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V:\ACTIVE APPLICATIONS\CNPI_2027 _COS\1. Application\Models- Working Papers\1.Final Models for Filing\"/>
    </mc:Choice>
  </mc:AlternateContent>
  <xr:revisionPtr revIDLastSave="0" documentId="13_ncr:1_{4AA4CE91-D051-4C21-833F-E00BCF6DCD40}" xr6:coauthVersionLast="47" xr6:coauthVersionMax="47" xr10:uidLastSave="{00000000-0000-0000-0000-000000000000}"/>
  <bookViews>
    <workbookView xWindow="28845" yWindow="390" windowWidth="29040" windowHeight="15720" activeTab="1" xr2:uid="{CDB8D578-C394-4124-A9D5-B56F600D088F}"/>
  </bookViews>
  <sheets>
    <sheet name="2-BA" sheetId="1" r:id="rId1"/>
    <sheet name="2-C" sheetId="2" r:id="rId2"/>
  </sheets>
  <definedNames>
    <definedName name="EBNUMBER">#REF!</definedName>
    <definedName name="TestYear">#REF!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I855" i="2" l="1"/>
  <c r="I845" i="2"/>
  <c r="I794" i="2"/>
  <c r="F753" i="2"/>
  <c r="F693" i="2" s="1"/>
  <c r="F633" i="2" s="1"/>
  <c r="F573" i="2" s="1"/>
  <c r="F513" i="2" s="1"/>
  <c r="F464" i="2" s="1"/>
  <c r="F415" i="2" s="1"/>
  <c r="F366" i="2" s="1"/>
  <c r="F317" i="2" s="1"/>
  <c r="F268" i="2" s="1"/>
  <c r="F219" i="2" s="1"/>
  <c r="F170" i="2" s="1"/>
  <c r="F121" i="2" s="1"/>
  <c r="F72" i="2" s="1"/>
  <c r="F23" i="2" s="1"/>
  <c r="I734" i="2"/>
  <c r="I674" i="2"/>
  <c r="G628" i="2"/>
  <c r="G627" i="2"/>
  <c r="I567" i="2"/>
  <c r="G564" i="2"/>
  <c r="G563" i="2"/>
  <c r="G610" i="2"/>
  <c r="G666" i="2"/>
  <c r="G544" i="2"/>
  <c r="G541" i="2"/>
  <c r="G538" i="2"/>
  <c r="J538" i="2" s="1"/>
  <c r="G594" i="2"/>
  <c r="G653" i="2"/>
  <c r="G533" i="2"/>
  <c r="J533" i="2" s="1"/>
  <c r="G651" i="2"/>
  <c r="G523" i="2"/>
  <c r="G520" i="2"/>
  <c r="H510" i="2"/>
  <c r="F510" i="2"/>
  <c r="E510" i="2"/>
  <c r="D510" i="2"/>
  <c r="C510" i="2"/>
  <c r="J509" i="2"/>
  <c r="L509" i="2" s="1"/>
  <c r="M509" i="2" s="1"/>
  <c r="I509" i="2"/>
  <c r="G509" i="2"/>
  <c r="J508" i="2"/>
  <c r="I508" i="2"/>
  <c r="G508" i="2"/>
  <c r="L507" i="2"/>
  <c r="M507" i="2" s="1"/>
  <c r="J507" i="2"/>
  <c r="I507" i="2"/>
  <c r="G507" i="2"/>
  <c r="L506" i="2"/>
  <c r="M506" i="2" s="1"/>
  <c r="J506" i="2"/>
  <c r="I506" i="2"/>
  <c r="G506" i="2"/>
  <c r="J505" i="2"/>
  <c r="I505" i="2"/>
  <c r="G505" i="2"/>
  <c r="J504" i="2"/>
  <c r="L504" i="2" s="1"/>
  <c r="M504" i="2" s="1"/>
  <c r="I504" i="2"/>
  <c r="G504" i="2"/>
  <c r="J503" i="2"/>
  <c r="L503" i="2" s="1"/>
  <c r="M503" i="2" s="1"/>
  <c r="I503" i="2"/>
  <c r="G503" i="2"/>
  <c r="J502" i="2"/>
  <c r="L502" i="2" s="1"/>
  <c r="M502" i="2" s="1"/>
  <c r="I502" i="2"/>
  <c r="G502" i="2"/>
  <c r="J501" i="2"/>
  <c r="I501" i="2"/>
  <c r="G501" i="2"/>
  <c r="J500" i="2"/>
  <c r="I500" i="2"/>
  <c r="G500" i="2"/>
  <c r="J499" i="2"/>
  <c r="I499" i="2"/>
  <c r="G499" i="2"/>
  <c r="J498" i="2"/>
  <c r="I498" i="2"/>
  <c r="G498" i="2"/>
  <c r="J497" i="2"/>
  <c r="L497" i="2" s="1"/>
  <c r="M497" i="2" s="1"/>
  <c r="I497" i="2"/>
  <c r="G497" i="2"/>
  <c r="L496" i="2"/>
  <c r="M496" i="2" s="1"/>
  <c r="J496" i="2"/>
  <c r="I496" i="2"/>
  <c r="G496" i="2"/>
  <c r="J495" i="2"/>
  <c r="L495" i="2" s="1"/>
  <c r="M495" i="2" s="1"/>
  <c r="I495" i="2"/>
  <c r="G495" i="2"/>
  <c r="J494" i="2"/>
  <c r="I494" i="2"/>
  <c r="G494" i="2"/>
  <c r="J493" i="2"/>
  <c r="L493" i="2" s="1"/>
  <c r="M493" i="2" s="1"/>
  <c r="I493" i="2"/>
  <c r="G493" i="2"/>
  <c r="J492" i="2"/>
  <c r="L492" i="2" s="1"/>
  <c r="M492" i="2" s="1"/>
  <c r="I492" i="2"/>
  <c r="G492" i="2"/>
  <c r="J491" i="2"/>
  <c r="L491" i="2" s="1"/>
  <c r="M491" i="2" s="1"/>
  <c r="I491" i="2"/>
  <c r="G491" i="2"/>
  <c r="J490" i="2"/>
  <c r="I490" i="2"/>
  <c r="G490" i="2"/>
  <c r="J489" i="2"/>
  <c r="I489" i="2"/>
  <c r="G489" i="2"/>
  <c r="L488" i="2"/>
  <c r="M488" i="2" s="1"/>
  <c r="J488" i="2"/>
  <c r="I488" i="2"/>
  <c r="G488" i="2"/>
  <c r="L487" i="2"/>
  <c r="M487" i="2" s="1"/>
  <c r="J487" i="2"/>
  <c r="I487" i="2"/>
  <c r="G487" i="2"/>
  <c r="J486" i="2"/>
  <c r="I486" i="2"/>
  <c r="G486" i="2"/>
  <c r="L485" i="2"/>
  <c r="M485" i="2" s="1"/>
  <c r="J485" i="2"/>
  <c r="I485" i="2"/>
  <c r="G485" i="2"/>
  <c r="J484" i="2"/>
  <c r="L484" i="2" s="1"/>
  <c r="M484" i="2" s="1"/>
  <c r="I484" i="2"/>
  <c r="G484" i="2"/>
  <c r="J483" i="2"/>
  <c r="I483" i="2"/>
  <c r="G483" i="2"/>
  <c r="J482" i="2"/>
  <c r="L482" i="2" s="1"/>
  <c r="M482" i="2" s="1"/>
  <c r="I482" i="2"/>
  <c r="G482" i="2"/>
  <c r="J481" i="2"/>
  <c r="I481" i="2"/>
  <c r="G481" i="2"/>
  <c r="L480" i="2"/>
  <c r="M480" i="2" s="1"/>
  <c r="J480" i="2"/>
  <c r="I480" i="2"/>
  <c r="G480" i="2"/>
  <c r="L479" i="2"/>
  <c r="M479" i="2" s="1"/>
  <c r="J479" i="2"/>
  <c r="I479" i="2"/>
  <c r="G479" i="2"/>
  <c r="J478" i="2"/>
  <c r="L478" i="2" s="1"/>
  <c r="M478" i="2" s="1"/>
  <c r="I478" i="2"/>
  <c r="G478" i="2"/>
  <c r="J477" i="2"/>
  <c r="L477" i="2" s="1"/>
  <c r="M477" i="2" s="1"/>
  <c r="I477" i="2"/>
  <c r="G477" i="2"/>
  <c r="J476" i="2"/>
  <c r="I476" i="2"/>
  <c r="G476" i="2"/>
  <c r="J475" i="2"/>
  <c r="I475" i="2"/>
  <c r="G475" i="2"/>
  <c r="J474" i="2"/>
  <c r="I474" i="2"/>
  <c r="G474" i="2"/>
  <c r="J473" i="2"/>
  <c r="I473" i="2"/>
  <c r="G473" i="2"/>
  <c r="L472" i="2"/>
  <c r="M472" i="2" s="1"/>
  <c r="J472" i="2"/>
  <c r="I472" i="2"/>
  <c r="G472" i="2"/>
  <c r="L471" i="2"/>
  <c r="M471" i="2" s="1"/>
  <c r="J471" i="2"/>
  <c r="I471" i="2"/>
  <c r="G471" i="2"/>
  <c r="L470" i="2"/>
  <c r="M470" i="2" s="1"/>
  <c r="J470" i="2"/>
  <c r="I470" i="2"/>
  <c r="G470" i="2"/>
  <c r="J469" i="2"/>
  <c r="I469" i="2"/>
  <c r="G469" i="2"/>
  <c r="H461" i="2"/>
  <c r="F461" i="2"/>
  <c r="E461" i="2"/>
  <c r="D461" i="2"/>
  <c r="C461" i="2"/>
  <c r="J460" i="2"/>
  <c r="I460" i="2"/>
  <c r="G460" i="2"/>
  <c r="J459" i="2"/>
  <c r="L459" i="2" s="1"/>
  <c r="M459" i="2" s="1"/>
  <c r="I459" i="2"/>
  <c r="G459" i="2"/>
  <c r="J458" i="2"/>
  <c r="L458" i="2" s="1"/>
  <c r="M458" i="2" s="1"/>
  <c r="I458" i="2"/>
  <c r="G458" i="2"/>
  <c r="J457" i="2"/>
  <c r="L457" i="2" s="1"/>
  <c r="M457" i="2" s="1"/>
  <c r="I457" i="2"/>
  <c r="G457" i="2"/>
  <c r="J456" i="2"/>
  <c r="L456" i="2" s="1"/>
  <c r="M456" i="2" s="1"/>
  <c r="I456" i="2"/>
  <c r="G456" i="2"/>
  <c r="J455" i="2"/>
  <c r="L455" i="2" s="1"/>
  <c r="M455" i="2" s="1"/>
  <c r="I455" i="2"/>
  <c r="G455" i="2"/>
  <c r="L454" i="2"/>
  <c r="M454" i="2" s="1"/>
  <c r="J454" i="2"/>
  <c r="I454" i="2"/>
  <c r="G454" i="2"/>
  <c r="J453" i="2"/>
  <c r="I453" i="2"/>
  <c r="G453" i="2"/>
  <c r="J452" i="2"/>
  <c r="L452" i="2" s="1"/>
  <c r="M452" i="2" s="1"/>
  <c r="I452" i="2"/>
  <c r="G452" i="2"/>
  <c r="J451" i="2"/>
  <c r="L451" i="2" s="1"/>
  <c r="M451" i="2" s="1"/>
  <c r="I451" i="2"/>
  <c r="G451" i="2"/>
  <c r="J450" i="2"/>
  <c r="L450" i="2" s="1"/>
  <c r="M450" i="2" s="1"/>
  <c r="I450" i="2"/>
  <c r="G450" i="2"/>
  <c r="J449" i="2"/>
  <c r="L449" i="2" s="1"/>
  <c r="M449" i="2" s="1"/>
  <c r="I449" i="2"/>
  <c r="G449" i="2"/>
  <c r="J448" i="2"/>
  <c r="I448" i="2"/>
  <c r="G448" i="2"/>
  <c r="J447" i="2"/>
  <c r="L447" i="2" s="1"/>
  <c r="M447" i="2" s="1"/>
  <c r="I447" i="2"/>
  <c r="G447" i="2"/>
  <c r="J446" i="2"/>
  <c r="I446" i="2"/>
  <c r="G446" i="2"/>
  <c r="J445" i="2"/>
  <c r="I445" i="2"/>
  <c r="G445" i="2"/>
  <c r="J444" i="2"/>
  <c r="I444" i="2"/>
  <c r="G444" i="2"/>
  <c r="J443" i="2"/>
  <c r="L443" i="2" s="1"/>
  <c r="M443" i="2" s="1"/>
  <c r="I443" i="2"/>
  <c r="G443" i="2"/>
  <c r="J442" i="2"/>
  <c r="L442" i="2" s="1"/>
  <c r="M442" i="2" s="1"/>
  <c r="I442" i="2"/>
  <c r="G442" i="2"/>
  <c r="J441" i="2"/>
  <c r="I441" i="2"/>
  <c r="G441" i="2"/>
  <c r="J440" i="2"/>
  <c r="L440" i="2" s="1"/>
  <c r="M440" i="2" s="1"/>
  <c r="I440" i="2"/>
  <c r="G440" i="2"/>
  <c r="J439" i="2"/>
  <c r="I439" i="2"/>
  <c r="G439" i="2"/>
  <c r="J438" i="2"/>
  <c r="L438" i="2" s="1"/>
  <c r="M438" i="2" s="1"/>
  <c r="I438" i="2"/>
  <c r="G438" i="2"/>
  <c r="J437" i="2"/>
  <c r="I437" i="2"/>
  <c r="G437" i="2"/>
  <c r="L436" i="2"/>
  <c r="M436" i="2" s="1"/>
  <c r="J436" i="2"/>
  <c r="I436" i="2"/>
  <c r="G436" i="2"/>
  <c r="L435" i="2"/>
  <c r="M435" i="2" s="1"/>
  <c r="J435" i="2"/>
  <c r="I435" i="2"/>
  <c r="G435" i="2"/>
  <c r="J434" i="2"/>
  <c r="I434" i="2"/>
  <c r="G434" i="2"/>
  <c r="J433" i="2"/>
  <c r="I433" i="2"/>
  <c r="G433" i="2"/>
  <c r="J432" i="2"/>
  <c r="I432" i="2"/>
  <c r="G432" i="2"/>
  <c r="J431" i="2"/>
  <c r="I431" i="2"/>
  <c r="G431" i="2"/>
  <c r="L430" i="2"/>
  <c r="M430" i="2" s="1"/>
  <c r="J430" i="2"/>
  <c r="I430" i="2"/>
  <c r="G430" i="2"/>
  <c r="J429" i="2"/>
  <c r="L429" i="2" s="1"/>
  <c r="M429" i="2" s="1"/>
  <c r="I429" i="2"/>
  <c r="G429" i="2"/>
  <c r="J428" i="2"/>
  <c r="I428" i="2"/>
  <c r="G428" i="2"/>
  <c r="L427" i="2"/>
  <c r="M427" i="2" s="1"/>
  <c r="J427" i="2"/>
  <c r="I427" i="2"/>
  <c r="G427" i="2"/>
  <c r="L426" i="2"/>
  <c r="M426" i="2" s="1"/>
  <c r="J426" i="2"/>
  <c r="I426" i="2"/>
  <c r="G426" i="2"/>
  <c r="J425" i="2"/>
  <c r="I425" i="2"/>
  <c r="G425" i="2"/>
  <c r="J424" i="2"/>
  <c r="I424" i="2"/>
  <c r="G424" i="2"/>
  <c r="J423" i="2"/>
  <c r="L423" i="2" s="1"/>
  <c r="M423" i="2" s="1"/>
  <c r="I423" i="2"/>
  <c r="G423" i="2"/>
  <c r="J422" i="2"/>
  <c r="L422" i="2" s="1"/>
  <c r="M422" i="2" s="1"/>
  <c r="I422" i="2"/>
  <c r="G422" i="2"/>
  <c r="J421" i="2"/>
  <c r="I421" i="2"/>
  <c r="G421" i="2"/>
  <c r="J420" i="2"/>
  <c r="I420" i="2"/>
  <c r="G420" i="2"/>
  <c r="H412" i="2"/>
  <c r="F412" i="2"/>
  <c r="E412" i="2"/>
  <c r="D412" i="2"/>
  <c r="C412" i="2"/>
  <c r="L411" i="2"/>
  <c r="M411" i="2" s="1"/>
  <c r="J411" i="2"/>
  <c r="I411" i="2"/>
  <c r="G411" i="2"/>
  <c r="L410" i="2"/>
  <c r="M410" i="2" s="1"/>
  <c r="J410" i="2"/>
  <c r="I410" i="2"/>
  <c r="G410" i="2"/>
  <c r="J409" i="2"/>
  <c r="I409" i="2"/>
  <c r="G409" i="2"/>
  <c r="J408" i="2"/>
  <c r="I408" i="2"/>
  <c r="G408" i="2"/>
  <c r="J407" i="2"/>
  <c r="I407" i="2"/>
  <c r="G407" i="2"/>
  <c r="J406" i="2"/>
  <c r="I406" i="2"/>
  <c r="G406" i="2"/>
  <c r="J405" i="2"/>
  <c r="I405" i="2"/>
  <c r="G405" i="2"/>
  <c r="J404" i="2"/>
  <c r="I404" i="2"/>
  <c r="G404" i="2"/>
  <c r="J403" i="2"/>
  <c r="I403" i="2"/>
  <c r="G403" i="2"/>
  <c r="J402" i="2"/>
  <c r="L402" i="2" s="1"/>
  <c r="M402" i="2" s="1"/>
  <c r="I402" i="2"/>
  <c r="G402" i="2"/>
  <c r="L401" i="2"/>
  <c r="M401" i="2" s="1"/>
  <c r="J401" i="2"/>
  <c r="I401" i="2"/>
  <c r="G401" i="2"/>
  <c r="L400" i="2"/>
  <c r="M400" i="2" s="1"/>
  <c r="J400" i="2"/>
  <c r="I400" i="2"/>
  <c r="G400" i="2"/>
  <c r="J399" i="2"/>
  <c r="L399" i="2" s="1"/>
  <c r="M399" i="2" s="1"/>
  <c r="I399" i="2"/>
  <c r="G399" i="2"/>
  <c r="J398" i="2"/>
  <c r="I398" i="2"/>
  <c r="G398" i="2"/>
  <c r="J397" i="2"/>
  <c r="I397" i="2"/>
  <c r="G397" i="2"/>
  <c r="J396" i="2"/>
  <c r="L396" i="2" s="1"/>
  <c r="M396" i="2" s="1"/>
  <c r="I396" i="2"/>
  <c r="G396" i="2"/>
  <c r="J395" i="2"/>
  <c r="L395" i="2" s="1"/>
  <c r="M395" i="2" s="1"/>
  <c r="I395" i="2"/>
  <c r="G395" i="2"/>
  <c r="J394" i="2"/>
  <c r="L394" i="2" s="1"/>
  <c r="M394" i="2" s="1"/>
  <c r="I394" i="2"/>
  <c r="G394" i="2"/>
  <c r="J393" i="2"/>
  <c r="I393" i="2"/>
  <c r="G393" i="2"/>
  <c r="L392" i="2"/>
  <c r="M392" i="2" s="1"/>
  <c r="J392" i="2"/>
  <c r="I392" i="2"/>
  <c r="G392" i="2"/>
  <c r="J391" i="2"/>
  <c r="I391" i="2"/>
  <c r="G391" i="2"/>
  <c r="L390" i="2"/>
  <c r="M390" i="2" s="1"/>
  <c r="J390" i="2"/>
  <c r="I390" i="2"/>
  <c r="G390" i="2"/>
  <c r="J389" i="2"/>
  <c r="I389" i="2"/>
  <c r="G389" i="2"/>
  <c r="J388" i="2"/>
  <c r="L388" i="2" s="1"/>
  <c r="M388" i="2" s="1"/>
  <c r="I388" i="2"/>
  <c r="G388" i="2"/>
  <c r="J387" i="2"/>
  <c r="I387" i="2"/>
  <c r="G387" i="2"/>
  <c r="L386" i="2"/>
  <c r="M386" i="2" s="1"/>
  <c r="J386" i="2"/>
  <c r="I386" i="2"/>
  <c r="G386" i="2"/>
  <c r="J385" i="2"/>
  <c r="L385" i="2" s="1"/>
  <c r="M385" i="2" s="1"/>
  <c r="I385" i="2"/>
  <c r="G385" i="2"/>
  <c r="J384" i="2"/>
  <c r="I384" i="2"/>
  <c r="G384" i="2"/>
  <c r="J383" i="2"/>
  <c r="I383" i="2"/>
  <c r="G383" i="2"/>
  <c r="J382" i="2"/>
  <c r="L382" i="2" s="1"/>
  <c r="M382" i="2" s="1"/>
  <c r="I382" i="2"/>
  <c r="G382" i="2"/>
  <c r="J381" i="2"/>
  <c r="I381" i="2"/>
  <c r="G381" i="2"/>
  <c r="J380" i="2"/>
  <c r="L380" i="2" s="1"/>
  <c r="M380" i="2" s="1"/>
  <c r="I380" i="2"/>
  <c r="G380" i="2"/>
  <c r="J379" i="2"/>
  <c r="L379" i="2" s="1"/>
  <c r="M379" i="2" s="1"/>
  <c r="I379" i="2"/>
  <c r="G379" i="2"/>
  <c r="L378" i="2"/>
  <c r="M378" i="2" s="1"/>
  <c r="J378" i="2"/>
  <c r="I378" i="2"/>
  <c r="G378" i="2"/>
  <c r="J377" i="2"/>
  <c r="I377" i="2"/>
  <c r="G377" i="2"/>
  <c r="L376" i="2"/>
  <c r="M376" i="2" s="1"/>
  <c r="J376" i="2"/>
  <c r="I376" i="2"/>
  <c r="G376" i="2"/>
  <c r="J375" i="2"/>
  <c r="I375" i="2"/>
  <c r="G375" i="2"/>
  <c r="J374" i="2"/>
  <c r="L374" i="2" s="1"/>
  <c r="M374" i="2" s="1"/>
  <c r="I374" i="2"/>
  <c r="G374" i="2"/>
  <c r="J373" i="2"/>
  <c r="I373" i="2"/>
  <c r="G373" i="2"/>
  <c r="J372" i="2"/>
  <c r="I372" i="2"/>
  <c r="G372" i="2"/>
  <c r="J371" i="2"/>
  <c r="L371" i="2" s="1"/>
  <c r="M371" i="2" s="1"/>
  <c r="I371" i="2"/>
  <c r="G371" i="2"/>
  <c r="H363" i="2"/>
  <c r="E363" i="2"/>
  <c r="D363" i="2"/>
  <c r="C363" i="2"/>
  <c r="J362" i="2"/>
  <c r="I362" i="2"/>
  <c r="G362" i="2"/>
  <c r="J361" i="2"/>
  <c r="L361" i="2" s="1"/>
  <c r="M361" i="2" s="1"/>
  <c r="I361" i="2"/>
  <c r="G361" i="2"/>
  <c r="J360" i="2"/>
  <c r="I360" i="2"/>
  <c r="G360" i="2"/>
  <c r="J359" i="2"/>
  <c r="L359" i="2" s="1"/>
  <c r="M359" i="2" s="1"/>
  <c r="I359" i="2"/>
  <c r="G359" i="2"/>
  <c r="L358" i="2"/>
  <c r="M358" i="2" s="1"/>
  <c r="J358" i="2"/>
  <c r="I358" i="2"/>
  <c r="G358" i="2"/>
  <c r="J357" i="2"/>
  <c r="L357" i="2" s="1"/>
  <c r="M357" i="2" s="1"/>
  <c r="I357" i="2"/>
  <c r="G357" i="2"/>
  <c r="J356" i="2"/>
  <c r="I356" i="2"/>
  <c r="G356" i="2"/>
  <c r="J355" i="2"/>
  <c r="L355" i="2" s="1"/>
  <c r="M355" i="2" s="1"/>
  <c r="I355" i="2"/>
  <c r="G355" i="2"/>
  <c r="J354" i="2"/>
  <c r="I354" i="2"/>
  <c r="G354" i="2"/>
  <c r="J353" i="2"/>
  <c r="L353" i="2" s="1"/>
  <c r="M353" i="2" s="1"/>
  <c r="I353" i="2"/>
  <c r="G353" i="2"/>
  <c r="L352" i="2"/>
  <c r="M352" i="2" s="1"/>
  <c r="J352" i="2"/>
  <c r="I352" i="2"/>
  <c r="G352" i="2"/>
  <c r="J351" i="2"/>
  <c r="L351" i="2" s="1"/>
  <c r="M351" i="2" s="1"/>
  <c r="I351" i="2"/>
  <c r="G351" i="2"/>
  <c r="J350" i="2"/>
  <c r="I350" i="2"/>
  <c r="G350" i="2"/>
  <c r="J349" i="2"/>
  <c r="L349" i="2" s="1"/>
  <c r="M349" i="2" s="1"/>
  <c r="I349" i="2"/>
  <c r="G349" i="2"/>
  <c r="J348" i="2"/>
  <c r="I348" i="2"/>
  <c r="G348" i="2"/>
  <c r="J347" i="2"/>
  <c r="I347" i="2"/>
  <c r="G347" i="2"/>
  <c r="J346" i="2"/>
  <c r="I346" i="2"/>
  <c r="G346" i="2"/>
  <c r="J345" i="2"/>
  <c r="L345" i="2" s="1"/>
  <c r="M345" i="2" s="1"/>
  <c r="I345" i="2"/>
  <c r="G345" i="2"/>
  <c r="J344" i="2"/>
  <c r="L344" i="2" s="1"/>
  <c r="M344" i="2" s="1"/>
  <c r="I344" i="2"/>
  <c r="G344" i="2"/>
  <c r="L343" i="2"/>
  <c r="M343" i="2" s="1"/>
  <c r="J343" i="2"/>
  <c r="I343" i="2"/>
  <c r="G343" i="2"/>
  <c r="J342" i="2"/>
  <c r="I342" i="2"/>
  <c r="G342" i="2"/>
  <c r="J341" i="2"/>
  <c r="L341" i="2" s="1"/>
  <c r="M341" i="2" s="1"/>
  <c r="I341" i="2"/>
  <c r="G341" i="2"/>
  <c r="J340" i="2"/>
  <c r="I340" i="2"/>
  <c r="G340" i="2"/>
  <c r="J339" i="2"/>
  <c r="L339" i="2" s="1"/>
  <c r="M339" i="2" s="1"/>
  <c r="I339" i="2"/>
  <c r="G339" i="2"/>
  <c r="J338" i="2"/>
  <c r="L338" i="2" s="1"/>
  <c r="M338" i="2" s="1"/>
  <c r="I338" i="2"/>
  <c r="G338" i="2"/>
  <c r="J337" i="2"/>
  <c r="L337" i="2" s="1"/>
  <c r="M337" i="2" s="1"/>
  <c r="I337" i="2"/>
  <c r="G337" i="2"/>
  <c r="J336" i="2"/>
  <c r="I336" i="2"/>
  <c r="G336" i="2"/>
  <c r="L335" i="2"/>
  <c r="M335" i="2" s="1"/>
  <c r="J335" i="2"/>
  <c r="I335" i="2"/>
  <c r="G335" i="2"/>
  <c r="J334" i="2"/>
  <c r="I334" i="2"/>
  <c r="G334" i="2"/>
  <c r="J333" i="2"/>
  <c r="I333" i="2"/>
  <c r="G333" i="2"/>
  <c r="J332" i="2"/>
  <c r="L332" i="2" s="1"/>
  <c r="M332" i="2" s="1"/>
  <c r="I332" i="2"/>
  <c r="G332" i="2"/>
  <c r="J331" i="2"/>
  <c r="L331" i="2" s="1"/>
  <c r="M331" i="2" s="1"/>
  <c r="I331" i="2"/>
  <c r="G331" i="2"/>
  <c r="J330" i="2"/>
  <c r="L330" i="2" s="1"/>
  <c r="M330" i="2" s="1"/>
  <c r="I330" i="2"/>
  <c r="G330" i="2"/>
  <c r="J329" i="2"/>
  <c r="L329" i="2" s="1"/>
  <c r="M329" i="2" s="1"/>
  <c r="I329" i="2"/>
  <c r="G329" i="2"/>
  <c r="J328" i="2"/>
  <c r="I328" i="2"/>
  <c r="G328" i="2"/>
  <c r="J327" i="2"/>
  <c r="I327" i="2"/>
  <c r="G327" i="2"/>
  <c r="J326" i="2"/>
  <c r="I326" i="2"/>
  <c r="G326" i="2"/>
  <c r="J325" i="2"/>
  <c r="L325" i="2" s="1"/>
  <c r="M325" i="2" s="1"/>
  <c r="I325" i="2"/>
  <c r="G325" i="2"/>
  <c r="J324" i="2"/>
  <c r="I324" i="2"/>
  <c r="G324" i="2"/>
  <c r="J323" i="2"/>
  <c r="L323" i="2" s="1"/>
  <c r="M323" i="2" s="1"/>
  <c r="I323" i="2"/>
  <c r="G323" i="2"/>
  <c r="J322" i="2"/>
  <c r="L322" i="2" s="1"/>
  <c r="M322" i="2" s="1"/>
  <c r="I322" i="2"/>
  <c r="G322" i="2"/>
  <c r="H314" i="2"/>
  <c r="E314" i="2"/>
  <c r="D314" i="2"/>
  <c r="C314" i="2"/>
  <c r="J313" i="2"/>
  <c r="I313" i="2"/>
  <c r="G313" i="2"/>
  <c r="J312" i="2"/>
  <c r="L312" i="2" s="1"/>
  <c r="M312" i="2" s="1"/>
  <c r="I312" i="2"/>
  <c r="G312" i="2"/>
  <c r="L311" i="2"/>
  <c r="M311" i="2" s="1"/>
  <c r="J311" i="2"/>
  <c r="I311" i="2"/>
  <c r="G311" i="2"/>
  <c r="J310" i="2"/>
  <c r="I310" i="2"/>
  <c r="G310" i="2"/>
  <c r="J309" i="2"/>
  <c r="I309" i="2"/>
  <c r="G309" i="2"/>
  <c r="J308" i="2"/>
  <c r="L308" i="2" s="1"/>
  <c r="M308" i="2" s="1"/>
  <c r="I308" i="2"/>
  <c r="G308" i="2"/>
  <c r="J307" i="2"/>
  <c r="I307" i="2"/>
  <c r="G307" i="2"/>
  <c r="J306" i="2"/>
  <c r="I306" i="2"/>
  <c r="G306" i="2"/>
  <c r="J305" i="2"/>
  <c r="L305" i="2" s="1"/>
  <c r="M305" i="2" s="1"/>
  <c r="I305" i="2"/>
  <c r="G305" i="2"/>
  <c r="J304" i="2"/>
  <c r="L304" i="2" s="1"/>
  <c r="M304" i="2" s="1"/>
  <c r="I304" i="2"/>
  <c r="G304" i="2"/>
  <c r="J303" i="2"/>
  <c r="I303" i="2"/>
  <c r="G303" i="2"/>
  <c r="L302" i="2"/>
  <c r="M302" i="2" s="1"/>
  <c r="J302" i="2"/>
  <c r="I302" i="2"/>
  <c r="G302" i="2"/>
  <c r="J301" i="2"/>
  <c r="L301" i="2" s="1"/>
  <c r="M301" i="2" s="1"/>
  <c r="I301" i="2"/>
  <c r="G301" i="2"/>
  <c r="J300" i="2"/>
  <c r="L300" i="2" s="1"/>
  <c r="M300" i="2" s="1"/>
  <c r="I300" i="2"/>
  <c r="G300" i="2"/>
  <c r="J299" i="2"/>
  <c r="I299" i="2"/>
  <c r="G299" i="2"/>
  <c r="J298" i="2"/>
  <c r="L298" i="2" s="1"/>
  <c r="M298" i="2" s="1"/>
  <c r="I298" i="2"/>
  <c r="G298" i="2"/>
  <c r="J297" i="2"/>
  <c r="L297" i="2" s="1"/>
  <c r="M297" i="2" s="1"/>
  <c r="I297" i="2"/>
  <c r="G297" i="2"/>
  <c r="J296" i="2"/>
  <c r="I296" i="2"/>
  <c r="G296" i="2"/>
  <c r="J295" i="2"/>
  <c r="I295" i="2"/>
  <c r="G295" i="2"/>
  <c r="J294" i="2"/>
  <c r="L294" i="2" s="1"/>
  <c r="M294" i="2" s="1"/>
  <c r="I294" i="2"/>
  <c r="G294" i="2"/>
  <c r="J293" i="2"/>
  <c r="I293" i="2"/>
  <c r="G293" i="2"/>
  <c r="J292" i="2"/>
  <c r="I292" i="2"/>
  <c r="G292" i="2"/>
  <c r="J291" i="2"/>
  <c r="I291" i="2"/>
  <c r="G291" i="2"/>
  <c r="J290" i="2"/>
  <c r="I290" i="2"/>
  <c r="G290" i="2"/>
  <c r="J289" i="2"/>
  <c r="L289" i="2" s="1"/>
  <c r="M289" i="2" s="1"/>
  <c r="I289" i="2"/>
  <c r="G289" i="2"/>
  <c r="J288" i="2"/>
  <c r="I288" i="2"/>
  <c r="G288" i="2"/>
  <c r="J287" i="2"/>
  <c r="L287" i="2" s="1"/>
  <c r="M287" i="2" s="1"/>
  <c r="I287" i="2"/>
  <c r="G287" i="2"/>
  <c r="J286" i="2"/>
  <c r="L286" i="2" s="1"/>
  <c r="M286" i="2" s="1"/>
  <c r="I286" i="2"/>
  <c r="G286" i="2"/>
  <c r="J285" i="2"/>
  <c r="I285" i="2"/>
  <c r="G285" i="2"/>
  <c r="J284" i="2"/>
  <c r="L284" i="2" s="1"/>
  <c r="M284" i="2" s="1"/>
  <c r="I284" i="2"/>
  <c r="G284" i="2"/>
  <c r="J283" i="2"/>
  <c r="I283" i="2"/>
  <c r="G283" i="2"/>
  <c r="J282" i="2"/>
  <c r="I282" i="2"/>
  <c r="G282" i="2"/>
  <c r="J281" i="2"/>
  <c r="I281" i="2"/>
  <c r="G281" i="2"/>
  <c r="J280" i="2"/>
  <c r="I280" i="2"/>
  <c r="G280" i="2"/>
  <c r="L279" i="2"/>
  <c r="M279" i="2" s="1"/>
  <c r="J279" i="2"/>
  <c r="I279" i="2"/>
  <c r="G279" i="2"/>
  <c r="M278" i="2"/>
  <c r="L278" i="2"/>
  <c r="J278" i="2"/>
  <c r="I278" i="2"/>
  <c r="G278" i="2"/>
  <c r="J277" i="2"/>
  <c r="L277" i="2" s="1"/>
  <c r="M277" i="2" s="1"/>
  <c r="I277" i="2"/>
  <c r="G277" i="2"/>
  <c r="J276" i="2"/>
  <c r="I276" i="2"/>
  <c r="G276" i="2"/>
  <c r="J275" i="2"/>
  <c r="I275" i="2"/>
  <c r="G275" i="2"/>
  <c r="J274" i="2"/>
  <c r="L274" i="2" s="1"/>
  <c r="M274" i="2" s="1"/>
  <c r="I274" i="2"/>
  <c r="G274" i="2"/>
  <c r="J273" i="2"/>
  <c r="I273" i="2"/>
  <c r="G273" i="2"/>
  <c r="H265" i="2"/>
  <c r="E265" i="2"/>
  <c r="D265" i="2"/>
  <c r="C265" i="2"/>
  <c r="J264" i="2"/>
  <c r="L264" i="2" s="1"/>
  <c r="M264" i="2" s="1"/>
  <c r="I264" i="2"/>
  <c r="G264" i="2"/>
  <c r="J263" i="2"/>
  <c r="I263" i="2"/>
  <c r="G263" i="2"/>
  <c r="J262" i="2"/>
  <c r="I262" i="2"/>
  <c r="G262" i="2"/>
  <c r="J261" i="2"/>
  <c r="L261" i="2" s="1"/>
  <c r="M261" i="2" s="1"/>
  <c r="I261" i="2"/>
  <c r="G261" i="2"/>
  <c r="J260" i="2"/>
  <c r="L260" i="2" s="1"/>
  <c r="M260" i="2" s="1"/>
  <c r="I260" i="2"/>
  <c r="G260" i="2"/>
  <c r="J259" i="2"/>
  <c r="L259" i="2" s="1"/>
  <c r="M259" i="2" s="1"/>
  <c r="I259" i="2"/>
  <c r="G259" i="2"/>
  <c r="J258" i="2"/>
  <c r="I258" i="2"/>
  <c r="G258" i="2"/>
  <c r="L257" i="2"/>
  <c r="M257" i="2" s="1"/>
  <c r="J257" i="2"/>
  <c r="I257" i="2"/>
  <c r="G257" i="2"/>
  <c r="J256" i="2"/>
  <c r="I256" i="2"/>
  <c r="G256" i="2"/>
  <c r="J255" i="2"/>
  <c r="I255" i="2"/>
  <c r="G255" i="2"/>
  <c r="J254" i="2"/>
  <c r="L254" i="2" s="1"/>
  <c r="M254" i="2" s="1"/>
  <c r="I254" i="2"/>
  <c r="G254" i="2"/>
  <c r="J253" i="2"/>
  <c r="L253" i="2" s="1"/>
  <c r="M253" i="2" s="1"/>
  <c r="I253" i="2"/>
  <c r="G253" i="2"/>
  <c r="J252" i="2"/>
  <c r="L252" i="2" s="1"/>
  <c r="M252" i="2" s="1"/>
  <c r="I252" i="2"/>
  <c r="G252" i="2"/>
  <c r="J251" i="2"/>
  <c r="I251" i="2"/>
  <c r="G251" i="2"/>
  <c r="J250" i="2"/>
  <c r="I250" i="2"/>
  <c r="G250" i="2"/>
  <c r="J249" i="2"/>
  <c r="I249" i="2"/>
  <c r="G249" i="2"/>
  <c r="J248" i="2"/>
  <c r="L248" i="2" s="1"/>
  <c r="M248" i="2" s="1"/>
  <c r="I248" i="2"/>
  <c r="G248" i="2"/>
  <c r="L247" i="2"/>
  <c r="M247" i="2" s="1"/>
  <c r="J247" i="2"/>
  <c r="I247" i="2"/>
  <c r="G247" i="2"/>
  <c r="J246" i="2"/>
  <c r="L246" i="2" s="1"/>
  <c r="M246" i="2" s="1"/>
  <c r="I246" i="2"/>
  <c r="G246" i="2"/>
  <c r="J245" i="2"/>
  <c r="L245" i="2" s="1"/>
  <c r="M245" i="2" s="1"/>
  <c r="I245" i="2"/>
  <c r="G245" i="2"/>
  <c r="J244" i="2"/>
  <c r="I244" i="2"/>
  <c r="G244" i="2"/>
  <c r="J243" i="2"/>
  <c r="I243" i="2"/>
  <c r="G243" i="2"/>
  <c r="J242" i="2"/>
  <c r="I242" i="2"/>
  <c r="G242" i="2"/>
  <c r="J241" i="2"/>
  <c r="I241" i="2"/>
  <c r="G241" i="2"/>
  <c r="J240" i="2"/>
  <c r="I240" i="2"/>
  <c r="G240" i="2"/>
  <c r="L239" i="2"/>
  <c r="M239" i="2" s="1"/>
  <c r="J239" i="2"/>
  <c r="I239" i="2"/>
  <c r="G239" i="2"/>
  <c r="L238" i="2"/>
  <c r="M238" i="2" s="1"/>
  <c r="J238" i="2"/>
  <c r="I238" i="2"/>
  <c r="G238" i="2"/>
  <c r="J237" i="2"/>
  <c r="I237" i="2"/>
  <c r="G237" i="2"/>
  <c r="J236" i="2"/>
  <c r="I236" i="2"/>
  <c r="G236" i="2"/>
  <c r="J235" i="2"/>
  <c r="I235" i="2"/>
  <c r="G235" i="2"/>
  <c r="J234" i="2"/>
  <c r="I234" i="2"/>
  <c r="G234" i="2"/>
  <c r="J233" i="2"/>
  <c r="I233" i="2"/>
  <c r="G233" i="2"/>
  <c r="J232" i="2"/>
  <c r="I232" i="2"/>
  <c r="G232" i="2"/>
  <c r="J231" i="2"/>
  <c r="I231" i="2"/>
  <c r="G231" i="2"/>
  <c r="J230" i="2"/>
  <c r="L230" i="2" s="1"/>
  <c r="M230" i="2" s="1"/>
  <c r="I230" i="2"/>
  <c r="G230" i="2"/>
  <c r="J229" i="2"/>
  <c r="L229" i="2" s="1"/>
  <c r="M229" i="2" s="1"/>
  <c r="I229" i="2"/>
  <c r="G229" i="2"/>
  <c r="L228" i="2"/>
  <c r="M228" i="2" s="1"/>
  <c r="J228" i="2"/>
  <c r="I228" i="2"/>
  <c r="G228" i="2"/>
  <c r="J227" i="2"/>
  <c r="L227" i="2" s="1"/>
  <c r="M227" i="2" s="1"/>
  <c r="I227" i="2"/>
  <c r="G227" i="2"/>
  <c r="J226" i="2"/>
  <c r="I226" i="2"/>
  <c r="G226" i="2"/>
  <c r="J225" i="2"/>
  <c r="I225" i="2"/>
  <c r="G225" i="2"/>
  <c r="J224" i="2"/>
  <c r="L224" i="2" s="1"/>
  <c r="M224" i="2" s="1"/>
  <c r="I224" i="2"/>
  <c r="G224" i="2"/>
  <c r="H216" i="2"/>
  <c r="E216" i="2"/>
  <c r="D216" i="2"/>
  <c r="C216" i="2"/>
  <c r="J215" i="2"/>
  <c r="L215" i="2" s="1"/>
  <c r="M215" i="2" s="1"/>
  <c r="I215" i="2"/>
  <c r="G215" i="2"/>
  <c r="J214" i="2"/>
  <c r="I214" i="2"/>
  <c r="G214" i="2"/>
  <c r="J213" i="2"/>
  <c r="L213" i="2" s="1"/>
  <c r="M213" i="2" s="1"/>
  <c r="I213" i="2"/>
  <c r="G213" i="2"/>
  <c r="J212" i="2"/>
  <c r="L212" i="2" s="1"/>
  <c r="M212" i="2" s="1"/>
  <c r="I212" i="2"/>
  <c r="G212" i="2"/>
  <c r="J211" i="2"/>
  <c r="I211" i="2"/>
  <c r="G211" i="2"/>
  <c r="J210" i="2"/>
  <c r="I210" i="2"/>
  <c r="G210" i="2"/>
  <c r="J209" i="2"/>
  <c r="I209" i="2"/>
  <c r="G209" i="2"/>
  <c r="J208" i="2"/>
  <c r="L208" i="2" s="1"/>
  <c r="M208" i="2" s="1"/>
  <c r="I208" i="2"/>
  <c r="G208" i="2"/>
  <c r="J207" i="2"/>
  <c r="I207" i="2"/>
  <c r="G207" i="2"/>
  <c r="J206" i="2"/>
  <c r="I206" i="2"/>
  <c r="G206" i="2"/>
  <c r="J205" i="2"/>
  <c r="L205" i="2" s="1"/>
  <c r="M205" i="2" s="1"/>
  <c r="I205" i="2"/>
  <c r="G205" i="2"/>
  <c r="J204" i="2"/>
  <c r="I204" i="2"/>
  <c r="G204" i="2"/>
  <c r="J203" i="2"/>
  <c r="L203" i="2" s="1"/>
  <c r="M203" i="2" s="1"/>
  <c r="I203" i="2"/>
  <c r="G203" i="2"/>
  <c r="J202" i="2"/>
  <c r="L202" i="2" s="1"/>
  <c r="M202" i="2" s="1"/>
  <c r="I202" i="2"/>
  <c r="G202" i="2"/>
  <c r="J201" i="2"/>
  <c r="L201" i="2" s="1"/>
  <c r="M201" i="2" s="1"/>
  <c r="I201" i="2"/>
  <c r="G201" i="2"/>
  <c r="J200" i="2"/>
  <c r="I200" i="2"/>
  <c r="G200" i="2"/>
  <c r="J199" i="2"/>
  <c r="L199" i="2" s="1"/>
  <c r="M199" i="2" s="1"/>
  <c r="I199" i="2"/>
  <c r="G199" i="2"/>
  <c r="J198" i="2"/>
  <c r="L198" i="2" s="1"/>
  <c r="M198" i="2" s="1"/>
  <c r="I198" i="2"/>
  <c r="G198" i="2"/>
  <c r="J197" i="2"/>
  <c r="I197" i="2"/>
  <c r="G197" i="2"/>
  <c r="J196" i="2"/>
  <c r="L196" i="2" s="1"/>
  <c r="M196" i="2" s="1"/>
  <c r="I196" i="2"/>
  <c r="G196" i="2"/>
  <c r="J195" i="2"/>
  <c r="I195" i="2"/>
  <c r="G195" i="2"/>
  <c r="J194" i="2"/>
  <c r="L194" i="2" s="1"/>
  <c r="M194" i="2" s="1"/>
  <c r="I194" i="2"/>
  <c r="G194" i="2"/>
  <c r="J193" i="2"/>
  <c r="I193" i="2"/>
  <c r="G193" i="2"/>
  <c r="J192" i="2"/>
  <c r="L192" i="2" s="1"/>
  <c r="M192" i="2" s="1"/>
  <c r="I192" i="2"/>
  <c r="G192" i="2"/>
  <c r="J191" i="2"/>
  <c r="L191" i="2" s="1"/>
  <c r="M191" i="2" s="1"/>
  <c r="I191" i="2"/>
  <c r="G191" i="2"/>
  <c r="J190" i="2"/>
  <c r="I190" i="2"/>
  <c r="G190" i="2"/>
  <c r="L189" i="2"/>
  <c r="M189" i="2" s="1"/>
  <c r="J189" i="2"/>
  <c r="I189" i="2"/>
  <c r="G189" i="2"/>
  <c r="L188" i="2"/>
  <c r="M188" i="2" s="1"/>
  <c r="J188" i="2"/>
  <c r="I188" i="2"/>
  <c r="G188" i="2"/>
  <c r="J187" i="2"/>
  <c r="L187" i="2" s="1"/>
  <c r="M187" i="2" s="1"/>
  <c r="I187" i="2"/>
  <c r="G187" i="2"/>
  <c r="J186" i="2"/>
  <c r="I186" i="2"/>
  <c r="G186" i="2"/>
  <c r="J185" i="2"/>
  <c r="I185" i="2"/>
  <c r="G185" i="2"/>
  <c r="J184" i="2"/>
  <c r="I184" i="2"/>
  <c r="G184" i="2"/>
  <c r="J183" i="2"/>
  <c r="I183" i="2"/>
  <c r="G183" i="2"/>
  <c r="J182" i="2"/>
  <c r="I182" i="2"/>
  <c r="G182" i="2"/>
  <c r="J181" i="2"/>
  <c r="I181" i="2"/>
  <c r="G181" i="2"/>
  <c r="J180" i="2"/>
  <c r="I180" i="2"/>
  <c r="G180" i="2"/>
  <c r="J179" i="2"/>
  <c r="I179" i="2"/>
  <c r="G179" i="2"/>
  <c r="J178" i="2"/>
  <c r="I178" i="2"/>
  <c r="G178" i="2"/>
  <c r="J177" i="2"/>
  <c r="L177" i="2" s="1"/>
  <c r="M177" i="2" s="1"/>
  <c r="I177" i="2"/>
  <c r="G177" i="2"/>
  <c r="J176" i="2"/>
  <c r="L176" i="2" s="1"/>
  <c r="M176" i="2" s="1"/>
  <c r="I176" i="2"/>
  <c r="G176" i="2"/>
  <c r="J175" i="2"/>
  <c r="L175" i="2" s="1"/>
  <c r="I175" i="2"/>
  <c r="G175" i="2"/>
  <c r="H167" i="2"/>
  <c r="E167" i="2"/>
  <c r="D167" i="2"/>
  <c r="C167" i="2"/>
  <c r="J166" i="2"/>
  <c r="L166" i="2" s="1"/>
  <c r="M166" i="2" s="1"/>
  <c r="I166" i="2"/>
  <c r="G166" i="2"/>
  <c r="J165" i="2"/>
  <c r="L165" i="2" s="1"/>
  <c r="M165" i="2" s="1"/>
  <c r="I165" i="2"/>
  <c r="G165" i="2"/>
  <c r="J164" i="2"/>
  <c r="I164" i="2"/>
  <c r="G164" i="2"/>
  <c r="L163" i="2"/>
  <c r="M163" i="2" s="1"/>
  <c r="J163" i="2"/>
  <c r="I163" i="2"/>
  <c r="G163" i="2"/>
  <c r="J162" i="2"/>
  <c r="L162" i="2" s="1"/>
  <c r="M162" i="2" s="1"/>
  <c r="I162" i="2"/>
  <c r="G162" i="2"/>
  <c r="J161" i="2"/>
  <c r="I161" i="2"/>
  <c r="G161" i="2"/>
  <c r="J160" i="2"/>
  <c r="L160" i="2" s="1"/>
  <c r="M160" i="2" s="1"/>
  <c r="I160" i="2"/>
  <c r="G160" i="2"/>
  <c r="L159" i="2"/>
  <c r="M159" i="2" s="1"/>
  <c r="J159" i="2"/>
  <c r="I159" i="2"/>
  <c r="G159" i="2"/>
  <c r="J158" i="2"/>
  <c r="I158" i="2"/>
  <c r="G158" i="2"/>
  <c r="J157" i="2"/>
  <c r="I157" i="2"/>
  <c r="G157" i="2"/>
  <c r="J156" i="2"/>
  <c r="I156" i="2"/>
  <c r="G156" i="2"/>
  <c r="J155" i="2"/>
  <c r="I155" i="2"/>
  <c r="G155" i="2"/>
  <c r="L154" i="2"/>
  <c r="M154" i="2" s="1"/>
  <c r="J154" i="2"/>
  <c r="I154" i="2"/>
  <c r="G154" i="2"/>
  <c r="J153" i="2"/>
  <c r="I153" i="2"/>
  <c r="G153" i="2"/>
  <c r="J152" i="2"/>
  <c r="L152" i="2" s="1"/>
  <c r="M152" i="2" s="1"/>
  <c r="I152" i="2"/>
  <c r="G152" i="2"/>
  <c r="J151" i="2"/>
  <c r="L151" i="2" s="1"/>
  <c r="M151" i="2" s="1"/>
  <c r="I151" i="2"/>
  <c r="G151" i="2"/>
  <c r="J150" i="2"/>
  <c r="L150" i="2" s="1"/>
  <c r="M150" i="2" s="1"/>
  <c r="I150" i="2"/>
  <c r="G150" i="2"/>
  <c r="J149" i="2"/>
  <c r="I149" i="2"/>
  <c r="G149" i="2"/>
  <c r="J148" i="2"/>
  <c r="I148" i="2"/>
  <c r="G148" i="2"/>
  <c r="J147" i="2"/>
  <c r="L147" i="2" s="1"/>
  <c r="M147" i="2" s="1"/>
  <c r="I147" i="2"/>
  <c r="G147" i="2"/>
  <c r="J146" i="2"/>
  <c r="L146" i="2" s="1"/>
  <c r="M146" i="2" s="1"/>
  <c r="I146" i="2"/>
  <c r="G146" i="2"/>
  <c r="J145" i="2"/>
  <c r="I145" i="2"/>
  <c r="G145" i="2"/>
  <c r="L144" i="2"/>
  <c r="M144" i="2" s="1"/>
  <c r="J144" i="2"/>
  <c r="I144" i="2"/>
  <c r="G144" i="2"/>
  <c r="L143" i="2"/>
  <c r="M143" i="2" s="1"/>
  <c r="J143" i="2"/>
  <c r="I143" i="2"/>
  <c r="G143" i="2"/>
  <c r="L142" i="2"/>
  <c r="M142" i="2" s="1"/>
  <c r="J142" i="2"/>
  <c r="I142" i="2"/>
  <c r="G142" i="2"/>
  <c r="J141" i="2"/>
  <c r="I141" i="2"/>
  <c r="G141" i="2"/>
  <c r="J140" i="2"/>
  <c r="I140" i="2"/>
  <c r="G140" i="2"/>
  <c r="J139" i="2"/>
  <c r="L139" i="2" s="1"/>
  <c r="M139" i="2" s="1"/>
  <c r="I139" i="2"/>
  <c r="G139" i="2"/>
  <c r="J138" i="2"/>
  <c r="I138" i="2"/>
  <c r="G138" i="2"/>
  <c r="J137" i="2"/>
  <c r="I137" i="2"/>
  <c r="G137" i="2"/>
  <c r="J136" i="2"/>
  <c r="L136" i="2" s="1"/>
  <c r="M136" i="2" s="1"/>
  <c r="I136" i="2"/>
  <c r="G136" i="2"/>
  <c r="J135" i="2"/>
  <c r="L135" i="2" s="1"/>
  <c r="M135" i="2" s="1"/>
  <c r="I135" i="2"/>
  <c r="G135" i="2"/>
  <c r="J134" i="2"/>
  <c r="L134" i="2" s="1"/>
  <c r="M134" i="2" s="1"/>
  <c r="I134" i="2"/>
  <c r="G134" i="2"/>
  <c r="J133" i="2"/>
  <c r="I133" i="2"/>
  <c r="G133" i="2"/>
  <c r="J132" i="2"/>
  <c r="I132" i="2"/>
  <c r="G132" i="2"/>
  <c r="L131" i="2"/>
  <c r="M131" i="2" s="1"/>
  <c r="J131" i="2"/>
  <c r="I131" i="2"/>
  <c r="G131" i="2"/>
  <c r="J130" i="2"/>
  <c r="I130" i="2"/>
  <c r="G130" i="2"/>
  <c r="J129" i="2"/>
  <c r="I129" i="2"/>
  <c r="G129" i="2"/>
  <c r="J128" i="2"/>
  <c r="L128" i="2" s="1"/>
  <c r="M128" i="2" s="1"/>
  <c r="I128" i="2"/>
  <c r="G128" i="2"/>
  <c r="J127" i="2"/>
  <c r="L127" i="2" s="1"/>
  <c r="M127" i="2" s="1"/>
  <c r="I127" i="2"/>
  <c r="G127" i="2"/>
  <c r="J126" i="2"/>
  <c r="I126" i="2"/>
  <c r="G126" i="2"/>
  <c r="H118" i="2"/>
  <c r="E118" i="2"/>
  <c r="D118" i="2"/>
  <c r="C118" i="2"/>
  <c r="J117" i="2"/>
  <c r="L117" i="2" s="1"/>
  <c r="M117" i="2" s="1"/>
  <c r="I117" i="2"/>
  <c r="G117" i="2"/>
  <c r="J116" i="2"/>
  <c r="L116" i="2" s="1"/>
  <c r="M116" i="2" s="1"/>
  <c r="I116" i="2"/>
  <c r="G116" i="2"/>
  <c r="J115" i="2"/>
  <c r="I115" i="2"/>
  <c r="G115" i="2"/>
  <c r="J114" i="2"/>
  <c r="L114" i="2" s="1"/>
  <c r="M114" i="2" s="1"/>
  <c r="I114" i="2"/>
  <c r="G114" i="2"/>
  <c r="J113" i="2"/>
  <c r="L113" i="2" s="1"/>
  <c r="M113" i="2" s="1"/>
  <c r="I113" i="2"/>
  <c r="G113" i="2"/>
  <c r="J112" i="2"/>
  <c r="L112" i="2" s="1"/>
  <c r="M112" i="2" s="1"/>
  <c r="I112" i="2"/>
  <c r="G112" i="2"/>
  <c r="L111" i="2"/>
  <c r="M111" i="2" s="1"/>
  <c r="J111" i="2"/>
  <c r="I111" i="2"/>
  <c r="G111" i="2"/>
  <c r="J110" i="2"/>
  <c r="I110" i="2"/>
  <c r="G110" i="2"/>
  <c r="L109" i="2"/>
  <c r="M109" i="2" s="1"/>
  <c r="J109" i="2"/>
  <c r="I109" i="2"/>
  <c r="G109" i="2"/>
  <c r="L108" i="2"/>
  <c r="M108" i="2" s="1"/>
  <c r="J108" i="2"/>
  <c r="I108" i="2"/>
  <c r="G108" i="2"/>
  <c r="J107" i="2"/>
  <c r="I107" i="2"/>
  <c r="G107" i="2"/>
  <c r="J106" i="2"/>
  <c r="I106" i="2"/>
  <c r="G106" i="2"/>
  <c r="J105" i="2"/>
  <c r="L105" i="2" s="1"/>
  <c r="M105" i="2" s="1"/>
  <c r="I105" i="2"/>
  <c r="G105" i="2"/>
  <c r="J104" i="2"/>
  <c r="I104" i="2"/>
  <c r="G104" i="2"/>
  <c r="J103" i="2"/>
  <c r="L103" i="2" s="1"/>
  <c r="M103" i="2" s="1"/>
  <c r="I103" i="2"/>
  <c r="G103" i="2"/>
  <c r="L102" i="2"/>
  <c r="M102" i="2" s="1"/>
  <c r="J102" i="2"/>
  <c r="I102" i="2"/>
  <c r="G102" i="2"/>
  <c r="J101" i="2"/>
  <c r="I101" i="2"/>
  <c r="G101" i="2"/>
  <c r="L100" i="2"/>
  <c r="M100" i="2" s="1"/>
  <c r="J100" i="2"/>
  <c r="I100" i="2"/>
  <c r="G100" i="2"/>
  <c r="L99" i="2"/>
  <c r="M99" i="2" s="1"/>
  <c r="J99" i="2"/>
  <c r="I99" i="2"/>
  <c r="G99" i="2"/>
  <c r="L98" i="2"/>
  <c r="M98" i="2" s="1"/>
  <c r="J98" i="2"/>
  <c r="I98" i="2"/>
  <c r="G98" i="2"/>
  <c r="M97" i="2"/>
  <c r="L97" i="2"/>
  <c r="J97" i="2"/>
  <c r="I97" i="2"/>
  <c r="G97" i="2"/>
  <c r="J96" i="2"/>
  <c r="I96" i="2"/>
  <c r="G96" i="2"/>
  <c r="J95" i="2"/>
  <c r="L95" i="2" s="1"/>
  <c r="M95" i="2" s="1"/>
  <c r="I95" i="2"/>
  <c r="G95" i="2"/>
  <c r="J94" i="2"/>
  <c r="I94" i="2"/>
  <c r="G94" i="2"/>
  <c r="J93" i="2"/>
  <c r="I93" i="2"/>
  <c r="G93" i="2"/>
  <c r="J92" i="2"/>
  <c r="I92" i="2"/>
  <c r="G92" i="2"/>
  <c r="J91" i="2"/>
  <c r="I91" i="2"/>
  <c r="G91" i="2"/>
  <c r="J90" i="2"/>
  <c r="I90" i="2"/>
  <c r="G90" i="2"/>
  <c r="J89" i="2"/>
  <c r="I89" i="2"/>
  <c r="G89" i="2"/>
  <c r="J88" i="2"/>
  <c r="I88" i="2"/>
  <c r="G88" i="2"/>
  <c r="J87" i="2"/>
  <c r="L87" i="2" s="1"/>
  <c r="M87" i="2" s="1"/>
  <c r="I87" i="2"/>
  <c r="G87" i="2"/>
  <c r="J86" i="2"/>
  <c r="I86" i="2"/>
  <c r="G86" i="2"/>
  <c r="J85" i="2"/>
  <c r="I85" i="2"/>
  <c r="G85" i="2"/>
  <c r="J84" i="2"/>
  <c r="I84" i="2"/>
  <c r="G84" i="2"/>
  <c r="L83" i="2"/>
  <c r="M83" i="2" s="1"/>
  <c r="J83" i="2"/>
  <c r="I83" i="2"/>
  <c r="G83" i="2"/>
  <c r="J82" i="2"/>
  <c r="I82" i="2"/>
  <c r="G82" i="2"/>
  <c r="J81" i="2"/>
  <c r="I81" i="2"/>
  <c r="G81" i="2"/>
  <c r="J80" i="2"/>
  <c r="I80" i="2"/>
  <c r="G80" i="2"/>
  <c r="J79" i="2"/>
  <c r="L79" i="2" s="1"/>
  <c r="M79" i="2" s="1"/>
  <c r="I79" i="2"/>
  <c r="G79" i="2"/>
  <c r="J78" i="2"/>
  <c r="L78" i="2" s="1"/>
  <c r="M78" i="2" s="1"/>
  <c r="I78" i="2"/>
  <c r="G78" i="2"/>
  <c r="J77" i="2"/>
  <c r="I77" i="2"/>
  <c r="G77" i="2"/>
  <c r="H69" i="2"/>
  <c r="E69" i="2"/>
  <c r="D69" i="2"/>
  <c r="C69" i="2"/>
  <c r="J68" i="2"/>
  <c r="L68" i="2" s="1"/>
  <c r="M68" i="2" s="1"/>
  <c r="I68" i="2"/>
  <c r="G68" i="2"/>
  <c r="L67" i="2"/>
  <c r="M67" i="2" s="1"/>
  <c r="J67" i="2"/>
  <c r="I67" i="2"/>
  <c r="G67" i="2"/>
  <c r="J66" i="2"/>
  <c r="I66" i="2"/>
  <c r="G66" i="2"/>
  <c r="J65" i="2"/>
  <c r="I65" i="2"/>
  <c r="G65" i="2"/>
  <c r="J64" i="2"/>
  <c r="I64" i="2"/>
  <c r="G64" i="2"/>
  <c r="J63" i="2"/>
  <c r="I63" i="2"/>
  <c r="G63" i="2"/>
  <c r="J62" i="2"/>
  <c r="L62" i="2" s="1"/>
  <c r="M62" i="2" s="1"/>
  <c r="I62" i="2"/>
  <c r="G62" i="2"/>
  <c r="J61" i="2"/>
  <c r="I61" i="2"/>
  <c r="G61" i="2"/>
  <c r="J60" i="2"/>
  <c r="L60" i="2" s="1"/>
  <c r="M60" i="2" s="1"/>
  <c r="I60" i="2"/>
  <c r="G60" i="2"/>
  <c r="J59" i="2"/>
  <c r="I59" i="2"/>
  <c r="G59" i="2"/>
  <c r="J58" i="2"/>
  <c r="I58" i="2"/>
  <c r="G58" i="2"/>
  <c r="L57" i="2"/>
  <c r="M57" i="2" s="1"/>
  <c r="J57" i="2"/>
  <c r="I57" i="2"/>
  <c r="G57" i="2"/>
  <c r="J56" i="2"/>
  <c r="L56" i="2" s="1"/>
  <c r="M56" i="2" s="1"/>
  <c r="I56" i="2"/>
  <c r="G56" i="2"/>
  <c r="J55" i="2"/>
  <c r="I55" i="2"/>
  <c r="G55" i="2"/>
  <c r="L54" i="2"/>
  <c r="M54" i="2" s="1"/>
  <c r="J54" i="2"/>
  <c r="I54" i="2"/>
  <c r="G54" i="2"/>
  <c r="L53" i="2"/>
  <c r="M53" i="2" s="1"/>
  <c r="J53" i="2"/>
  <c r="I53" i="2"/>
  <c r="G53" i="2"/>
  <c r="L52" i="2"/>
  <c r="M52" i="2" s="1"/>
  <c r="J52" i="2"/>
  <c r="I52" i="2"/>
  <c r="G52" i="2"/>
  <c r="J51" i="2"/>
  <c r="I51" i="2"/>
  <c r="G51" i="2"/>
  <c r="J50" i="2"/>
  <c r="I50" i="2"/>
  <c r="G50" i="2"/>
  <c r="J49" i="2"/>
  <c r="L49" i="2" s="1"/>
  <c r="M49" i="2" s="1"/>
  <c r="I49" i="2"/>
  <c r="G49" i="2"/>
  <c r="J48" i="2"/>
  <c r="L48" i="2" s="1"/>
  <c r="M48" i="2" s="1"/>
  <c r="I48" i="2"/>
  <c r="G48" i="2"/>
  <c r="J47" i="2"/>
  <c r="I47" i="2"/>
  <c r="G47" i="2"/>
  <c r="J46" i="2"/>
  <c r="L46" i="2" s="1"/>
  <c r="M46" i="2" s="1"/>
  <c r="I46" i="2"/>
  <c r="G46" i="2"/>
  <c r="L45" i="2"/>
  <c r="M45" i="2" s="1"/>
  <c r="J45" i="2"/>
  <c r="I45" i="2"/>
  <c r="G45" i="2"/>
  <c r="L44" i="2"/>
  <c r="M44" i="2" s="1"/>
  <c r="J44" i="2"/>
  <c r="I44" i="2"/>
  <c r="G44" i="2"/>
  <c r="L43" i="2"/>
  <c r="M43" i="2" s="1"/>
  <c r="J43" i="2"/>
  <c r="I43" i="2"/>
  <c r="G43" i="2"/>
  <c r="L42" i="2"/>
  <c r="M42" i="2" s="1"/>
  <c r="J42" i="2"/>
  <c r="I42" i="2"/>
  <c r="G42" i="2"/>
  <c r="J41" i="2"/>
  <c r="I41" i="2"/>
  <c r="G41" i="2"/>
  <c r="J40" i="2"/>
  <c r="I40" i="2"/>
  <c r="G40" i="2"/>
  <c r="J39" i="2"/>
  <c r="I39" i="2"/>
  <c r="G39" i="2"/>
  <c r="J38" i="2"/>
  <c r="I38" i="2"/>
  <c r="G38" i="2"/>
  <c r="J37" i="2"/>
  <c r="L37" i="2" s="1"/>
  <c r="M37" i="2" s="1"/>
  <c r="I37" i="2"/>
  <c r="G37" i="2"/>
  <c r="J36" i="2"/>
  <c r="L36" i="2" s="1"/>
  <c r="M36" i="2" s="1"/>
  <c r="I36" i="2"/>
  <c r="G36" i="2"/>
  <c r="J35" i="2"/>
  <c r="I35" i="2"/>
  <c r="G35" i="2"/>
  <c r="J34" i="2"/>
  <c r="I34" i="2"/>
  <c r="G34" i="2"/>
  <c r="J33" i="2"/>
  <c r="L33" i="2" s="1"/>
  <c r="M33" i="2" s="1"/>
  <c r="I33" i="2"/>
  <c r="G33" i="2"/>
  <c r="J32" i="2"/>
  <c r="I32" i="2"/>
  <c r="G32" i="2"/>
  <c r="L31" i="2"/>
  <c r="M31" i="2" s="1"/>
  <c r="J31" i="2"/>
  <c r="I31" i="2"/>
  <c r="G31" i="2"/>
  <c r="J30" i="2"/>
  <c r="L30" i="2" s="1"/>
  <c r="M30" i="2" s="1"/>
  <c r="I30" i="2"/>
  <c r="G30" i="2"/>
  <c r="J29" i="2"/>
  <c r="I29" i="2"/>
  <c r="G29" i="2"/>
  <c r="J28" i="2"/>
  <c r="L28" i="2" s="1"/>
  <c r="M28" i="2" s="1"/>
  <c r="I28" i="2"/>
  <c r="G28" i="2"/>
  <c r="I1120" i="1"/>
  <c r="M1119" i="1"/>
  <c r="H1120" i="1"/>
  <c r="M1116" i="1"/>
  <c r="G1116" i="1"/>
  <c r="M1089" i="1"/>
  <c r="N1089" i="1" s="1"/>
  <c r="G1089" i="1"/>
  <c r="H1058" i="1"/>
  <c r="I1044" i="1"/>
  <c r="M1043" i="1"/>
  <c r="H1044" i="1"/>
  <c r="M1040" i="1"/>
  <c r="G1040" i="1"/>
  <c r="N1040" i="1" s="1"/>
  <c r="H983" i="1"/>
  <c r="I969" i="1"/>
  <c r="M968" i="1"/>
  <c r="H969" i="1"/>
  <c r="M965" i="1"/>
  <c r="G965" i="1"/>
  <c r="N965" i="1" s="1"/>
  <c r="H908" i="1"/>
  <c r="I894" i="1"/>
  <c r="M893" i="1"/>
  <c r="H894" i="1"/>
  <c r="M890" i="1"/>
  <c r="G890" i="1"/>
  <c r="H833" i="1"/>
  <c r="I819" i="1"/>
  <c r="M818" i="1"/>
  <c r="H819" i="1"/>
  <c r="M815" i="1"/>
  <c r="G815" i="1"/>
  <c r="M810" i="1"/>
  <c r="J885" i="1" s="1"/>
  <c r="M774" i="1"/>
  <c r="J849" i="1" s="1"/>
  <c r="M849" i="1" s="1"/>
  <c r="J924" i="1" s="1"/>
  <c r="M924" i="1" s="1"/>
  <c r="J999" i="1" s="1"/>
  <c r="M999" i="1" s="1"/>
  <c r="J1074" i="1" s="1"/>
  <c r="M1074" i="1" s="1"/>
  <c r="H758" i="1"/>
  <c r="I744" i="1"/>
  <c r="H744" i="1"/>
  <c r="M743" i="1"/>
  <c r="G743" i="1"/>
  <c r="D818" i="1" s="1"/>
  <c r="G741" i="1"/>
  <c r="M740" i="1"/>
  <c r="G740" i="1"/>
  <c r="M735" i="1"/>
  <c r="J810" i="1" s="1"/>
  <c r="M733" i="1"/>
  <c r="J808" i="1" s="1"/>
  <c r="M808" i="1" s="1"/>
  <c r="J883" i="1" s="1"/>
  <c r="M883" i="1" s="1"/>
  <c r="J958" i="1" s="1"/>
  <c r="M958" i="1" s="1"/>
  <c r="J1033" i="1" s="1"/>
  <c r="M1033" i="1" s="1"/>
  <c r="J1109" i="1" s="1"/>
  <c r="M1109" i="1" s="1"/>
  <c r="G733" i="1"/>
  <c r="M731" i="1"/>
  <c r="J806" i="1" s="1"/>
  <c r="M806" i="1" s="1"/>
  <c r="J881" i="1" s="1"/>
  <c r="M881" i="1" s="1"/>
  <c r="J956" i="1" s="1"/>
  <c r="M956" i="1" s="1"/>
  <c r="J1031" i="1" s="1"/>
  <c r="M1031" i="1" s="1"/>
  <c r="J1107" i="1" s="1"/>
  <c r="M1107" i="1" s="1"/>
  <c r="G731" i="1"/>
  <c r="G730" i="1"/>
  <c r="D805" i="1" s="1"/>
  <c r="M729" i="1"/>
  <c r="J804" i="1" s="1"/>
  <c r="M804" i="1" s="1"/>
  <c r="J879" i="1" s="1"/>
  <c r="M879" i="1" s="1"/>
  <c r="J954" i="1" s="1"/>
  <c r="M954" i="1" s="1"/>
  <c r="J1029" i="1" s="1"/>
  <c r="M1029" i="1" s="1"/>
  <c r="J1105" i="1" s="1"/>
  <c r="M1105" i="1" s="1"/>
  <c r="G729" i="1"/>
  <c r="M727" i="1"/>
  <c r="J802" i="1" s="1"/>
  <c r="M802" i="1" s="1"/>
  <c r="J877" i="1" s="1"/>
  <c r="M877" i="1" s="1"/>
  <c r="J952" i="1" s="1"/>
  <c r="M952" i="1" s="1"/>
  <c r="J1027" i="1" s="1"/>
  <c r="M1027" i="1" s="1"/>
  <c r="J1103" i="1" s="1"/>
  <c r="M1103" i="1" s="1"/>
  <c r="G727" i="1"/>
  <c r="G726" i="1"/>
  <c r="D801" i="1" s="1"/>
  <c r="G801" i="1" s="1"/>
  <c r="M725" i="1"/>
  <c r="J800" i="1" s="1"/>
  <c r="M800" i="1" s="1"/>
  <c r="J875" i="1" s="1"/>
  <c r="M875" i="1" s="1"/>
  <c r="J950" i="1" s="1"/>
  <c r="M950" i="1" s="1"/>
  <c r="J1025" i="1" s="1"/>
  <c r="M1025" i="1" s="1"/>
  <c r="J1101" i="1" s="1"/>
  <c r="M1101" i="1" s="1"/>
  <c r="G725" i="1"/>
  <c r="M722" i="1"/>
  <c r="J797" i="1" s="1"/>
  <c r="M797" i="1" s="1"/>
  <c r="J872" i="1" s="1"/>
  <c r="M872" i="1" s="1"/>
  <c r="J947" i="1" s="1"/>
  <c r="M947" i="1" s="1"/>
  <c r="J1022" i="1" s="1"/>
  <c r="M1022" i="1" s="1"/>
  <c r="J1098" i="1" s="1"/>
  <c r="M1098" i="1" s="1"/>
  <c r="G721" i="1"/>
  <c r="M720" i="1"/>
  <c r="J795" i="1" s="1"/>
  <c r="M795" i="1" s="1"/>
  <c r="J870" i="1" s="1"/>
  <c r="M870" i="1" s="1"/>
  <c r="J945" i="1" s="1"/>
  <c r="M945" i="1" s="1"/>
  <c r="J1020" i="1" s="1"/>
  <c r="M1020" i="1" s="1"/>
  <c r="J1096" i="1" s="1"/>
  <c r="M1096" i="1" s="1"/>
  <c r="M719" i="1"/>
  <c r="J794" i="1" s="1"/>
  <c r="M716" i="1"/>
  <c r="J791" i="1" s="1"/>
  <c r="M715" i="1"/>
  <c r="J790" i="1" s="1"/>
  <c r="M790" i="1" s="1"/>
  <c r="J865" i="1" s="1"/>
  <c r="M865" i="1" s="1"/>
  <c r="J940" i="1" s="1"/>
  <c r="M940" i="1" s="1"/>
  <c r="J1015" i="1" s="1"/>
  <c r="M1015" i="1" s="1"/>
  <c r="J1091" i="1" s="1"/>
  <c r="M1091" i="1" s="1"/>
  <c r="M711" i="1"/>
  <c r="J786" i="1" s="1"/>
  <c r="M786" i="1" s="1"/>
  <c r="J861" i="1" s="1"/>
  <c r="M861" i="1" s="1"/>
  <c r="J936" i="1" s="1"/>
  <c r="M936" i="1" s="1"/>
  <c r="J1011" i="1" s="1"/>
  <c r="M1011" i="1" s="1"/>
  <c r="J1086" i="1" s="1"/>
  <c r="M1086" i="1" s="1"/>
  <c r="G710" i="1"/>
  <c r="G709" i="1"/>
  <c r="M708" i="1"/>
  <c r="J783" i="1" s="1"/>
  <c r="M783" i="1" s="1"/>
  <c r="J858" i="1" s="1"/>
  <c r="M858" i="1" s="1"/>
  <c r="J933" i="1" s="1"/>
  <c r="M933" i="1" s="1"/>
  <c r="J1008" i="1" s="1"/>
  <c r="M1008" i="1" s="1"/>
  <c r="J1083" i="1" s="1"/>
  <c r="M1083" i="1" s="1"/>
  <c r="G707" i="1"/>
  <c r="G706" i="1"/>
  <c r="G705" i="1"/>
  <c r="G703" i="1"/>
  <c r="M702" i="1"/>
  <c r="J777" i="1" s="1"/>
  <c r="M777" i="1" s="1"/>
  <c r="J852" i="1" s="1"/>
  <c r="M852" i="1" s="1"/>
  <c r="J927" i="1" s="1"/>
  <c r="M927" i="1" s="1"/>
  <c r="J1002" i="1" s="1"/>
  <c r="M1002" i="1" s="1"/>
  <c r="J1077" i="1" s="1"/>
  <c r="M1077" i="1" s="1"/>
  <c r="M701" i="1"/>
  <c r="J776" i="1" s="1"/>
  <c r="M776" i="1" s="1"/>
  <c r="J851" i="1" s="1"/>
  <c r="M851" i="1" s="1"/>
  <c r="J926" i="1" s="1"/>
  <c r="M926" i="1" s="1"/>
  <c r="J1001" i="1" s="1"/>
  <c r="M1001" i="1" s="1"/>
  <c r="J1076" i="1" s="1"/>
  <c r="M1076" i="1" s="1"/>
  <c r="M700" i="1"/>
  <c r="J775" i="1" s="1"/>
  <c r="M775" i="1" s="1"/>
  <c r="J850" i="1" s="1"/>
  <c r="M850" i="1" s="1"/>
  <c r="J925" i="1" s="1"/>
  <c r="M925" i="1" s="1"/>
  <c r="J1000" i="1" s="1"/>
  <c r="M1000" i="1" s="1"/>
  <c r="J1075" i="1" s="1"/>
  <c r="M1075" i="1" s="1"/>
  <c r="G700" i="1"/>
  <c r="M699" i="1"/>
  <c r="J774" i="1" s="1"/>
  <c r="G697" i="1"/>
  <c r="M696" i="1"/>
  <c r="J771" i="1" s="1"/>
  <c r="G696" i="1"/>
  <c r="D771" i="1" s="1"/>
  <c r="G771" i="1" s="1"/>
  <c r="G695" i="1"/>
  <c r="M694" i="1"/>
  <c r="J769" i="1" s="1"/>
  <c r="M769" i="1" s="1"/>
  <c r="J844" i="1" s="1"/>
  <c r="M844" i="1" s="1"/>
  <c r="J919" i="1" s="1"/>
  <c r="M919" i="1" s="1"/>
  <c r="J994" i="1" s="1"/>
  <c r="M994" i="1" s="1"/>
  <c r="J1069" i="1" s="1"/>
  <c r="M1069" i="1" s="1"/>
  <c r="G694" i="1"/>
  <c r="D769" i="1" s="1"/>
  <c r="G769" i="1" s="1"/>
  <c r="M692" i="1"/>
  <c r="J767" i="1" s="1"/>
  <c r="M767" i="1" s="1"/>
  <c r="J842" i="1" s="1"/>
  <c r="M842" i="1" s="1"/>
  <c r="J917" i="1" s="1"/>
  <c r="M917" i="1" s="1"/>
  <c r="J992" i="1" s="1"/>
  <c r="M992" i="1" s="1"/>
  <c r="J1067" i="1" s="1"/>
  <c r="M1067" i="1" s="1"/>
  <c r="G692" i="1"/>
  <c r="M690" i="1"/>
  <c r="J765" i="1" s="1"/>
  <c r="M765" i="1" s="1"/>
  <c r="J840" i="1" s="1"/>
  <c r="M840" i="1" s="1"/>
  <c r="J915" i="1" s="1"/>
  <c r="M915" i="1" s="1"/>
  <c r="J990" i="1" s="1"/>
  <c r="M990" i="1" s="1"/>
  <c r="J1065" i="1" s="1"/>
  <c r="M1065" i="1" s="1"/>
  <c r="G689" i="1"/>
  <c r="H683" i="1"/>
  <c r="K669" i="1"/>
  <c r="K671" i="1" s="1"/>
  <c r="L678" i="1" s="1"/>
  <c r="I669" i="1"/>
  <c r="M668" i="1"/>
  <c r="N668" i="1" s="1"/>
  <c r="H669" i="1"/>
  <c r="G668" i="1"/>
  <c r="M666" i="1"/>
  <c r="G666" i="1"/>
  <c r="N666" i="1" s="1"/>
  <c r="M665" i="1"/>
  <c r="G665" i="1"/>
  <c r="L664" i="1"/>
  <c r="L667" i="1" s="1"/>
  <c r="L669" i="1" s="1"/>
  <c r="K664" i="1"/>
  <c r="K667" i="1" s="1"/>
  <c r="F664" i="1"/>
  <c r="F667" i="1" s="1"/>
  <c r="F669" i="1" s="1"/>
  <c r="E664" i="1"/>
  <c r="E667" i="1" s="1"/>
  <c r="E669" i="1" s="1"/>
  <c r="H619" i="1"/>
  <c r="I605" i="1"/>
  <c r="F605" i="1"/>
  <c r="M604" i="1"/>
  <c r="N604" i="1" s="1"/>
  <c r="H605" i="1"/>
  <c r="G604" i="1"/>
  <c r="M602" i="1"/>
  <c r="G602" i="1"/>
  <c r="M601" i="1"/>
  <c r="N601" i="1" s="1"/>
  <c r="G601" i="1"/>
  <c r="L600" i="1"/>
  <c r="L603" i="1" s="1"/>
  <c r="L605" i="1" s="1"/>
  <c r="K600" i="1"/>
  <c r="K603" i="1" s="1"/>
  <c r="K605" i="1" s="1"/>
  <c r="K607" i="1" s="1"/>
  <c r="L614" i="1" s="1"/>
  <c r="F600" i="1"/>
  <c r="F603" i="1" s="1"/>
  <c r="E600" i="1"/>
  <c r="E603" i="1" s="1"/>
  <c r="E605" i="1" s="1"/>
  <c r="H555" i="1"/>
  <c r="I541" i="1"/>
  <c r="H541" i="1"/>
  <c r="M540" i="1"/>
  <c r="G540" i="1"/>
  <c r="N540" i="1" s="1"/>
  <c r="M538" i="1"/>
  <c r="G538" i="1"/>
  <c r="M537" i="1"/>
  <c r="G537" i="1"/>
  <c r="L536" i="1"/>
  <c r="L539" i="1" s="1"/>
  <c r="L541" i="1" s="1"/>
  <c r="K536" i="1"/>
  <c r="K539" i="1" s="1"/>
  <c r="K541" i="1" s="1"/>
  <c r="K543" i="1" s="1"/>
  <c r="L550" i="1" s="1"/>
  <c r="F536" i="1"/>
  <c r="F539" i="1" s="1"/>
  <c r="F541" i="1" s="1"/>
  <c r="E536" i="1"/>
  <c r="E539" i="1" s="1"/>
  <c r="E541" i="1" s="1"/>
  <c r="H491" i="1"/>
  <c r="K477" i="1"/>
  <c r="K479" i="1" s="1"/>
  <c r="L486" i="1" s="1"/>
  <c r="I477" i="1"/>
  <c r="M476" i="1"/>
  <c r="H477" i="1"/>
  <c r="G476" i="1"/>
  <c r="L472" i="1"/>
  <c r="L475" i="1" s="1"/>
  <c r="L477" i="1" s="1"/>
  <c r="K472" i="1"/>
  <c r="K475" i="1" s="1"/>
  <c r="F472" i="1"/>
  <c r="F475" i="1" s="1"/>
  <c r="F477" i="1" s="1"/>
  <c r="E472" i="1"/>
  <c r="E475" i="1" s="1"/>
  <c r="E477" i="1" s="1"/>
  <c r="H427" i="1"/>
  <c r="I413" i="1"/>
  <c r="M412" i="1"/>
  <c r="H413" i="1"/>
  <c r="G412" i="1"/>
  <c r="E411" i="1"/>
  <c r="E413" i="1" s="1"/>
  <c r="L408" i="1"/>
  <c r="L411" i="1" s="1"/>
  <c r="L413" i="1" s="1"/>
  <c r="K408" i="1"/>
  <c r="K411" i="1" s="1"/>
  <c r="K413" i="1" s="1"/>
  <c r="K415" i="1" s="1"/>
  <c r="L422" i="1" s="1"/>
  <c r="F408" i="1"/>
  <c r="F411" i="1" s="1"/>
  <c r="F413" i="1" s="1"/>
  <c r="E408" i="1"/>
  <c r="H363" i="1"/>
  <c r="L349" i="1"/>
  <c r="I349" i="1"/>
  <c r="H349" i="1"/>
  <c r="M348" i="1"/>
  <c r="N348" i="1" s="1"/>
  <c r="G348" i="1"/>
  <c r="L344" i="1"/>
  <c r="L347" i="1" s="1"/>
  <c r="K344" i="1"/>
  <c r="K347" i="1" s="1"/>
  <c r="K349" i="1" s="1"/>
  <c r="K351" i="1" s="1"/>
  <c r="L358" i="1" s="1"/>
  <c r="F344" i="1"/>
  <c r="F347" i="1" s="1"/>
  <c r="F349" i="1" s="1"/>
  <c r="E344" i="1"/>
  <c r="E347" i="1" s="1"/>
  <c r="E349" i="1" s="1"/>
  <c r="H299" i="1"/>
  <c r="I285" i="1"/>
  <c r="M284" i="1"/>
  <c r="H285" i="1"/>
  <c r="G284" i="1"/>
  <c r="L280" i="1"/>
  <c r="L283" i="1" s="1"/>
  <c r="L285" i="1" s="1"/>
  <c r="K280" i="1"/>
  <c r="K283" i="1" s="1"/>
  <c r="K285" i="1" s="1"/>
  <c r="K287" i="1" s="1"/>
  <c r="L294" i="1" s="1"/>
  <c r="F280" i="1"/>
  <c r="F283" i="1" s="1"/>
  <c r="F285" i="1" s="1"/>
  <c r="E280" i="1"/>
  <c r="E283" i="1" s="1"/>
  <c r="E285" i="1" s="1"/>
  <c r="H235" i="1"/>
  <c r="I221" i="1"/>
  <c r="M220" i="1"/>
  <c r="H221" i="1"/>
  <c r="G220" i="1"/>
  <c r="L216" i="1"/>
  <c r="L219" i="1" s="1"/>
  <c r="L221" i="1" s="1"/>
  <c r="K216" i="1"/>
  <c r="K219" i="1" s="1"/>
  <c r="K221" i="1" s="1"/>
  <c r="K223" i="1" s="1"/>
  <c r="L230" i="1" s="1"/>
  <c r="F216" i="1"/>
  <c r="F219" i="1" s="1"/>
  <c r="F221" i="1" s="1"/>
  <c r="E216" i="1"/>
  <c r="E219" i="1" s="1"/>
  <c r="E221" i="1" s="1"/>
  <c r="D215" i="1"/>
  <c r="G215" i="1" s="1"/>
  <c r="D279" i="1" s="1"/>
  <c r="G279" i="1" s="1"/>
  <c r="D343" i="1" s="1"/>
  <c r="G343" i="1" s="1"/>
  <c r="H171" i="1"/>
  <c r="K157" i="1"/>
  <c r="K159" i="1" s="1"/>
  <c r="L166" i="1" s="1"/>
  <c r="I157" i="1"/>
  <c r="H157" i="1"/>
  <c r="M156" i="1"/>
  <c r="G156" i="1"/>
  <c r="L152" i="1"/>
  <c r="L155" i="1" s="1"/>
  <c r="L157" i="1" s="1"/>
  <c r="K152" i="1"/>
  <c r="K155" i="1" s="1"/>
  <c r="F152" i="1"/>
  <c r="F155" i="1" s="1"/>
  <c r="F157" i="1" s="1"/>
  <c r="E152" i="1"/>
  <c r="E155" i="1" s="1"/>
  <c r="E157" i="1" s="1"/>
  <c r="M151" i="1"/>
  <c r="J215" i="1" s="1"/>
  <c r="M215" i="1" s="1"/>
  <c r="J279" i="1" s="1"/>
  <c r="M279" i="1" s="1"/>
  <c r="J343" i="1" s="1"/>
  <c r="M343" i="1" s="1"/>
  <c r="J407" i="1" s="1"/>
  <c r="M407" i="1" s="1"/>
  <c r="J471" i="1" s="1"/>
  <c r="M471" i="1" s="1"/>
  <c r="J535" i="1" s="1"/>
  <c r="M535" i="1" s="1"/>
  <c r="J599" i="1" s="1"/>
  <c r="M599" i="1" s="1"/>
  <c r="J663" i="1" s="1"/>
  <c r="M663" i="1" s="1"/>
  <c r="J150" i="1"/>
  <c r="M150" i="1" s="1"/>
  <c r="J144" i="1"/>
  <c r="M144" i="1" s="1"/>
  <c r="J208" i="1" s="1"/>
  <c r="M208" i="1" s="1"/>
  <c r="J272" i="1" s="1"/>
  <c r="M272" i="1" s="1"/>
  <c r="J336" i="1" s="1"/>
  <c r="M336" i="1" s="1"/>
  <c r="J400" i="1" s="1"/>
  <c r="M400" i="1" s="1"/>
  <c r="J464" i="1" s="1"/>
  <c r="M464" i="1" s="1"/>
  <c r="J528" i="1" s="1"/>
  <c r="M528" i="1" s="1"/>
  <c r="J592" i="1" s="1"/>
  <c r="M592" i="1" s="1"/>
  <c r="J656" i="1" s="1"/>
  <c r="M656" i="1" s="1"/>
  <c r="J139" i="1"/>
  <c r="M139" i="1" s="1"/>
  <c r="J203" i="1" s="1"/>
  <c r="M203" i="1" s="1"/>
  <c r="J267" i="1" s="1"/>
  <c r="M267" i="1" s="1"/>
  <c r="J331" i="1" s="1"/>
  <c r="M331" i="1" s="1"/>
  <c r="J395" i="1" s="1"/>
  <c r="M395" i="1" s="1"/>
  <c r="J459" i="1" s="1"/>
  <c r="M459" i="1" s="1"/>
  <c r="J523" i="1" s="1"/>
  <c r="M523" i="1" s="1"/>
  <c r="J587" i="1" s="1"/>
  <c r="M587" i="1" s="1"/>
  <c r="J651" i="1" s="1"/>
  <c r="M651" i="1" s="1"/>
  <c r="J138" i="1"/>
  <c r="M138" i="1" s="1"/>
  <c r="J202" i="1" s="1"/>
  <c r="M202" i="1" s="1"/>
  <c r="J266" i="1" s="1"/>
  <c r="M266" i="1" s="1"/>
  <c r="J330" i="1" s="1"/>
  <c r="M330" i="1" s="1"/>
  <c r="J394" i="1" s="1"/>
  <c r="M394" i="1" s="1"/>
  <c r="J458" i="1" s="1"/>
  <c r="M458" i="1" s="1"/>
  <c r="J522" i="1" s="1"/>
  <c r="M522" i="1" s="1"/>
  <c r="J586" i="1" s="1"/>
  <c r="M586" i="1" s="1"/>
  <c r="J650" i="1" s="1"/>
  <c r="M650" i="1" s="1"/>
  <c r="M119" i="1"/>
  <c r="J183" i="1" s="1"/>
  <c r="M183" i="1" s="1"/>
  <c r="J247" i="1" s="1"/>
  <c r="M247" i="1" s="1"/>
  <c r="J311" i="1" s="1"/>
  <c r="M311" i="1" s="1"/>
  <c r="J375" i="1" s="1"/>
  <c r="M375" i="1" s="1"/>
  <c r="J439" i="1" s="1"/>
  <c r="M439" i="1" s="1"/>
  <c r="J503" i="1" s="1"/>
  <c r="M503" i="1" s="1"/>
  <c r="J567" i="1" s="1"/>
  <c r="M567" i="1" s="1"/>
  <c r="J631" i="1" s="1"/>
  <c r="M631" i="1" s="1"/>
  <c r="J118" i="1"/>
  <c r="M118" i="1" s="1"/>
  <c r="J182" i="1" s="1"/>
  <c r="M182" i="1" s="1"/>
  <c r="J246" i="1" s="1"/>
  <c r="M246" i="1" s="1"/>
  <c r="J310" i="1" s="1"/>
  <c r="M310" i="1" s="1"/>
  <c r="J374" i="1" s="1"/>
  <c r="M374" i="1" s="1"/>
  <c r="J438" i="1" s="1"/>
  <c r="M438" i="1" s="1"/>
  <c r="J502" i="1" s="1"/>
  <c r="M502" i="1" s="1"/>
  <c r="J566" i="1" s="1"/>
  <c r="M566" i="1" s="1"/>
  <c r="J630" i="1" s="1"/>
  <c r="M630" i="1" s="1"/>
  <c r="D112" i="1"/>
  <c r="G112" i="1" s="1"/>
  <c r="D176" i="1" s="1"/>
  <c r="G176" i="1" s="1"/>
  <c r="H107" i="1"/>
  <c r="I93" i="1"/>
  <c r="M92" i="1"/>
  <c r="H93" i="1"/>
  <c r="G92" i="1"/>
  <c r="L91" i="1"/>
  <c r="L93" i="1" s="1"/>
  <c r="K91" i="1"/>
  <c r="K93" i="1" s="1"/>
  <c r="K95" i="1" s="1"/>
  <c r="L102" i="1" s="1"/>
  <c r="M90" i="1"/>
  <c r="J154" i="1" s="1"/>
  <c r="M154" i="1" s="1"/>
  <c r="J218" i="1" s="1"/>
  <c r="M218" i="1" s="1"/>
  <c r="J282" i="1" s="1"/>
  <c r="M282" i="1" s="1"/>
  <c r="J346" i="1" s="1"/>
  <c r="M346" i="1" s="1"/>
  <c r="J410" i="1" s="1"/>
  <c r="M410" i="1" s="1"/>
  <c r="J474" i="1" s="1"/>
  <c r="M474" i="1" s="1"/>
  <c r="G90" i="1"/>
  <c r="D154" i="1" s="1"/>
  <c r="G154" i="1" s="1"/>
  <c r="M89" i="1"/>
  <c r="G89" i="1"/>
  <c r="D153" i="1" s="1"/>
  <c r="G153" i="1" s="1"/>
  <c r="L88" i="1"/>
  <c r="K88" i="1"/>
  <c r="J88" i="1"/>
  <c r="J91" i="1" s="1"/>
  <c r="J93" i="1" s="1"/>
  <c r="F88" i="1"/>
  <c r="F91" i="1" s="1"/>
  <c r="F93" i="1" s="1"/>
  <c r="E88" i="1"/>
  <c r="E91" i="1" s="1"/>
  <c r="E93" i="1" s="1"/>
  <c r="D88" i="1"/>
  <c r="D91" i="1" s="1"/>
  <c r="D93" i="1" s="1"/>
  <c r="M87" i="1"/>
  <c r="J151" i="1" s="1"/>
  <c r="G87" i="1"/>
  <c r="D151" i="1" s="1"/>
  <c r="G151" i="1" s="1"/>
  <c r="M86" i="1"/>
  <c r="N86" i="1" s="1"/>
  <c r="G86" i="1"/>
  <c r="D150" i="1" s="1"/>
  <c r="G150" i="1" s="1"/>
  <c r="D214" i="1" s="1"/>
  <c r="G214" i="1" s="1"/>
  <c r="M85" i="1"/>
  <c r="J149" i="1" s="1"/>
  <c r="M149" i="1" s="1"/>
  <c r="J213" i="1" s="1"/>
  <c r="M213" i="1" s="1"/>
  <c r="J277" i="1" s="1"/>
  <c r="M277" i="1" s="1"/>
  <c r="J341" i="1" s="1"/>
  <c r="M341" i="1" s="1"/>
  <c r="J405" i="1" s="1"/>
  <c r="M405" i="1" s="1"/>
  <c r="J469" i="1" s="1"/>
  <c r="M469" i="1" s="1"/>
  <c r="J533" i="1" s="1"/>
  <c r="M533" i="1" s="1"/>
  <c r="J597" i="1" s="1"/>
  <c r="M597" i="1" s="1"/>
  <c r="J661" i="1" s="1"/>
  <c r="M661" i="1" s="1"/>
  <c r="G85" i="1"/>
  <c r="D149" i="1" s="1"/>
  <c r="G149" i="1" s="1"/>
  <c r="M84" i="1"/>
  <c r="G84" i="1"/>
  <c r="D148" i="1" s="1"/>
  <c r="G148" i="1" s="1"/>
  <c r="M83" i="1"/>
  <c r="J147" i="1" s="1"/>
  <c r="M147" i="1" s="1"/>
  <c r="G83" i="1"/>
  <c r="M82" i="1"/>
  <c r="J146" i="1" s="1"/>
  <c r="M146" i="1" s="1"/>
  <c r="J210" i="1" s="1"/>
  <c r="M210" i="1" s="1"/>
  <c r="J274" i="1" s="1"/>
  <c r="M274" i="1" s="1"/>
  <c r="J338" i="1" s="1"/>
  <c r="M338" i="1" s="1"/>
  <c r="J402" i="1" s="1"/>
  <c r="M402" i="1" s="1"/>
  <c r="J466" i="1" s="1"/>
  <c r="M466" i="1" s="1"/>
  <c r="J530" i="1" s="1"/>
  <c r="M530" i="1" s="1"/>
  <c r="J594" i="1" s="1"/>
  <c r="M594" i="1" s="1"/>
  <c r="J658" i="1" s="1"/>
  <c r="M658" i="1" s="1"/>
  <c r="G82" i="1"/>
  <c r="D146" i="1" s="1"/>
  <c r="G146" i="1" s="1"/>
  <c r="M81" i="1"/>
  <c r="J145" i="1" s="1"/>
  <c r="M145" i="1" s="1"/>
  <c r="J209" i="1" s="1"/>
  <c r="M209" i="1" s="1"/>
  <c r="J273" i="1" s="1"/>
  <c r="M273" i="1" s="1"/>
  <c r="J337" i="1" s="1"/>
  <c r="M337" i="1" s="1"/>
  <c r="J401" i="1" s="1"/>
  <c r="M401" i="1" s="1"/>
  <c r="J465" i="1" s="1"/>
  <c r="M465" i="1" s="1"/>
  <c r="J529" i="1" s="1"/>
  <c r="M529" i="1" s="1"/>
  <c r="J593" i="1" s="1"/>
  <c r="M593" i="1" s="1"/>
  <c r="J657" i="1" s="1"/>
  <c r="M657" i="1" s="1"/>
  <c r="G81" i="1"/>
  <c r="D145" i="1" s="1"/>
  <c r="G145" i="1" s="1"/>
  <c r="M80" i="1"/>
  <c r="G80" i="1"/>
  <c r="D144" i="1" s="1"/>
  <c r="G144" i="1" s="1"/>
  <c r="D208" i="1" s="1"/>
  <c r="G208" i="1" s="1"/>
  <c r="M79" i="1"/>
  <c r="J143" i="1" s="1"/>
  <c r="M143" i="1" s="1"/>
  <c r="J207" i="1" s="1"/>
  <c r="M207" i="1" s="1"/>
  <c r="J271" i="1" s="1"/>
  <c r="M271" i="1" s="1"/>
  <c r="J335" i="1" s="1"/>
  <c r="M335" i="1" s="1"/>
  <c r="J399" i="1" s="1"/>
  <c r="M399" i="1" s="1"/>
  <c r="J463" i="1" s="1"/>
  <c r="M463" i="1" s="1"/>
  <c r="J527" i="1" s="1"/>
  <c r="M527" i="1" s="1"/>
  <c r="J591" i="1" s="1"/>
  <c r="M591" i="1" s="1"/>
  <c r="J655" i="1" s="1"/>
  <c r="M655" i="1" s="1"/>
  <c r="G79" i="1"/>
  <c r="M78" i="1"/>
  <c r="J142" i="1" s="1"/>
  <c r="M142" i="1" s="1"/>
  <c r="J206" i="1" s="1"/>
  <c r="M206" i="1" s="1"/>
  <c r="J270" i="1" s="1"/>
  <c r="M270" i="1" s="1"/>
  <c r="J334" i="1" s="1"/>
  <c r="M334" i="1" s="1"/>
  <c r="J398" i="1" s="1"/>
  <c r="M398" i="1" s="1"/>
  <c r="J462" i="1" s="1"/>
  <c r="M462" i="1" s="1"/>
  <c r="J526" i="1" s="1"/>
  <c r="M526" i="1" s="1"/>
  <c r="J590" i="1" s="1"/>
  <c r="M590" i="1" s="1"/>
  <c r="J654" i="1" s="1"/>
  <c r="M654" i="1" s="1"/>
  <c r="G78" i="1"/>
  <c r="D142" i="1" s="1"/>
  <c r="G142" i="1" s="1"/>
  <c r="M77" i="1"/>
  <c r="J141" i="1" s="1"/>
  <c r="M141" i="1" s="1"/>
  <c r="J205" i="1" s="1"/>
  <c r="M205" i="1" s="1"/>
  <c r="J269" i="1" s="1"/>
  <c r="M269" i="1" s="1"/>
  <c r="J333" i="1" s="1"/>
  <c r="M333" i="1" s="1"/>
  <c r="J397" i="1" s="1"/>
  <c r="M397" i="1" s="1"/>
  <c r="J461" i="1" s="1"/>
  <c r="M461" i="1" s="1"/>
  <c r="J525" i="1" s="1"/>
  <c r="M525" i="1" s="1"/>
  <c r="J589" i="1" s="1"/>
  <c r="M589" i="1" s="1"/>
  <c r="J653" i="1" s="1"/>
  <c r="M653" i="1" s="1"/>
  <c r="G77" i="1"/>
  <c r="M76" i="1"/>
  <c r="J140" i="1" s="1"/>
  <c r="M140" i="1" s="1"/>
  <c r="J204" i="1" s="1"/>
  <c r="M204" i="1" s="1"/>
  <c r="J268" i="1" s="1"/>
  <c r="M268" i="1" s="1"/>
  <c r="J332" i="1" s="1"/>
  <c r="M332" i="1" s="1"/>
  <c r="J396" i="1" s="1"/>
  <c r="M396" i="1" s="1"/>
  <c r="J460" i="1" s="1"/>
  <c r="M460" i="1" s="1"/>
  <c r="J524" i="1" s="1"/>
  <c r="M524" i="1" s="1"/>
  <c r="J588" i="1" s="1"/>
  <c r="M588" i="1" s="1"/>
  <c r="J652" i="1" s="1"/>
  <c r="M652" i="1" s="1"/>
  <c r="G76" i="1"/>
  <c r="M75" i="1"/>
  <c r="G75" i="1"/>
  <c r="D139" i="1" s="1"/>
  <c r="G139" i="1" s="1"/>
  <c r="M74" i="1"/>
  <c r="G74" i="1"/>
  <c r="D138" i="1" s="1"/>
  <c r="G138" i="1" s="1"/>
  <c r="D202" i="1" s="1"/>
  <c r="G202" i="1" s="1"/>
  <c r="M73" i="1"/>
  <c r="J137" i="1" s="1"/>
  <c r="M137" i="1" s="1"/>
  <c r="J201" i="1" s="1"/>
  <c r="M201" i="1" s="1"/>
  <c r="J265" i="1" s="1"/>
  <c r="M265" i="1" s="1"/>
  <c r="J329" i="1" s="1"/>
  <c r="M329" i="1" s="1"/>
  <c r="J393" i="1" s="1"/>
  <c r="M393" i="1" s="1"/>
  <c r="J457" i="1" s="1"/>
  <c r="M457" i="1" s="1"/>
  <c r="J521" i="1" s="1"/>
  <c r="M521" i="1" s="1"/>
  <c r="J585" i="1" s="1"/>
  <c r="M585" i="1" s="1"/>
  <c r="J649" i="1" s="1"/>
  <c r="M649" i="1" s="1"/>
  <c r="G73" i="1"/>
  <c r="M72" i="1"/>
  <c r="J136" i="1" s="1"/>
  <c r="M136" i="1" s="1"/>
  <c r="J200" i="1" s="1"/>
  <c r="M200" i="1" s="1"/>
  <c r="J264" i="1" s="1"/>
  <c r="M264" i="1" s="1"/>
  <c r="J328" i="1" s="1"/>
  <c r="M328" i="1" s="1"/>
  <c r="J392" i="1" s="1"/>
  <c r="M392" i="1" s="1"/>
  <c r="J456" i="1" s="1"/>
  <c r="M456" i="1" s="1"/>
  <c r="J520" i="1" s="1"/>
  <c r="M520" i="1" s="1"/>
  <c r="J584" i="1" s="1"/>
  <c r="M584" i="1" s="1"/>
  <c r="J648" i="1" s="1"/>
  <c r="M648" i="1" s="1"/>
  <c r="G72" i="1"/>
  <c r="D136" i="1" s="1"/>
  <c r="G136" i="1" s="1"/>
  <c r="M71" i="1"/>
  <c r="J135" i="1" s="1"/>
  <c r="M135" i="1" s="1"/>
  <c r="J199" i="1" s="1"/>
  <c r="M199" i="1" s="1"/>
  <c r="J263" i="1" s="1"/>
  <c r="M263" i="1" s="1"/>
  <c r="J327" i="1" s="1"/>
  <c r="M327" i="1" s="1"/>
  <c r="J391" i="1" s="1"/>
  <c r="M391" i="1" s="1"/>
  <c r="J455" i="1" s="1"/>
  <c r="M455" i="1" s="1"/>
  <c r="J519" i="1" s="1"/>
  <c r="M519" i="1" s="1"/>
  <c r="J583" i="1" s="1"/>
  <c r="M583" i="1" s="1"/>
  <c r="J647" i="1" s="1"/>
  <c r="M647" i="1" s="1"/>
  <c r="G71" i="1"/>
  <c r="D135" i="1" s="1"/>
  <c r="G135" i="1" s="1"/>
  <c r="M70" i="1"/>
  <c r="J134" i="1" s="1"/>
  <c r="M134" i="1" s="1"/>
  <c r="J198" i="1" s="1"/>
  <c r="M198" i="1" s="1"/>
  <c r="J262" i="1" s="1"/>
  <c r="M262" i="1" s="1"/>
  <c r="J326" i="1" s="1"/>
  <c r="M326" i="1" s="1"/>
  <c r="J390" i="1" s="1"/>
  <c r="M390" i="1" s="1"/>
  <c r="J454" i="1" s="1"/>
  <c r="M454" i="1" s="1"/>
  <c r="J518" i="1" s="1"/>
  <c r="M518" i="1" s="1"/>
  <c r="J582" i="1" s="1"/>
  <c r="M582" i="1" s="1"/>
  <c r="J646" i="1" s="1"/>
  <c r="M646" i="1" s="1"/>
  <c r="G70" i="1"/>
  <c r="N70" i="1" s="1"/>
  <c r="M69" i="1"/>
  <c r="J133" i="1" s="1"/>
  <c r="M133" i="1" s="1"/>
  <c r="J197" i="1" s="1"/>
  <c r="M197" i="1" s="1"/>
  <c r="J261" i="1" s="1"/>
  <c r="M261" i="1" s="1"/>
  <c r="J325" i="1" s="1"/>
  <c r="M325" i="1" s="1"/>
  <c r="J389" i="1" s="1"/>
  <c r="M389" i="1" s="1"/>
  <c r="J453" i="1" s="1"/>
  <c r="M453" i="1" s="1"/>
  <c r="J517" i="1" s="1"/>
  <c r="M517" i="1" s="1"/>
  <c r="J581" i="1" s="1"/>
  <c r="M581" i="1" s="1"/>
  <c r="J645" i="1" s="1"/>
  <c r="M645" i="1" s="1"/>
  <c r="G69" i="1"/>
  <c r="M68" i="1"/>
  <c r="J132" i="1" s="1"/>
  <c r="M132" i="1" s="1"/>
  <c r="J196" i="1" s="1"/>
  <c r="M196" i="1" s="1"/>
  <c r="J260" i="1" s="1"/>
  <c r="M260" i="1" s="1"/>
  <c r="J324" i="1" s="1"/>
  <c r="M324" i="1" s="1"/>
  <c r="J388" i="1" s="1"/>
  <c r="M388" i="1" s="1"/>
  <c r="J452" i="1" s="1"/>
  <c r="M452" i="1" s="1"/>
  <c r="J516" i="1" s="1"/>
  <c r="M516" i="1" s="1"/>
  <c r="J580" i="1" s="1"/>
  <c r="M580" i="1" s="1"/>
  <c r="J644" i="1" s="1"/>
  <c r="M644" i="1" s="1"/>
  <c r="G68" i="1"/>
  <c r="D132" i="1" s="1"/>
  <c r="G132" i="1" s="1"/>
  <c r="D196" i="1" s="1"/>
  <c r="G196" i="1" s="1"/>
  <c r="M67" i="1"/>
  <c r="J131" i="1" s="1"/>
  <c r="M131" i="1" s="1"/>
  <c r="G67" i="1"/>
  <c r="D131" i="1" s="1"/>
  <c r="G131" i="1" s="1"/>
  <c r="D195" i="1" s="1"/>
  <c r="G195" i="1" s="1"/>
  <c r="D259" i="1" s="1"/>
  <c r="G259" i="1" s="1"/>
  <c r="D323" i="1" s="1"/>
  <c r="G323" i="1" s="1"/>
  <c r="M66" i="1"/>
  <c r="J130" i="1" s="1"/>
  <c r="M130" i="1" s="1"/>
  <c r="J194" i="1" s="1"/>
  <c r="M194" i="1" s="1"/>
  <c r="J258" i="1" s="1"/>
  <c r="M258" i="1" s="1"/>
  <c r="J322" i="1" s="1"/>
  <c r="M322" i="1" s="1"/>
  <c r="J386" i="1" s="1"/>
  <c r="M386" i="1" s="1"/>
  <c r="J450" i="1" s="1"/>
  <c r="M450" i="1" s="1"/>
  <c r="J514" i="1" s="1"/>
  <c r="M514" i="1" s="1"/>
  <c r="J578" i="1" s="1"/>
  <c r="M578" i="1" s="1"/>
  <c r="J642" i="1" s="1"/>
  <c r="M642" i="1" s="1"/>
  <c r="G66" i="1"/>
  <c r="D130" i="1" s="1"/>
  <c r="G130" i="1" s="1"/>
  <c r="D194" i="1" s="1"/>
  <c r="G194" i="1" s="1"/>
  <c r="M65" i="1"/>
  <c r="J129" i="1" s="1"/>
  <c r="M129" i="1" s="1"/>
  <c r="J193" i="1" s="1"/>
  <c r="M193" i="1" s="1"/>
  <c r="J257" i="1" s="1"/>
  <c r="M257" i="1" s="1"/>
  <c r="J321" i="1" s="1"/>
  <c r="M321" i="1" s="1"/>
  <c r="J385" i="1" s="1"/>
  <c r="M385" i="1" s="1"/>
  <c r="J449" i="1" s="1"/>
  <c r="M449" i="1" s="1"/>
  <c r="J513" i="1" s="1"/>
  <c r="M513" i="1" s="1"/>
  <c r="J577" i="1" s="1"/>
  <c r="M577" i="1" s="1"/>
  <c r="J641" i="1" s="1"/>
  <c r="M641" i="1" s="1"/>
  <c r="G65" i="1"/>
  <c r="D129" i="1" s="1"/>
  <c r="G129" i="1" s="1"/>
  <c r="M64" i="1"/>
  <c r="G64" i="1"/>
  <c r="D128" i="1" s="1"/>
  <c r="G128" i="1" s="1"/>
  <c r="M63" i="1"/>
  <c r="G63" i="1"/>
  <c r="D127" i="1" s="1"/>
  <c r="G127" i="1" s="1"/>
  <c r="D191" i="1" s="1"/>
  <c r="G191" i="1" s="1"/>
  <c r="M62" i="1"/>
  <c r="J126" i="1" s="1"/>
  <c r="M126" i="1" s="1"/>
  <c r="J190" i="1" s="1"/>
  <c r="M190" i="1" s="1"/>
  <c r="J254" i="1" s="1"/>
  <c r="M254" i="1" s="1"/>
  <c r="J318" i="1" s="1"/>
  <c r="M318" i="1" s="1"/>
  <c r="J382" i="1" s="1"/>
  <c r="M382" i="1" s="1"/>
  <c r="J446" i="1" s="1"/>
  <c r="M446" i="1" s="1"/>
  <c r="J510" i="1" s="1"/>
  <c r="M510" i="1" s="1"/>
  <c r="J574" i="1" s="1"/>
  <c r="M574" i="1" s="1"/>
  <c r="J638" i="1" s="1"/>
  <c r="M638" i="1" s="1"/>
  <c r="G62" i="1"/>
  <c r="M61" i="1"/>
  <c r="J125" i="1" s="1"/>
  <c r="M125" i="1" s="1"/>
  <c r="J189" i="1" s="1"/>
  <c r="M189" i="1" s="1"/>
  <c r="J253" i="1" s="1"/>
  <c r="M253" i="1" s="1"/>
  <c r="J317" i="1" s="1"/>
  <c r="M317" i="1" s="1"/>
  <c r="J381" i="1" s="1"/>
  <c r="M381" i="1" s="1"/>
  <c r="J445" i="1" s="1"/>
  <c r="M445" i="1" s="1"/>
  <c r="J509" i="1" s="1"/>
  <c r="M509" i="1" s="1"/>
  <c r="J573" i="1" s="1"/>
  <c r="M573" i="1" s="1"/>
  <c r="J637" i="1" s="1"/>
  <c r="M637" i="1" s="1"/>
  <c r="G61" i="1"/>
  <c r="M60" i="1"/>
  <c r="J124" i="1" s="1"/>
  <c r="M124" i="1" s="1"/>
  <c r="J188" i="1" s="1"/>
  <c r="M188" i="1" s="1"/>
  <c r="J252" i="1" s="1"/>
  <c r="M252" i="1" s="1"/>
  <c r="J316" i="1" s="1"/>
  <c r="M316" i="1" s="1"/>
  <c r="J380" i="1" s="1"/>
  <c r="M380" i="1" s="1"/>
  <c r="J444" i="1" s="1"/>
  <c r="M444" i="1" s="1"/>
  <c r="J508" i="1" s="1"/>
  <c r="M508" i="1" s="1"/>
  <c r="J572" i="1" s="1"/>
  <c r="M572" i="1" s="1"/>
  <c r="J636" i="1" s="1"/>
  <c r="M636" i="1" s="1"/>
  <c r="G60" i="1"/>
  <c r="M59" i="1"/>
  <c r="G59" i="1"/>
  <c r="D123" i="1" s="1"/>
  <c r="G123" i="1" s="1"/>
  <c r="M58" i="1"/>
  <c r="J122" i="1" s="1"/>
  <c r="M122" i="1" s="1"/>
  <c r="G58" i="1"/>
  <c r="D122" i="1" s="1"/>
  <c r="G122" i="1" s="1"/>
  <c r="D186" i="1" s="1"/>
  <c r="G186" i="1" s="1"/>
  <c r="M57" i="1"/>
  <c r="J121" i="1" s="1"/>
  <c r="M121" i="1" s="1"/>
  <c r="J185" i="1" s="1"/>
  <c r="M185" i="1" s="1"/>
  <c r="J249" i="1" s="1"/>
  <c r="M249" i="1" s="1"/>
  <c r="J313" i="1" s="1"/>
  <c r="M313" i="1" s="1"/>
  <c r="J377" i="1" s="1"/>
  <c r="M377" i="1" s="1"/>
  <c r="J441" i="1" s="1"/>
  <c r="M441" i="1" s="1"/>
  <c r="J505" i="1" s="1"/>
  <c r="M505" i="1" s="1"/>
  <c r="J569" i="1" s="1"/>
  <c r="M569" i="1" s="1"/>
  <c r="J633" i="1" s="1"/>
  <c r="M633" i="1" s="1"/>
  <c r="G57" i="1"/>
  <c r="M56" i="1"/>
  <c r="J120" i="1" s="1"/>
  <c r="M120" i="1" s="1"/>
  <c r="J184" i="1" s="1"/>
  <c r="M184" i="1" s="1"/>
  <c r="J248" i="1" s="1"/>
  <c r="M248" i="1" s="1"/>
  <c r="J312" i="1" s="1"/>
  <c r="M312" i="1" s="1"/>
  <c r="J376" i="1" s="1"/>
  <c r="M376" i="1" s="1"/>
  <c r="J440" i="1" s="1"/>
  <c r="M440" i="1" s="1"/>
  <c r="J504" i="1" s="1"/>
  <c r="M504" i="1" s="1"/>
  <c r="J568" i="1" s="1"/>
  <c r="M568" i="1" s="1"/>
  <c r="J632" i="1" s="1"/>
  <c r="M632" i="1" s="1"/>
  <c r="G56" i="1"/>
  <c r="D120" i="1" s="1"/>
  <c r="G120" i="1" s="1"/>
  <c r="M55" i="1"/>
  <c r="J119" i="1" s="1"/>
  <c r="G55" i="1"/>
  <c r="D119" i="1" s="1"/>
  <c r="G119" i="1" s="1"/>
  <c r="D183" i="1" s="1"/>
  <c r="G183" i="1" s="1"/>
  <c r="D247" i="1" s="1"/>
  <c r="G247" i="1" s="1"/>
  <c r="M54" i="1"/>
  <c r="G54" i="1"/>
  <c r="N54" i="1" s="1"/>
  <c r="M53" i="1"/>
  <c r="J117" i="1" s="1"/>
  <c r="M117" i="1" s="1"/>
  <c r="J181" i="1" s="1"/>
  <c r="M181" i="1" s="1"/>
  <c r="J245" i="1" s="1"/>
  <c r="M245" i="1" s="1"/>
  <c r="J309" i="1" s="1"/>
  <c r="M309" i="1" s="1"/>
  <c r="J373" i="1" s="1"/>
  <c r="M373" i="1" s="1"/>
  <c r="J437" i="1" s="1"/>
  <c r="M437" i="1" s="1"/>
  <c r="J501" i="1" s="1"/>
  <c r="M501" i="1" s="1"/>
  <c r="J565" i="1" s="1"/>
  <c r="M565" i="1" s="1"/>
  <c r="J629" i="1" s="1"/>
  <c r="M629" i="1" s="1"/>
  <c r="G53" i="1"/>
  <c r="N53" i="1" s="1"/>
  <c r="M52" i="1"/>
  <c r="J116" i="1" s="1"/>
  <c r="M116" i="1" s="1"/>
  <c r="J180" i="1" s="1"/>
  <c r="M180" i="1" s="1"/>
  <c r="J244" i="1" s="1"/>
  <c r="M244" i="1" s="1"/>
  <c r="J308" i="1" s="1"/>
  <c r="M308" i="1" s="1"/>
  <c r="J372" i="1" s="1"/>
  <c r="M372" i="1" s="1"/>
  <c r="J436" i="1" s="1"/>
  <c r="M436" i="1" s="1"/>
  <c r="J500" i="1" s="1"/>
  <c r="M500" i="1" s="1"/>
  <c r="J564" i="1" s="1"/>
  <c r="M564" i="1" s="1"/>
  <c r="J628" i="1" s="1"/>
  <c r="M628" i="1" s="1"/>
  <c r="G52" i="1"/>
  <c r="D116" i="1" s="1"/>
  <c r="G116" i="1" s="1"/>
  <c r="M51" i="1"/>
  <c r="J115" i="1" s="1"/>
  <c r="M115" i="1" s="1"/>
  <c r="J179" i="1" s="1"/>
  <c r="M179" i="1" s="1"/>
  <c r="J243" i="1" s="1"/>
  <c r="M243" i="1" s="1"/>
  <c r="J307" i="1" s="1"/>
  <c r="M307" i="1" s="1"/>
  <c r="J371" i="1" s="1"/>
  <c r="M371" i="1" s="1"/>
  <c r="J435" i="1" s="1"/>
  <c r="M435" i="1" s="1"/>
  <c r="J499" i="1" s="1"/>
  <c r="M499" i="1" s="1"/>
  <c r="J563" i="1" s="1"/>
  <c r="M563" i="1" s="1"/>
  <c r="J627" i="1" s="1"/>
  <c r="M627" i="1" s="1"/>
  <c r="G51" i="1"/>
  <c r="M50" i="1"/>
  <c r="J114" i="1" s="1"/>
  <c r="M114" i="1" s="1"/>
  <c r="J178" i="1" s="1"/>
  <c r="M178" i="1" s="1"/>
  <c r="J242" i="1" s="1"/>
  <c r="M242" i="1" s="1"/>
  <c r="J306" i="1" s="1"/>
  <c r="M306" i="1" s="1"/>
  <c r="J370" i="1" s="1"/>
  <c r="M370" i="1" s="1"/>
  <c r="J434" i="1" s="1"/>
  <c r="M434" i="1" s="1"/>
  <c r="J498" i="1" s="1"/>
  <c r="M498" i="1" s="1"/>
  <c r="J562" i="1" s="1"/>
  <c r="M562" i="1" s="1"/>
  <c r="J626" i="1" s="1"/>
  <c r="M626" i="1" s="1"/>
  <c r="G50" i="1"/>
  <c r="D114" i="1" s="1"/>
  <c r="G114" i="1" s="1"/>
  <c r="M49" i="1"/>
  <c r="G49" i="1"/>
  <c r="D113" i="1" s="1"/>
  <c r="G113" i="1" s="1"/>
  <c r="D177" i="1" s="1"/>
  <c r="G177" i="1" s="1"/>
  <c r="M48" i="1"/>
  <c r="J112" i="1" s="1"/>
  <c r="M112" i="1" s="1"/>
  <c r="G48" i="1"/>
  <c r="N48" i="1" s="1"/>
  <c r="M47" i="1"/>
  <c r="J111" i="1" s="1"/>
  <c r="G47" i="1"/>
  <c r="D111" i="1" s="1"/>
  <c r="H43" i="1"/>
  <c r="N79" i="1" l="1"/>
  <c r="N220" i="1"/>
  <c r="N412" i="1"/>
  <c r="N55" i="1"/>
  <c r="N64" i="1"/>
  <c r="N92" i="1"/>
  <c r="N156" i="1"/>
  <c r="N537" i="1"/>
  <c r="N80" i="1"/>
  <c r="D134" i="1"/>
  <c r="G134" i="1" s="1"/>
  <c r="D198" i="1" s="1"/>
  <c r="G198" i="1" s="1"/>
  <c r="N81" i="1"/>
  <c r="N1116" i="1"/>
  <c r="N59" i="1"/>
  <c r="N131" i="1"/>
  <c r="D118" i="1"/>
  <c r="G118" i="1" s="1"/>
  <c r="N284" i="1"/>
  <c r="N69" i="1"/>
  <c r="N77" i="1"/>
  <c r="N90" i="1"/>
  <c r="L66" i="2"/>
  <c r="M66" i="2" s="1"/>
  <c r="L84" i="2"/>
  <c r="M84" i="2" s="1"/>
  <c r="L181" i="2"/>
  <c r="M181" i="2" s="1"/>
  <c r="L288" i="2"/>
  <c r="M288" i="2" s="1"/>
  <c r="L387" i="2"/>
  <c r="M387" i="2" s="1"/>
  <c r="G531" i="2"/>
  <c r="L391" i="2"/>
  <c r="M391" i="2" s="1"/>
  <c r="L281" i="2"/>
  <c r="M281" i="2" s="1"/>
  <c r="G412" i="2"/>
  <c r="G510" i="2"/>
  <c r="L483" i="2"/>
  <c r="M483" i="2" s="1"/>
  <c r="L59" i="2"/>
  <c r="M59" i="2" s="1"/>
  <c r="L130" i="2"/>
  <c r="M130" i="2" s="1"/>
  <c r="L153" i="2"/>
  <c r="M153" i="2" s="1"/>
  <c r="L237" i="2"/>
  <c r="M237" i="2" s="1"/>
  <c r="L85" i="2"/>
  <c r="M85" i="2" s="1"/>
  <c r="L89" i="2"/>
  <c r="M89" i="2" s="1"/>
  <c r="L93" i="2"/>
  <c r="M93" i="2" s="1"/>
  <c r="G167" i="2"/>
  <c r="L182" i="2"/>
  <c r="M182" i="2" s="1"/>
  <c r="L193" i="2"/>
  <c r="M193" i="2" s="1"/>
  <c r="L226" i="2"/>
  <c r="M226" i="2" s="1"/>
  <c r="L241" i="2"/>
  <c r="M241" i="2" s="1"/>
  <c r="L256" i="2"/>
  <c r="M256" i="2" s="1"/>
  <c r="L293" i="2"/>
  <c r="M293" i="2" s="1"/>
  <c r="L328" i="2"/>
  <c r="M328" i="2" s="1"/>
  <c r="L346" i="2"/>
  <c r="M346" i="2" s="1"/>
  <c r="J510" i="2"/>
  <c r="L473" i="2"/>
  <c r="M473" i="2" s="1"/>
  <c r="L498" i="2"/>
  <c r="M498" i="2" s="1"/>
  <c r="G547" i="2"/>
  <c r="G626" i="2"/>
  <c r="G663" i="2"/>
  <c r="L148" i="2"/>
  <c r="M148" i="2" s="1"/>
  <c r="L207" i="2"/>
  <c r="M207" i="2" s="1"/>
  <c r="L251" i="2"/>
  <c r="M251" i="2" s="1"/>
  <c r="L433" i="2"/>
  <c r="M433" i="2" s="1"/>
  <c r="J118" i="2"/>
  <c r="L92" i="2"/>
  <c r="M92" i="2" s="1"/>
  <c r="L133" i="2"/>
  <c r="M133" i="2" s="1"/>
  <c r="L211" i="2"/>
  <c r="M211" i="2" s="1"/>
  <c r="L240" i="2"/>
  <c r="M240" i="2" s="1"/>
  <c r="L306" i="2"/>
  <c r="M306" i="2" s="1"/>
  <c r="F570" i="2"/>
  <c r="L244" i="2"/>
  <c r="M244" i="2" s="1"/>
  <c r="L398" i="2"/>
  <c r="M398" i="2" s="1"/>
  <c r="L29" i="2"/>
  <c r="M29" i="2" s="1"/>
  <c r="L81" i="2"/>
  <c r="M81" i="2" s="1"/>
  <c r="L149" i="2"/>
  <c r="M149" i="2" s="1"/>
  <c r="L420" i="2"/>
  <c r="M420" i="2" s="1"/>
  <c r="L138" i="2"/>
  <c r="M138" i="2" s="1"/>
  <c r="J216" i="2"/>
  <c r="G461" i="2"/>
  <c r="L424" i="2"/>
  <c r="M424" i="2" s="1"/>
  <c r="L431" i="2"/>
  <c r="M431" i="2" s="1"/>
  <c r="L446" i="2"/>
  <c r="M446" i="2" s="1"/>
  <c r="G540" i="2"/>
  <c r="G619" i="2"/>
  <c r="G554" i="2"/>
  <c r="J265" i="2"/>
  <c r="E570" i="2"/>
  <c r="L327" i="2"/>
  <c r="M327" i="2" s="1"/>
  <c r="G549" i="2"/>
  <c r="J549" i="2" s="1"/>
  <c r="L549" i="2" s="1"/>
  <c r="M549" i="2" s="1"/>
  <c r="L51" i="2"/>
  <c r="M51" i="2" s="1"/>
  <c r="L313" i="2"/>
  <c r="M313" i="2" s="1"/>
  <c r="L373" i="2"/>
  <c r="M373" i="2" s="1"/>
  <c r="L384" i="2"/>
  <c r="M384" i="2" s="1"/>
  <c r="L40" i="2"/>
  <c r="M40" i="2" s="1"/>
  <c r="L115" i="2"/>
  <c r="M115" i="2" s="1"/>
  <c r="L141" i="2"/>
  <c r="M141" i="2" s="1"/>
  <c r="L310" i="2"/>
  <c r="M310" i="2" s="1"/>
  <c r="L164" i="2"/>
  <c r="M164" i="2" s="1"/>
  <c r="L158" i="2"/>
  <c r="M158" i="2" s="1"/>
  <c r="L190" i="2"/>
  <c r="M190" i="2" s="1"/>
  <c r="L249" i="2"/>
  <c r="M249" i="2" s="1"/>
  <c r="L282" i="2"/>
  <c r="M282" i="2" s="1"/>
  <c r="G868" i="2"/>
  <c r="L58" i="2"/>
  <c r="M58" i="2" s="1"/>
  <c r="L156" i="2"/>
  <c r="M156" i="2" s="1"/>
  <c r="L486" i="2"/>
  <c r="M486" i="2" s="1"/>
  <c r="L88" i="2"/>
  <c r="M88" i="2" s="1"/>
  <c r="L292" i="2"/>
  <c r="M292" i="2" s="1"/>
  <c r="L303" i="2"/>
  <c r="M303" i="2" s="1"/>
  <c r="L356" i="2"/>
  <c r="M356" i="2" s="1"/>
  <c r="L437" i="2"/>
  <c r="M437" i="2" s="1"/>
  <c r="L107" i="2"/>
  <c r="M107" i="2" s="1"/>
  <c r="L501" i="2"/>
  <c r="M501" i="2" s="1"/>
  <c r="L233" i="2"/>
  <c r="M233" i="2" s="1"/>
  <c r="L285" i="2"/>
  <c r="M285" i="2" s="1"/>
  <c r="L41" i="2"/>
  <c r="M41" i="2" s="1"/>
  <c r="L82" i="2"/>
  <c r="M82" i="2" s="1"/>
  <c r="L101" i="2"/>
  <c r="M101" i="2" s="1"/>
  <c r="G537" i="2"/>
  <c r="G555" i="2"/>
  <c r="J555" i="2" s="1"/>
  <c r="L555" i="2" s="1"/>
  <c r="M555" i="2" s="1"/>
  <c r="E690" i="2"/>
  <c r="G747" i="2"/>
  <c r="J167" i="2"/>
  <c r="L200" i="2"/>
  <c r="M200" i="2" s="1"/>
  <c r="L445" i="2"/>
  <c r="M445" i="2" s="1"/>
  <c r="L204" i="2"/>
  <c r="M204" i="2" s="1"/>
  <c r="L377" i="2"/>
  <c r="M377" i="2" s="1"/>
  <c r="G69" i="2"/>
  <c r="L34" i="2"/>
  <c r="M34" i="2" s="1"/>
  <c r="L64" i="2"/>
  <c r="M64" i="2" s="1"/>
  <c r="L86" i="2"/>
  <c r="M86" i="2" s="1"/>
  <c r="L90" i="2"/>
  <c r="M90" i="2" s="1"/>
  <c r="L94" i="2"/>
  <c r="M94" i="2" s="1"/>
  <c r="L179" i="2"/>
  <c r="M179" i="2" s="1"/>
  <c r="L183" i="2"/>
  <c r="M183" i="2" s="1"/>
  <c r="L242" i="2"/>
  <c r="M242" i="2" s="1"/>
  <c r="L347" i="2"/>
  <c r="M347" i="2" s="1"/>
  <c r="L393" i="2"/>
  <c r="M393" i="2" s="1"/>
  <c r="L403" i="2"/>
  <c r="M403" i="2" s="1"/>
  <c r="L421" i="2"/>
  <c r="M421" i="2" s="1"/>
  <c r="L428" i="2"/>
  <c r="M428" i="2" s="1"/>
  <c r="L439" i="2"/>
  <c r="M439" i="2" s="1"/>
  <c r="L453" i="2"/>
  <c r="M453" i="2" s="1"/>
  <c r="L460" i="2"/>
  <c r="M460" i="2" s="1"/>
  <c r="L474" i="2"/>
  <c r="M474" i="2" s="1"/>
  <c r="L481" i="2"/>
  <c r="M481" i="2" s="1"/>
  <c r="G519" i="2"/>
  <c r="G845" i="2"/>
  <c r="J845" i="2" s="1"/>
  <c r="L494" i="2"/>
  <c r="M494" i="2" s="1"/>
  <c r="L434" i="2"/>
  <c r="M434" i="2" s="1"/>
  <c r="L38" i="2"/>
  <c r="M38" i="2" s="1"/>
  <c r="L425" i="2"/>
  <c r="M425" i="2" s="1"/>
  <c r="L432" i="2"/>
  <c r="M432" i="2" s="1"/>
  <c r="G569" i="2"/>
  <c r="G598" i="2"/>
  <c r="L157" i="2"/>
  <c r="M157" i="2" s="1"/>
  <c r="L505" i="2"/>
  <c r="M505" i="2" s="1"/>
  <c r="F630" i="2"/>
  <c r="L155" i="2"/>
  <c r="M155" i="2" s="1"/>
  <c r="L206" i="2"/>
  <c r="M206" i="2" s="1"/>
  <c r="L231" i="2"/>
  <c r="M231" i="2" s="1"/>
  <c r="L235" i="2"/>
  <c r="M235" i="2" s="1"/>
  <c r="G566" i="2"/>
  <c r="G807" i="2"/>
  <c r="G521" i="2"/>
  <c r="G557" i="2"/>
  <c r="J363" i="2"/>
  <c r="L296" i="2"/>
  <c r="M296" i="2" s="1"/>
  <c r="L61" i="2"/>
  <c r="M61" i="2" s="1"/>
  <c r="L65" i="2"/>
  <c r="M65" i="2" s="1"/>
  <c r="G118" i="2"/>
  <c r="L91" i="2"/>
  <c r="M91" i="2" s="1"/>
  <c r="L132" i="2"/>
  <c r="M132" i="2" s="1"/>
  <c r="L180" i="2"/>
  <c r="M180" i="2" s="1"/>
  <c r="L184" i="2"/>
  <c r="M184" i="2" s="1"/>
  <c r="L195" i="2"/>
  <c r="M195" i="2" s="1"/>
  <c r="L210" i="2"/>
  <c r="M210" i="2" s="1"/>
  <c r="L243" i="2"/>
  <c r="M243" i="2" s="1"/>
  <c r="G363" i="2"/>
  <c r="L326" i="2"/>
  <c r="M326" i="2" s="1"/>
  <c r="L397" i="2"/>
  <c r="M397" i="2" s="1"/>
  <c r="L404" i="2"/>
  <c r="M404" i="2" s="1"/>
  <c r="L408" i="2"/>
  <c r="M408" i="2" s="1"/>
  <c r="G550" i="2"/>
  <c r="L32" i="2"/>
  <c r="M32" i="2" s="1"/>
  <c r="L35" i="2"/>
  <c r="M35" i="2" s="1"/>
  <c r="L50" i="2"/>
  <c r="M50" i="2" s="1"/>
  <c r="L106" i="2"/>
  <c r="M106" i="2" s="1"/>
  <c r="L110" i="2"/>
  <c r="M110" i="2" s="1"/>
  <c r="L140" i="2"/>
  <c r="M140" i="2" s="1"/>
  <c r="L214" i="2"/>
  <c r="M214" i="2" s="1"/>
  <c r="G265" i="2"/>
  <c r="L258" i="2"/>
  <c r="M258" i="2" s="1"/>
  <c r="L276" i="2"/>
  <c r="M276" i="2" s="1"/>
  <c r="L280" i="2"/>
  <c r="M280" i="2" s="1"/>
  <c r="L295" i="2"/>
  <c r="M295" i="2" s="1"/>
  <c r="L362" i="2"/>
  <c r="M362" i="2" s="1"/>
  <c r="L489" i="2"/>
  <c r="M489" i="2" s="1"/>
  <c r="G534" i="2"/>
  <c r="J534" i="2" s="1"/>
  <c r="L534" i="2" s="1"/>
  <c r="M534" i="2" s="1"/>
  <c r="G591" i="2"/>
  <c r="N112" i="1"/>
  <c r="J176" i="1"/>
  <c r="M176" i="1" s="1"/>
  <c r="J240" i="1" s="1"/>
  <c r="M240" i="1" s="1"/>
  <c r="J304" i="1" s="1"/>
  <c r="M304" i="1" s="1"/>
  <c r="J368" i="1" s="1"/>
  <c r="M368" i="1" s="1"/>
  <c r="J432" i="1" s="1"/>
  <c r="M432" i="1" s="1"/>
  <c r="J496" i="1" s="1"/>
  <c r="M496" i="1" s="1"/>
  <c r="J560" i="1" s="1"/>
  <c r="M560" i="1" s="1"/>
  <c r="J624" i="1" s="1"/>
  <c r="M624" i="1" s="1"/>
  <c r="D192" i="1"/>
  <c r="G192" i="1" s="1"/>
  <c r="N83" i="1"/>
  <c r="D147" i="1"/>
  <c r="G147" i="1" s="1"/>
  <c r="D211" i="1" s="1"/>
  <c r="G211" i="1" s="1"/>
  <c r="N52" i="1"/>
  <c r="N57" i="1"/>
  <c r="D121" i="1"/>
  <c r="G121" i="1" s="1"/>
  <c r="J123" i="1"/>
  <c r="M123" i="1" s="1"/>
  <c r="J187" i="1" s="1"/>
  <c r="M187" i="1" s="1"/>
  <c r="J251" i="1" s="1"/>
  <c r="M251" i="1" s="1"/>
  <c r="J315" i="1" s="1"/>
  <c r="M315" i="1" s="1"/>
  <c r="J379" i="1" s="1"/>
  <c r="M379" i="1" s="1"/>
  <c r="J443" i="1" s="1"/>
  <c r="M443" i="1" s="1"/>
  <c r="J507" i="1" s="1"/>
  <c r="M507" i="1" s="1"/>
  <c r="J571" i="1" s="1"/>
  <c r="M571" i="1" s="1"/>
  <c r="J635" i="1" s="1"/>
  <c r="M635" i="1" s="1"/>
  <c r="H664" i="1"/>
  <c r="M714" i="1"/>
  <c r="J789" i="1" s="1"/>
  <c r="M789" i="1" s="1"/>
  <c r="J864" i="1" s="1"/>
  <c r="M864" i="1" s="1"/>
  <c r="J939" i="1" s="1"/>
  <c r="M939" i="1" s="1"/>
  <c r="J1014" i="1" s="1"/>
  <c r="M1014" i="1" s="1"/>
  <c r="J1090" i="1" s="1"/>
  <c r="M1090" i="1" s="1"/>
  <c r="M771" i="1"/>
  <c r="J846" i="1" s="1"/>
  <c r="M846" i="1" s="1"/>
  <c r="J921" i="1" s="1"/>
  <c r="M921" i="1" s="1"/>
  <c r="J996" i="1" s="1"/>
  <c r="M996" i="1" s="1"/>
  <c r="J1071" i="1" s="1"/>
  <c r="M1071" i="1" s="1"/>
  <c r="N63" i="1"/>
  <c r="J127" i="1"/>
  <c r="M127" i="1" s="1"/>
  <c r="J191" i="1" s="1"/>
  <c r="M191" i="1" s="1"/>
  <c r="J255" i="1" s="1"/>
  <c r="M255" i="1" s="1"/>
  <c r="J319" i="1" s="1"/>
  <c r="M319" i="1" s="1"/>
  <c r="J383" i="1" s="1"/>
  <c r="M383" i="1" s="1"/>
  <c r="J447" i="1" s="1"/>
  <c r="M447" i="1" s="1"/>
  <c r="J511" i="1" s="1"/>
  <c r="M511" i="1" s="1"/>
  <c r="J575" i="1" s="1"/>
  <c r="M575" i="1" s="1"/>
  <c r="J639" i="1" s="1"/>
  <c r="M639" i="1" s="1"/>
  <c r="D143" i="1"/>
  <c r="G143" i="1" s="1"/>
  <c r="N143" i="1" s="1"/>
  <c r="H280" i="1"/>
  <c r="M691" i="1"/>
  <c r="J766" i="1" s="1"/>
  <c r="M766" i="1" s="1"/>
  <c r="J841" i="1" s="1"/>
  <c r="M841" i="1" s="1"/>
  <c r="J916" i="1" s="1"/>
  <c r="M916" i="1" s="1"/>
  <c r="J991" i="1" s="1"/>
  <c r="M991" i="1" s="1"/>
  <c r="J1066" i="1" s="1"/>
  <c r="M1066" i="1" s="1"/>
  <c r="G690" i="1"/>
  <c r="M728" i="1"/>
  <c r="J803" i="1" s="1"/>
  <c r="M803" i="1" s="1"/>
  <c r="J878" i="1" s="1"/>
  <c r="M878" i="1" s="1"/>
  <c r="J953" i="1" s="1"/>
  <c r="M953" i="1" s="1"/>
  <c r="J1028" i="1" s="1"/>
  <c r="M1028" i="1" s="1"/>
  <c r="J1104" i="1" s="1"/>
  <c r="M1104" i="1" s="1"/>
  <c r="N68" i="1"/>
  <c r="N73" i="1"/>
  <c r="N476" i="1"/>
  <c r="N740" i="1"/>
  <c r="N56" i="1"/>
  <c r="N74" i="1"/>
  <c r="N87" i="1"/>
  <c r="J128" i="1"/>
  <c r="M128" i="1" s="1"/>
  <c r="J192" i="1" s="1"/>
  <c r="M192" i="1" s="1"/>
  <c r="J256" i="1" s="1"/>
  <c r="M256" i="1" s="1"/>
  <c r="J320" i="1" s="1"/>
  <c r="M320" i="1" s="1"/>
  <c r="J384" i="1" s="1"/>
  <c r="M384" i="1" s="1"/>
  <c r="J448" i="1" s="1"/>
  <c r="M448" i="1" s="1"/>
  <c r="J512" i="1" s="1"/>
  <c r="M512" i="1" s="1"/>
  <c r="J576" i="1" s="1"/>
  <c r="M576" i="1" s="1"/>
  <c r="J640" i="1" s="1"/>
  <c r="M640" i="1" s="1"/>
  <c r="G702" i="1"/>
  <c r="D777" i="1" s="1"/>
  <c r="G777" i="1" s="1"/>
  <c r="M885" i="1"/>
  <c r="J960" i="1" s="1"/>
  <c r="M960" i="1" s="1"/>
  <c r="J1035" i="1" s="1"/>
  <c r="M1035" i="1" s="1"/>
  <c r="J1111" i="1" s="1"/>
  <c r="M1111" i="1" s="1"/>
  <c r="N65" i="1"/>
  <c r="H88" i="1"/>
  <c r="M697" i="1"/>
  <c r="J772" i="1" s="1"/>
  <c r="M772" i="1" s="1"/>
  <c r="J847" i="1" s="1"/>
  <c r="M847" i="1" s="1"/>
  <c r="J922" i="1" s="1"/>
  <c r="M922" i="1" s="1"/>
  <c r="J997" i="1" s="1"/>
  <c r="M997" i="1" s="1"/>
  <c r="J1072" i="1" s="1"/>
  <c r="M1072" i="1" s="1"/>
  <c r="D796" i="1"/>
  <c r="G736" i="1"/>
  <c r="N51" i="1"/>
  <c r="D115" i="1"/>
  <c r="G115" i="1" s="1"/>
  <c r="M703" i="1"/>
  <c r="J778" i="1" s="1"/>
  <c r="M778" i="1" s="1"/>
  <c r="J853" i="1" s="1"/>
  <c r="M853" i="1" s="1"/>
  <c r="J928" i="1" s="1"/>
  <c r="M928" i="1" s="1"/>
  <c r="J1003" i="1" s="1"/>
  <c r="M1003" i="1" s="1"/>
  <c r="J1078" i="1" s="1"/>
  <c r="M1078" i="1" s="1"/>
  <c r="G712" i="1"/>
  <c r="N49" i="1"/>
  <c r="N75" i="1"/>
  <c r="G698" i="1"/>
  <c r="G701" i="1"/>
  <c r="G818" i="1"/>
  <c r="N50" i="1"/>
  <c r="N58" i="1"/>
  <c r="N84" i="1"/>
  <c r="N71" i="1"/>
  <c r="M717" i="1"/>
  <c r="J792" i="1" s="1"/>
  <c r="M792" i="1" s="1"/>
  <c r="J867" i="1" s="1"/>
  <c r="M867" i="1" s="1"/>
  <c r="J942" i="1" s="1"/>
  <c r="M942" i="1" s="1"/>
  <c r="J1017" i="1" s="1"/>
  <c r="M1017" i="1" s="1"/>
  <c r="J1093" i="1" s="1"/>
  <c r="M1093" i="1" s="1"/>
  <c r="N743" i="1"/>
  <c r="K1039" i="1"/>
  <c r="K1042" i="1" s="1"/>
  <c r="K1044" i="1" s="1"/>
  <c r="M695" i="1"/>
  <c r="J770" i="1" s="1"/>
  <c r="M770" i="1" s="1"/>
  <c r="J845" i="1" s="1"/>
  <c r="M845" i="1" s="1"/>
  <c r="J920" i="1" s="1"/>
  <c r="M920" i="1" s="1"/>
  <c r="J995" i="1" s="1"/>
  <c r="M995" i="1" s="1"/>
  <c r="J1070" i="1" s="1"/>
  <c r="M1070" i="1" s="1"/>
  <c r="M709" i="1"/>
  <c r="J784" i="1" s="1"/>
  <c r="M784" i="1" s="1"/>
  <c r="J859" i="1" s="1"/>
  <c r="M859" i="1" s="1"/>
  <c r="J934" i="1" s="1"/>
  <c r="M934" i="1" s="1"/>
  <c r="J1009" i="1" s="1"/>
  <c r="M1009" i="1" s="1"/>
  <c r="J1084" i="1" s="1"/>
  <c r="M1084" i="1" s="1"/>
  <c r="G716" i="1"/>
  <c r="D791" i="1" s="1"/>
  <c r="G791" i="1" s="1"/>
  <c r="M734" i="1"/>
  <c r="J809" i="1" s="1"/>
  <c r="M809" i="1" s="1"/>
  <c r="J884" i="1" s="1"/>
  <c r="M884" i="1" s="1"/>
  <c r="J959" i="1" s="1"/>
  <c r="M959" i="1" s="1"/>
  <c r="J1034" i="1" s="1"/>
  <c r="M1034" i="1" s="1"/>
  <c r="J1110" i="1" s="1"/>
  <c r="M1110" i="1" s="1"/>
  <c r="M737" i="1"/>
  <c r="J812" i="1" s="1"/>
  <c r="M812" i="1" s="1"/>
  <c r="J887" i="1" s="1"/>
  <c r="M887" i="1" s="1"/>
  <c r="J962" i="1" s="1"/>
  <c r="M962" i="1" s="1"/>
  <c r="J1037" i="1" s="1"/>
  <c r="M1037" i="1" s="1"/>
  <c r="J1113" i="1" s="1"/>
  <c r="M1113" i="1" s="1"/>
  <c r="H1039" i="1"/>
  <c r="M706" i="1"/>
  <c r="J781" i="1" s="1"/>
  <c r="M781" i="1" s="1"/>
  <c r="J856" i="1" s="1"/>
  <c r="M856" i="1" s="1"/>
  <c r="J931" i="1" s="1"/>
  <c r="M931" i="1" s="1"/>
  <c r="J1006" i="1" s="1"/>
  <c r="M1006" i="1" s="1"/>
  <c r="J1081" i="1" s="1"/>
  <c r="M1081" i="1" s="1"/>
  <c r="G708" i="1"/>
  <c r="D783" i="1" s="1"/>
  <c r="G783" i="1" s="1"/>
  <c r="H964" i="1"/>
  <c r="G688" i="1"/>
  <c r="G715" i="1"/>
  <c r="E964" i="1"/>
  <c r="E967" i="1" s="1"/>
  <c r="E969" i="1" s="1"/>
  <c r="G718" i="1"/>
  <c r="G735" i="1"/>
  <c r="G738" i="1"/>
  <c r="N665" i="1"/>
  <c r="M693" i="1"/>
  <c r="J768" i="1" s="1"/>
  <c r="M768" i="1" s="1"/>
  <c r="J843" i="1" s="1"/>
  <c r="M843" i="1" s="1"/>
  <c r="J918" i="1" s="1"/>
  <c r="M918" i="1" s="1"/>
  <c r="J993" i="1" s="1"/>
  <c r="M993" i="1" s="1"/>
  <c r="J1068" i="1" s="1"/>
  <c r="M1068" i="1" s="1"/>
  <c r="M721" i="1"/>
  <c r="J796" i="1" s="1"/>
  <c r="M796" i="1" s="1"/>
  <c r="J871" i="1" s="1"/>
  <c r="M871" i="1" s="1"/>
  <c r="J946" i="1" s="1"/>
  <c r="M946" i="1" s="1"/>
  <c r="J1021" i="1" s="1"/>
  <c r="M1021" i="1" s="1"/>
  <c r="J1097" i="1" s="1"/>
  <c r="M1097" i="1" s="1"/>
  <c r="G723" i="1"/>
  <c r="E889" i="1"/>
  <c r="E892" i="1" s="1"/>
  <c r="E894" i="1" s="1"/>
  <c r="L964" i="1"/>
  <c r="L967" i="1" s="1"/>
  <c r="L969" i="1" s="1"/>
  <c r="E1115" i="1"/>
  <c r="E1118" i="1" s="1"/>
  <c r="E1120" i="1" s="1"/>
  <c r="M704" i="1"/>
  <c r="J779" i="1" s="1"/>
  <c r="M779" i="1" s="1"/>
  <c r="J854" i="1" s="1"/>
  <c r="M854" i="1" s="1"/>
  <c r="J929" i="1" s="1"/>
  <c r="M929" i="1" s="1"/>
  <c r="J1004" i="1" s="1"/>
  <c r="M1004" i="1" s="1"/>
  <c r="J1079" i="1" s="1"/>
  <c r="M1079" i="1" s="1"/>
  <c r="M712" i="1"/>
  <c r="J787" i="1" s="1"/>
  <c r="M787" i="1" s="1"/>
  <c r="J862" i="1" s="1"/>
  <c r="M862" i="1" s="1"/>
  <c r="J937" i="1" s="1"/>
  <c r="M937" i="1" s="1"/>
  <c r="J1012" i="1" s="1"/>
  <c r="M1012" i="1" s="1"/>
  <c r="J1087" i="1" s="1"/>
  <c r="M1087" i="1" s="1"/>
  <c r="G720" i="1"/>
  <c r="M723" i="1"/>
  <c r="J798" i="1" s="1"/>
  <c r="M798" i="1" s="1"/>
  <c r="J873" i="1" s="1"/>
  <c r="M873" i="1" s="1"/>
  <c r="J948" i="1" s="1"/>
  <c r="M948" i="1" s="1"/>
  <c r="J1023" i="1" s="1"/>
  <c r="M1023" i="1" s="1"/>
  <c r="J1099" i="1" s="1"/>
  <c r="M1099" i="1" s="1"/>
  <c r="E1039" i="1"/>
  <c r="E1042" i="1" s="1"/>
  <c r="E1044" i="1" s="1"/>
  <c r="G728" i="1"/>
  <c r="G737" i="1"/>
  <c r="K1115" i="1"/>
  <c r="K1118" i="1" s="1"/>
  <c r="K1120" i="1" s="1"/>
  <c r="K1122" i="1" s="1"/>
  <c r="L1129" i="1" s="1"/>
  <c r="I520" i="2"/>
  <c r="J520" i="2"/>
  <c r="L520" i="2" s="1"/>
  <c r="M520" i="2" s="1"/>
  <c r="M175" i="2"/>
  <c r="J537" i="2"/>
  <c r="L537" i="2" s="1"/>
  <c r="M537" i="2" s="1"/>
  <c r="I537" i="2"/>
  <c r="J519" i="2"/>
  <c r="L519" i="2" s="1"/>
  <c r="M519" i="2" s="1"/>
  <c r="J523" i="2"/>
  <c r="L523" i="2" s="1"/>
  <c r="M523" i="2" s="1"/>
  <c r="I523" i="2"/>
  <c r="J563" i="2"/>
  <c r="I563" i="2"/>
  <c r="I549" i="2"/>
  <c r="G567" i="2"/>
  <c r="J567" i="2" s="1"/>
  <c r="C630" i="2"/>
  <c r="L299" i="2"/>
  <c r="M299" i="2" s="1"/>
  <c r="L350" i="2"/>
  <c r="M350" i="2" s="1"/>
  <c r="L372" i="2"/>
  <c r="M372" i="2" s="1"/>
  <c r="L55" i="2"/>
  <c r="M55" i="2" s="1"/>
  <c r="K167" i="2"/>
  <c r="L129" i="2"/>
  <c r="M129" i="2" s="1"/>
  <c r="L475" i="2"/>
  <c r="M475" i="2" s="1"/>
  <c r="I538" i="2"/>
  <c r="K118" i="2"/>
  <c r="L80" i="2"/>
  <c r="M80" i="2" s="1"/>
  <c r="L126" i="2"/>
  <c r="L197" i="2"/>
  <c r="M197" i="2" s="1"/>
  <c r="L225" i="2"/>
  <c r="L262" i="2"/>
  <c r="M262" i="2" s="1"/>
  <c r="L290" i="2"/>
  <c r="M290" i="2" s="1"/>
  <c r="K363" i="2"/>
  <c r="L360" i="2"/>
  <c r="M360" i="2" s="1"/>
  <c r="K510" i="2"/>
  <c r="L469" i="2"/>
  <c r="G704" i="2"/>
  <c r="G644" i="2"/>
  <c r="G590" i="2"/>
  <c r="G530" i="2"/>
  <c r="I555" i="2"/>
  <c r="L104" i="2"/>
  <c r="M104" i="2" s="1"/>
  <c r="K216" i="2"/>
  <c r="L178" i="2"/>
  <c r="M178" i="2" s="1"/>
  <c r="L334" i="2"/>
  <c r="M334" i="2" s="1"/>
  <c r="K69" i="2"/>
  <c r="L77" i="2"/>
  <c r="K265" i="2"/>
  <c r="C570" i="2"/>
  <c r="G518" i="2"/>
  <c r="G522" i="2"/>
  <c r="G827" i="2"/>
  <c r="G767" i="2"/>
  <c r="G587" i="2"/>
  <c r="G527" i="2"/>
  <c r="G716" i="2"/>
  <c r="G596" i="2"/>
  <c r="G536" i="2"/>
  <c r="G618" i="2"/>
  <c r="L96" i="2"/>
  <c r="M96" i="2" s="1"/>
  <c r="L348" i="2"/>
  <c r="M348" i="2" s="1"/>
  <c r="L476" i="2"/>
  <c r="M476" i="2" s="1"/>
  <c r="I541" i="2"/>
  <c r="G804" i="2"/>
  <c r="G624" i="2"/>
  <c r="I569" i="2"/>
  <c r="J569" i="2"/>
  <c r="G216" i="2"/>
  <c r="L232" i="2"/>
  <c r="M232" i="2" s="1"/>
  <c r="L263" i="2"/>
  <c r="M263" i="2" s="1"/>
  <c r="J314" i="2"/>
  <c r="L291" i="2"/>
  <c r="M291" i="2" s="1"/>
  <c r="L441" i="2"/>
  <c r="M441" i="2" s="1"/>
  <c r="J541" i="2"/>
  <c r="L541" i="2" s="1"/>
  <c r="M541" i="2" s="1"/>
  <c r="L409" i="2"/>
  <c r="M409" i="2" s="1"/>
  <c r="L499" i="2"/>
  <c r="M499" i="2" s="1"/>
  <c r="G662" i="2"/>
  <c r="G722" i="2"/>
  <c r="L161" i="2"/>
  <c r="M161" i="2" s="1"/>
  <c r="L186" i="2"/>
  <c r="M186" i="2" s="1"/>
  <c r="L273" i="2"/>
  <c r="L336" i="2"/>
  <c r="M336" i="2" s="1"/>
  <c r="J412" i="2"/>
  <c r="L383" i="2"/>
  <c r="M383" i="2" s="1"/>
  <c r="G829" i="2"/>
  <c r="G769" i="2"/>
  <c r="G649" i="2"/>
  <c r="G529" i="2"/>
  <c r="I554" i="2"/>
  <c r="J554" i="2"/>
  <c r="L508" i="2"/>
  <c r="M508" i="2" s="1"/>
  <c r="L47" i="2"/>
  <c r="M47" i="2" s="1"/>
  <c r="L307" i="2"/>
  <c r="M307" i="2" s="1"/>
  <c r="G314" i="2"/>
  <c r="G849" i="2"/>
  <c r="G728" i="2"/>
  <c r="G668" i="2"/>
  <c r="G608" i="2"/>
  <c r="G548" i="2"/>
  <c r="L342" i="2"/>
  <c r="M342" i="2" s="1"/>
  <c r="L63" i="2"/>
  <c r="M63" i="2" s="1"/>
  <c r="L137" i="2"/>
  <c r="M137" i="2" s="1"/>
  <c r="L236" i="2"/>
  <c r="M236" i="2" s="1"/>
  <c r="L333" i="2"/>
  <c r="M333" i="2" s="1"/>
  <c r="L406" i="2"/>
  <c r="M406" i="2" s="1"/>
  <c r="I534" i="2"/>
  <c r="G524" i="2"/>
  <c r="G724" i="2"/>
  <c r="G664" i="2"/>
  <c r="G556" i="2"/>
  <c r="L444" i="2"/>
  <c r="M444" i="2" s="1"/>
  <c r="G839" i="2"/>
  <c r="G779" i="2"/>
  <c r="G719" i="2"/>
  <c r="G599" i="2"/>
  <c r="G659" i="2"/>
  <c r="G539" i="2"/>
  <c r="J69" i="2"/>
  <c r="L39" i="2"/>
  <c r="M39" i="2" s="1"/>
  <c r="L255" i="2"/>
  <c r="M255" i="2" s="1"/>
  <c r="J461" i="2"/>
  <c r="L490" i="2"/>
  <c r="M490" i="2" s="1"/>
  <c r="I533" i="2"/>
  <c r="G551" i="2"/>
  <c r="G853" i="2"/>
  <c r="G732" i="2"/>
  <c r="G672" i="2"/>
  <c r="G552" i="2"/>
  <c r="G612" i="2"/>
  <c r="L145" i="2"/>
  <c r="M145" i="2" s="1"/>
  <c r="L354" i="2"/>
  <c r="M354" i="2" s="1"/>
  <c r="K461" i="2"/>
  <c r="G532" i="2"/>
  <c r="G558" i="2"/>
  <c r="L275" i="2"/>
  <c r="M275" i="2" s="1"/>
  <c r="L340" i="2"/>
  <c r="M340" i="2" s="1"/>
  <c r="L375" i="2"/>
  <c r="M375" i="2" s="1"/>
  <c r="L500" i="2"/>
  <c r="M500" i="2" s="1"/>
  <c r="G832" i="2"/>
  <c r="G712" i="2"/>
  <c r="G652" i="2"/>
  <c r="G841" i="2"/>
  <c r="G781" i="2"/>
  <c r="G721" i="2"/>
  <c r="G661" i="2"/>
  <c r="G731" i="2"/>
  <c r="G791" i="2"/>
  <c r="G611" i="2"/>
  <c r="G565" i="2"/>
  <c r="G616" i="2"/>
  <c r="L250" i="2"/>
  <c r="M250" i="2" s="1"/>
  <c r="L381" i="2"/>
  <c r="M381" i="2" s="1"/>
  <c r="G821" i="2"/>
  <c r="G761" i="2"/>
  <c r="G641" i="2"/>
  <c r="G581" i="2"/>
  <c r="C690" i="2"/>
  <c r="G681" i="2"/>
  <c r="L234" i="2"/>
  <c r="M234" i="2" s="1"/>
  <c r="K314" i="2"/>
  <c r="L407" i="2"/>
  <c r="M407" i="2" s="1"/>
  <c r="G706" i="2"/>
  <c r="G646" i="2"/>
  <c r="G586" i="2"/>
  <c r="G715" i="2"/>
  <c r="G775" i="2"/>
  <c r="G835" i="2"/>
  <c r="G655" i="2"/>
  <c r="G535" i="2"/>
  <c r="G794" i="2"/>
  <c r="J794" i="2" s="1"/>
  <c r="L794" i="2" s="1"/>
  <c r="M794" i="2" s="1"/>
  <c r="G674" i="2"/>
  <c r="J674" i="2" s="1"/>
  <c r="L674" i="2" s="1"/>
  <c r="M674" i="2" s="1"/>
  <c r="G614" i="2"/>
  <c r="E630" i="2"/>
  <c r="L209" i="2"/>
  <c r="M209" i="2" s="1"/>
  <c r="L309" i="2"/>
  <c r="M309" i="2" s="1"/>
  <c r="L324" i="2"/>
  <c r="M324" i="2" s="1"/>
  <c r="L448" i="2"/>
  <c r="M448" i="2" s="1"/>
  <c r="G825" i="2"/>
  <c r="G765" i="2"/>
  <c r="G585" i="2"/>
  <c r="G525" i="2"/>
  <c r="L538" i="2"/>
  <c r="M538" i="2" s="1"/>
  <c r="G863" i="2"/>
  <c r="G742" i="2"/>
  <c r="G802" i="2"/>
  <c r="G682" i="2"/>
  <c r="G562" i="2"/>
  <c r="G622" i="2"/>
  <c r="G609" i="2"/>
  <c r="G615" i="2"/>
  <c r="G793" i="2"/>
  <c r="G854" i="2"/>
  <c r="G673" i="2"/>
  <c r="G553" i="2"/>
  <c r="G613" i="2"/>
  <c r="L569" i="2"/>
  <c r="M569" i="2" s="1"/>
  <c r="G656" i="2"/>
  <c r="L185" i="2"/>
  <c r="M185" i="2" s="1"/>
  <c r="K412" i="2"/>
  <c r="L405" i="2"/>
  <c r="M405" i="2" s="1"/>
  <c r="L533" i="2"/>
  <c r="M533" i="2" s="1"/>
  <c r="G579" i="2"/>
  <c r="G582" i="2"/>
  <c r="G736" i="2"/>
  <c r="G676" i="2"/>
  <c r="G601" i="2"/>
  <c r="G660" i="2"/>
  <c r="G800" i="2"/>
  <c r="G861" i="2"/>
  <c r="G740" i="2"/>
  <c r="G620" i="2"/>
  <c r="G680" i="2"/>
  <c r="G560" i="2"/>
  <c r="L283" i="2"/>
  <c r="M283" i="2" s="1"/>
  <c r="L389" i="2"/>
  <c r="M389" i="2" s="1"/>
  <c r="G708" i="2"/>
  <c r="G768" i="2"/>
  <c r="G648" i="2"/>
  <c r="G588" i="2"/>
  <c r="G528" i="2"/>
  <c r="L567" i="2"/>
  <c r="M567" i="2" s="1"/>
  <c r="G595" i="2"/>
  <c r="K570" i="2"/>
  <c r="G823" i="2"/>
  <c r="G763" i="2"/>
  <c r="G643" i="2"/>
  <c r="G583" i="2"/>
  <c r="G840" i="2"/>
  <c r="G720" i="2"/>
  <c r="G600" i="2"/>
  <c r="G738" i="2"/>
  <c r="G798" i="2"/>
  <c r="G678" i="2"/>
  <c r="G647" i="2"/>
  <c r="G702" i="2"/>
  <c r="G526" i="2"/>
  <c r="L554" i="2"/>
  <c r="M554" i="2" s="1"/>
  <c r="G858" i="2"/>
  <c r="G737" i="2"/>
  <c r="G797" i="2"/>
  <c r="G677" i="2"/>
  <c r="G617" i="2"/>
  <c r="G584" i="2"/>
  <c r="G602" i="2"/>
  <c r="G625" i="2"/>
  <c r="G642" i="2"/>
  <c r="G830" i="2"/>
  <c r="G542" i="2"/>
  <c r="G819" i="2"/>
  <c r="G699" i="2"/>
  <c r="G639" i="2"/>
  <c r="G759" i="2"/>
  <c r="G700" i="2"/>
  <c r="G580" i="2"/>
  <c r="G640" i="2"/>
  <c r="G837" i="2"/>
  <c r="G777" i="2"/>
  <c r="G657" i="2"/>
  <c r="G597" i="2"/>
  <c r="G856" i="2"/>
  <c r="G675" i="2"/>
  <c r="G735" i="2"/>
  <c r="G795" i="2"/>
  <c r="G559" i="2"/>
  <c r="L563" i="2"/>
  <c r="M563" i="2" s="1"/>
  <c r="G589" i="2"/>
  <c r="G760" i="2"/>
  <c r="G847" i="2"/>
  <c r="G786" i="2"/>
  <c r="G606" i="2"/>
  <c r="G546" i="2"/>
  <c r="G801" i="2"/>
  <c r="G862" i="2"/>
  <c r="G741" i="2"/>
  <c r="G621" i="2"/>
  <c r="G561" i="2"/>
  <c r="G869" i="2"/>
  <c r="G688" i="2"/>
  <c r="G748" i="2"/>
  <c r="G568" i="2"/>
  <c r="G592" i="2"/>
  <c r="F690" i="2"/>
  <c r="G783" i="2"/>
  <c r="G843" i="2"/>
  <c r="G723" i="2"/>
  <c r="G603" i="2"/>
  <c r="G543" i="2"/>
  <c r="G846" i="2"/>
  <c r="G725" i="2"/>
  <c r="G785" i="2"/>
  <c r="G665" i="2"/>
  <c r="G605" i="2"/>
  <c r="G545" i="2"/>
  <c r="K630" i="2"/>
  <c r="G604" i="2"/>
  <c r="G684" i="2"/>
  <c r="G831" i="2"/>
  <c r="G848" i="2"/>
  <c r="G727" i="2"/>
  <c r="G787" i="2"/>
  <c r="G864" i="2"/>
  <c r="G683" i="2"/>
  <c r="G743" i="2"/>
  <c r="G803" i="2"/>
  <c r="G623" i="2"/>
  <c r="G607" i="2"/>
  <c r="G711" i="2"/>
  <c r="G833" i="2"/>
  <c r="G713" i="2"/>
  <c r="G789" i="2"/>
  <c r="G850" i="2"/>
  <c r="G729" i="2"/>
  <c r="G866" i="2"/>
  <c r="G805" i="2"/>
  <c r="G685" i="2"/>
  <c r="G745" i="2"/>
  <c r="G671" i="2"/>
  <c r="G834" i="2"/>
  <c r="G714" i="2"/>
  <c r="G654" i="2"/>
  <c r="G730" i="2"/>
  <c r="G746" i="2"/>
  <c r="G806" i="2"/>
  <c r="G686" i="2"/>
  <c r="G687" i="2"/>
  <c r="K750" i="2"/>
  <c r="G718" i="2"/>
  <c r="G744" i="2"/>
  <c r="G703" i="2"/>
  <c r="G773" i="2"/>
  <c r="G774" i="2"/>
  <c r="G870" i="2"/>
  <c r="G809" i="2"/>
  <c r="G689" i="2"/>
  <c r="G749" i="2"/>
  <c r="G667" i="2"/>
  <c r="G629" i="2"/>
  <c r="G669" i="2"/>
  <c r="E810" i="2"/>
  <c r="G593" i="2"/>
  <c r="G670" i="2"/>
  <c r="G645" i="2"/>
  <c r="G650" i="2"/>
  <c r="E750" i="2"/>
  <c r="G771" i="2"/>
  <c r="G860" i="2"/>
  <c r="G679" i="2"/>
  <c r="G799" i="2"/>
  <c r="F750" i="2"/>
  <c r="G707" i="2"/>
  <c r="G762" i="2"/>
  <c r="G772" i="2"/>
  <c r="G734" i="2"/>
  <c r="J734" i="2" s="1"/>
  <c r="L734" i="2" s="1"/>
  <c r="M734" i="2" s="1"/>
  <c r="G739" i="2"/>
  <c r="K690" i="2"/>
  <c r="G828" i="2"/>
  <c r="G701" i="2"/>
  <c r="G710" i="2"/>
  <c r="G826" i="2"/>
  <c r="G852" i="2"/>
  <c r="G705" i="2"/>
  <c r="F810" i="2"/>
  <c r="G790" i="2"/>
  <c r="G796" i="2"/>
  <c r="G717" i="2"/>
  <c r="G808" i="2"/>
  <c r="K810" i="2"/>
  <c r="G824" i="2"/>
  <c r="G792" i="2"/>
  <c r="G788" i="2"/>
  <c r="G709" i="2"/>
  <c r="G726" i="2"/>
  <c r="C750" i="2"/>
  <c r="G780" i="2"/>
  <c r="G782" i="2"/>
  <c r="G766" i="2"/>
  <c r="G778" i="2"/>
  <c r="G820" i="2"/>
  <c r="G818" i="2"/>
  <c r="C871" i="2"/>
  <c r="G776" i="2"/>
  <c r="E871" i="2"/>
  <c r="L845" i="2"/>
  <c r="M845" i="2" s="1"/>
  <c r="G855" i="2"/>
  <c r="J855" i="2" s="1"/>
  <c r="L855" i="2" s="1"/>
  <c r="M855" i="2" s="1"/>
  <c r="G733" i="2"/>
  <c r="F871" i="2"/>
  <c r="G867" i="2"/>
  <c r="G865" i="2"/>
  <c r="G844" i="2"/>
  <c r="C810" i="2"/>
  <c r="G770" i="2"/>
  <c r="K871" i="2"/>
  <c r="G822" i="2"/>
  <c r="G836" i="2"/>
  <c r="G764" i="2"/>
  <c r="G838" i="2"/>
  <c r="G842" i="2"/>
  <c r="G851" i="2"/>
  <c r="G859" i="2"/>
  <c r="G857" i="2"/>
  <c r="G784" i="2"/>
  <c r="D258" i="1"/>
  <c r="G258" i="1" s="1"/>
  <c r="N194" i="1"/>
  <c r="N129" i="1"/>
  <c r="D193" i="1"/>
  <c r="G193" i="1" s="1"/>
  <c r="N145" i="1"/>
  <c r="D209" i="1"/>
  <c r="G209" i="1" s="1"/>
  <c r="N118" i="1"/>
  <c r="D182" i="1"/>
  <c r="G182" i="1" s="1"/>
  <c r="D241" i="1"/>
  <c r="G241" i="1" s="1"/>
  <c r="D266" i="1"/>
  <c r="G266" i="1" s="1"/>
  <c r="N202" i="1"/>
  <c r="D178" i="1"/>
  <c r="G178" i="1" s="1"/>
  <c r="N114" i="1"/>
  <c r="D200" i="1"/>
  <c r="G200" i="1" s="1"/>
  <c r="N136" i="1"/>
  <c r="D275" i="1"/>
  <c r="G275" i="1" s="1"/>
  <c r="N139" i="1"/>
  <c r="D203" i="1"/>
  <c r="G203" i="1" s="1"/>
  <c r="J211" i="1"/>
  <c r="M211" i="1" s="1"/>
  <c r="J275" i="1" s="1"/>
  <c r="M275" i="1" s="1"/>
  <c r="J339" i="1" s="1"/>
  <c r="M339" i="1" s="1"/>
  <c r="J403" i="1" s="1"/>
  <c r="M403" i="1" s="1"/>
  <c r="J467" i="1" s="1"/>
  <c r="M467" i="1" s="1"/>
  <c r="J531" i="1" s="1"/>
  <c r="M531" i="1" s="1"/>
  <c r="J595" i="1" s="1"/>
  <c r="M595" i="1" s="1"/>
  <c r="J659" i="1" s="1"/>
  <c r="M659" i="1" s="1"/>
  <c r="N147" i="1"/>
  <c r="N196" i="1"/>
  <c r="D260" i="1"/>
  <c r="G260" i="1" s="1"/>
  <c r="D212" i="1"/>
  <c r="G212" i="1" s="1"/>
  <c r="D250" i="1"/>
  <c r="G250" i="1" s="1"/>
  <c r="N123" i="1"/>
  <c r="D187" i="1"/>
  <c r="G187" i="1" s="1"/>
  <c r="D311" i="1"/>
  <c r="G311" i="1" s="1"/>
  <c r="N247" i="1"/>
  <c r="J186" i="1"/>
  <c r="M186" i="1" s="1"/>
  <c r="J250" i="1" s="1"/>
  <c r="M250" i="1" s="1"/>
  <c r="J314" i="1" s="1"/>
  <c r="M314" i="1" s="1"/>
  <c r="J378" i="1" s="1"/>
  <c r="M378" i="1" s="1"/>
  <c r="J442" i="1" s="1"/>
  <c r="M442" i="1" s="1"/>
  <c r="J506" i="1" s="1"/>
  <c r="M506" i="1" s="1"/>
  <c r="J570" i="1" s="1"/>
  <c r="M570" i="1" s="1"/>
  <c r="J634" i="1" s="1"/>
  <c r="M634" i="1" s="1"/>
  <c r="N122" i="1"/>
  <c r="N208" i="1"/>
  <c r="D272" i="1"/>
  <c r="G272" i="1" s="1"/>
  <c r="D184" i="1"/>
  <c r="G184" i="1" s="1"/>
  <c r="N120" i="1"/>
  <c r="D218" i="1"/>
  <c r="G218" i="1" s="1"/>
  <c r="N154" i="1"/>
  <c r="N198" i="1"/>
  <c r="D262" i="1"/>
  <c r="G262" i="1" s="1"/>
  <c r="J214" i="1"/>
  <c r="M214" i="1" s="1"/>
  <c r="J278" i="1" s="1"/>
  <c r="M278" i="1" s="1"/>
  <c r="J342" i="1" s="1"/>
  <c r="M342" i="1" s="1"/>
  <c r="J406" i="1" s="1"/>
  <c r="M406" i="1" s="1"/>
  <c r="J470" i="1" s="1"/>
  <c r="M470" i="1" s="1"/>
  <c r="J534" i="1" s="1"/>
  <c r="M534" i="1" s="1"/>
  <c r="J598" i="1" s="1"/>
  <c r="M598" i="1" s="1"/>
  <c r="J662" i="1" s="1"/>
  <c r="M662" i="1" s="1"/>
  <c r="N150" i="1"/>
  <c r="D255" i="1"/>
  <c r="G255" i="1" s="1"/>
  <c r="N191" i="1"/>
  <c r="N176" i="1"/>
  <c r="D240" i="1"/>
  <c r="G240" i="1" s="1"/>
  <c r="N82" i="1"/>
  <c r="N89" i="1"/>
  <c r="J153" i="1"/>
  <c r="M153" i="1" s="1"/>
  <c r="J217" i="1" s="1"/>
  <c r="M217" i="1" s="1"/>
  <c r="J281" i="1" s="1"/>
  <c r="M281" i="1" s="1"/>
  <c r="J345" i="1" s="1"/>
  <c r="M345" i="1" s="1"/>
  <c r="J409" i="1" s="1"/>
  <c r="M409" i="1" s="1"/>
  <c r="J473" i="1" s="1"/>
  <c r="M473" i="1" s="1"/>
  <c r="J113" i="1"/>
  <c r="M113" i="1" s="1"/>
  <c r="N127" i="1"/>
  <c r="N134" i="1"/>
  <c r="N138" i="1"/>
  <c r="N142" i="1"/>
  <c r="D206" i="1"/>
  <c r="G206" i="1" s="1"/>
  <c r="D210" i="1"/>
  <c r="G210" i="1" s="1"/>
  <c r="N146" i="1"/>
  <c r="H344" i="1"/>
  <c r="J195" i="1"/>
  <c r="M195" i="1" s="1"/>
  <c r="J259" i="1" s="1"/>
  <c r="M259" i="1" s="1"/>
  <c r="J323" i="1" s="1"/>
  <c r="M323" i="1" s="1"/>
  <c r="J387" i="1" s="1"/>
  <c r="M387" i="1" s="1"/>
  <c r="J451" i="1" s="1"/>
  <c r="M451" i="1" s="1"/>
  <c r="J515" i="1" s="1"/>
  <c r="M515" i="1" s="1"/>
  <c r="J579" i="1" s="1"/>
  <c r="M579" i="1" s="1"/>
  <c r="J643" i="1" s="1"/>
  <c r="M643" i="1" s="1"/>
  <c r="N60" i="1"/>
  <c r="D124" i="1"/>
  <c r="G124" i="1" s="1"/>
  <c r="N72" i="1"/>
  <c r="D217" i="1"/>
  <c r="G217" i="1" s="1"/>
  <c r="N538" i="1"/>
  <c r="N61" i="1"/>
  <c r="D125" i="1"/>
  <c r="G125" i="1" s="1"/>
  <c r="N76" i="1"/>
  <c r="D140" i="1"/>
  <c r="G140" i="1" s="1"/>
  <c r="D117" i="1"/>
  <c r="G117" i="1" s="1"/>
  <c r="N192" i="1"/>
  <c r="D256" i="1"/>
  <c r="G256" i="1" s="1"/>
  <c r="G704" i="1"/>
  <c r="D782" i="1"/>
  <c r="G782" i="1" s="1"/>
  <c r="H408" i="1"/>
  <c r="D787" i="1"/>
  <c r="G787" i="1" s="1"/>
  <c r="N712" i="1"/>
  <c r="D795" i="1"/>
  <c r="G795" i="1" s="1"/>
  <c r="N720" i="1"/>
  <c r="G111" i="1"/>
  <c r="G88" i="1"/>
  <c r="G91" i="1" s="1"/>
  <c r="G93" i="1" s="1"/>
  <c r="M111" i="1"/>
  <c r="D179" i="1"/>
  <c r="G179" i="1" s="1"/>
  <c r="N115" i="1"/>
  <c r="D133" i="1"/>
  <c r="G133" i="1" s="1"/>
  <c r="D141" i="1"/>
  <c r="G141" i="1" s="1"/>
  <c r="N343" i="1"/>
  <c r="D407" i="1"/>
  <c r="G407" i="1" s="1"/>
  <c r="N47" i="1"/>
  <c r="H216" i="1"/>
  <c r="D185" i="1"/>
  <c r="G185" i="1" s="1"/>
  <c r="N121" i="1"/>
  <c r="H472" i="1"/>
  <c r="D278" i="1"/>
  <c r="G278" i="1" s="1"/>
  <c r="J148" i="1"/>
  <c r="M148" i="1" s="1"/>
  <c r="J212" i="1" s="1"/>
  <c r="M212" i="1" s="1"/>
  <c r="J276" i="1" s="1"/>
  <c r="M276" i="1" s="1"/>
  <c r="J340" i="1" s="1"/>
  <c r="M340" i="1" s="1"/>
  <c r="J404" i="1" s="1"/>
  <c r="M404" i="1" s="1"/>
  <c r="J468" i="1" s="1"/>
  <c r="M468" i="1" s="1"/>
  <c r="J532" i="1" s="1"/>
  <c r="M532" i="1" s="1"/>
  <c r="J596" i="1" s="1"/>
  <c r="M596" i="1" s="1"/>
  <c r="J660" i="1" s="1"/>
  <c r="M660" i="1" s="1"/>
  <c r="M88" i="1"/>
  <c r="M91" i="1" s="1"/>
  <c r="M93" i="1" s="1"/>
  <c r="N66" i="1"/>
  <c r="N78" i="1"/>
  <c r="N279" i="1"/>
  <c r="H152" i="1"/>
  <c r="D213" i="1"/>
  <c r="G213" i="1" s="1"/>
  <c r="N149" i="1"/>
  <c r="N144" i="1"/>
  <c r="N183" i="1"/>
  <c r="N135" i="1"/>
  <c r="D199" i="1"/>
  <c r="G199" i="1" s="1"/>
  <c r="N116" i="1"/>
  <c r="D180" i="1"/>
  <c r="G180" i="1" s="1"/>
  <c r="N132" i="1"/>
  <c r="D126" i="1"/>
  <c r="G126" i="1" s="1"/>
  <c r="N62" i="1"/>
  <c r="D387" i="1"/>
  <c r="G387" i="1" s="1"/>
  <c r="N85" i="1"/>
  <c r="N130" i="1"/>
  <c r="N67" i="1"/>
  <c r="N215" i="1"/>
  <c r="D772" i="1"/>
  <c r="G772" i="1" s="1"/>
  <c r="N697" i="1"/>
  <c r="N151" i="1"/>
  <c r="N119" i="1"/>
  <c r="D137" i="1"/>
  <c r="G137" i="1" s="1"/>
  <c r="N694" i="1"/>
  <c r="D846" i="1"/>
  <c r="G846" i="1" s="1"/>
  <c r="N771" i="1"/>
  <c r="N708" i="1"/>
  <c r="D858" i="1"/>
  <c r="G858" i="1" s="1"/>
  <c r="N783" i="1"/>
  <c r="E739" i="1"/>
  <c r="E742" i="1" s="1"/>
  <c r="E744" i="1" s="1"/>
  <c r="N702" i="1"/>
  <c r="D780" i="1"/>
  <c r="G780" i="1" s="1"/>
  <c r="D767" i="1"/>
  <c r="G767" i="1" s="1"/>
  <c r="N692" i="1"/>
  <c r="M794" i="1"/>
  <c r="J869" i="1" s="1"/>
  <c r="M869" i="1" s="1"/>
  <c r="J944" i="1" s="1"/>
  <c r="M944" i="1" s="1"/>
  <c r="J1019" i="1" s="1"/>
  <c r="M1019" i="1" s="1"/>
  <c r="J1095" i="1" s="1"/>
  <c r="M1095" i="1" s="1"/>
  <c r="D802" i="1"/>
  <c r="G802" i="1" s="1"/>
  <c r="N727" i="1"/>
  <c r="K814" i="1"/>
  <c r="K817" i="1" s="1"/>
  <c r="K819" i="1" s="1"/>
  <c r="H600" i="1"/>
  <c r="H739" i="1"/>
  <c r="D793" i="1"/>
  <c r="G793" i="1" s="1"/>
  <c r="D811" i="1"/>
  <c r="G811" i="1" s="1"/>
  <c r="M687" i="1"/>
  <c r="K739" i="1"/>
  <c r="K742" i="1" s="1"/>
  <c r="K744" i="1" s="1"/>
  <c r="D764" i="1"/>
  <c r="G764" i="1" s="1"/>
  <c r="J739" i="1"/>
  <c r="J742" i="1" s="1"/>
  <c r="N696" i="1"/>
  <c r="D876" i="1"/>
  <c r="G876" i="1" s="1"/>
  <c r="N729" i="1"/>
  <c r="D804" i="1"/>
  <c r="G804" i="1" s="1"/>
  <c r="D773" i="1"/>
  <c r="G773" i="1" s="1"/>
  <c r="D776" i="1"/>
  <c r="G776" i="1" s="1"/>
  <c r="N701" i="1"/>
  <c r="N709" i="1"/>
  <c r="D784" i="1"/>
  <c r="G784" i="1" s="1"/>
  <c r="G717" i="1"/>
  <c r="F814" i="1"/>
  <c r="F817" i="1" s="1"/>
  <c r="F819" i="1" s="1"/>
  <c r="D778" i="1"/>
  <c r="G778" i="1" s="1"/>
  <c r="D763" i="1"/>
  <c r="G763" i="1" s="1"/>
  <c r="D775" i="1"/>
  <c r="G775" i="1" s="1"/>
  <c r="N700" i="1"/>
  <c r="D806" i="1"/>
  <c r="G806" i="1" s="1"/>
  <c r="N731" i="1"/>
  <c r="D812" i="1"/>
  <c r="G812" i="1" s="1"/>
  <c r="N737" i="1"/>
  <c r="H536" i="1"/>
  <c r="N690" i="1"/>
  <c r="D765" i="1"/>
  <c r="G765" i="1" s="1"/>
  <c r="M689" i="1"/>
  <c r="J764" i="1" s="1"/>
  <c r="M764" i="1" s="1"/>
  <c r="J839" i="1" s="1"/>
  <c r="M839" i="1" s="1"/>
  <c r="J914" i="1" s="1"/>
  <c r="M914" i="1" s="1"/>
  <c r="J989" i="1" s="1"/>
  <c r="M989" i="1" s="1"/>
  <c r="J1064" i="1" s="1"/>
  <c r="M1064" i="1" s="1"/>
  <c r="D770" i="1"/>
  <c r="G770" i="1" s="1"/>
  <c r="N695" i="1"/>
  <c r="D785" i="1"/>
  <c r="G785" i="1" s="1"/>
  <c r="G724" i="1"/>
  <c r="H889" i="1"/>
  <c r="G805" i="1"/>
  <c r="D893" i="1"/>
  <c r="G893" i="1" s="1"/>
  <c r="N818" i="1"/>
  <c r="M713" i="1"/>
  <c r="J788" i="1" s="1"/>
  <c r="M788" i="1" s="1"/>
  <c r="J863" i="1" s="1"/>
  <c r="M863" i="1" s="1"/>
  <c r="J938" i="1" s="1"/>
  <c r="M938" i="1" s="1"/>
  <c r="J1013" i="1" s="1"/>
  <c r="M1013" i="1" s="1"/>
  <c r="J1088" i="1" s="1"/>
  <c r="M1088" i="1" s="1"/>
  <c r="G796" i="1"/>
  <c r="D844" i="1"/>
  <c r="G844" i="1" s="1"/>
  <c r="N769" i="1"/>
  <c r="M698" i="1"/>
  <c r="J773" i="1" s="1"/>
  <c r="M773" i="1" s="1"/>
  <c r="J848" i="1" s="1"/>
  <c r="M848" i="1" s="1"/>
  <c r="J923" i="1" s="1"/>
  <c r="M923" i="1" s="1"/>
  <c r="J998" i="1" s="1"/>
  <c r="M998" i="1" s="1"/>
  <c r="J1073" i="1" s="1"/>
  <c r="M1073" i="1" s="1"/>
  <c r="D790" i="1"/>
  <c r="G790" i="1" s="1"/>
  <c r="N715" i="1"/>
  <c r="M724" i="1"/>
  <c r="J799" i="1" s="1"/>
  <c r="M799" i="1" s="1"/>
  <c r="J874" i="1" s="1"/>
  <c r="M874" i="1" s="1"/>
  <c r="J949" i="1" s="1"/>
  <c r="M949" i="1" s="1"/>
  <c r="J1024" i="1" s="1"/>
  <c r="M1024" i="1" s="1"/>
  <c r="J1100" i="1" s="1"/>
  <c r="M1100" i="1" s="1"/>
  <c r="D808" i="1"/>
  <c r="G808" i="1" s="1"/>
  <c r="N733" i="1"/>
  <c r="D739" i="1"/>
  <c r="D742" i="1" s="1"/>
  <c r="G687" i="1"/>
  <c r="M688" i="1"/>
  <c r="J763" i="1" s="1"/>
  <c r="M763" i="1" s="1"/>
  <c r="J838" i="1" s="1"/>
  <c r="M838" i="1" s="1"/>
  <c r="J913" i="1" s="1"/>
  <c r="M913" i="1" s="1"/>
  <c r="J988" i="1" s="1"/>
  <c r="M988" i="1" s="1"/>
  <c r="J1063" i="1" s="1"/>
  <c r="M1063" i="1" s="1"/>
  <c r="N706" i="1"/>
  <c r="D781" i="1"/>
  <c r="G781" i="1" s="1"/>
  <c r="G722" i="1"/>
  <c r="M726" i="1"/>
  <c r="F739" i="1"/>
  <c r="F742" i="1" s="1"/>
  <c r="F744" i="1" s="1"/>
  <c r="L739" i="1"/>
  <c r="L742" i="1" s="1"/>
  <c r="L744" i="1" s="1"/>
  <c r="G693" i="1"/>
  <c r="M791" i="1"/>
  <c r="J866" i="1" s="1"/>
  <c r="M866" i="1" s="1"/>
  <c r="J941" i="1" s="1"/>
  <c r="M941" i="1" s="1"/>
  <c r="J1016" i="1" s="1"/>
  <c r="M1016" i="1" s="1"/>
  <c r="J1092" i="1" s="1"/>
  <c r="M1092" i="1" s="1"/>
  <c r="G732" i="1"/>
  <c r="G711" i="1"/>
  <c r="D800" i="1"/>
  <c r="G800" i="1" s="1"/>
  <c r="N725" i="1"/>
  <c r="N735" i="1"/>
  <c r="M732" i="1"/>
  <c r="J807" i="1" s="1"/>
  <c r="M807" i="1" s="1"/>
  <c r="J882" i="1" s="1"/>
  <c r="M882" i="1" s="1"/>
  <c r="J957" i="1" s="1"/>
  <c r="M957" i="1" s="1"/>
  <c r="J1032" i="1" s="1"/>
  <c r="M1032" i="1" s="1"/>
  <c r="J1108" i="1" s="1"/>
  <c r="M1108" i="1" s="1"/>
  <c r="M736" i="1"/>
  <c r="J811" i="1" s="1"/>
  <c r="M811" i="1" s="1"/>
  <c r="J886" i="1" s="1"/>
  <c r="M886" i="1" s="1"/>
  <c r="J961" i="1" s="1"/>
  <c r="M961" i="1" s="1"/>
  <c r="J1036" i="1" s="1"/>
  <c r="M1036" i="1" s="1"/>
  <c r="J1112" i="1" s="1"/>
  <c r="M1112" i="1" s="1"/>
  <c r="D813" i="1"/>
  <c r="G813" i="1" s="1"/>
  <c r="D810" i="1"/>
  <c r="G810" i="1" s="1"/>
  <c r="N815" i="1"/>
  <c r="M718" i="1"/>
  <c r="J793" i="1" s="1"/>
  <c r="M793" i="1" s="1"/>
  <c r="J868" i="1" s="1"/>
  <c r="M868" i="1" s="1"/>
  <c r="J943" i="1" s="1"/>
  <c r="M943" i="1" s="1"/>
  <c r="J1018" i="1" s="1"/>
  <c r="M1018" i="1" s="1"/>
  <c r="J1094" i="1" s="1"/>
  <c r="M1094" i="1" s="1"/>
  <c r="L814" i="1"/>
  <c r="L817" i="1" s="1"/>
  <c r="L819" i="1" s="1"/>
  <c r="K889" i="1"/>
  <c r="K892" i="1" s="1"/>
  <c r="K894" i="1" s="1"/>
  <c r="M730" i="1"/>
  <c r="N602" i="1"/>
  <c r="G691" i="1"/>
  <c r="M707" i="1"/>
  <c r="J782" i="1" s="1"/>
  <c r="M782" i="1" s="1"/>
  <c r="J857" i="1" s="1"/>
  <c r="M857" i="1" s="1"/>
  <c r="J932" i="1" s="1"/>
  <c r="M932" i="1" s="1"/>
  <c r="J1007" i="1" s="1"/>
  <c r="M1007" i="1" s="1"/>
  <c r="J1082" i="1" s="1"/>
  <c r="M1082" i="1" s="1"/>
  <c r="M710" i="1"/>
  <c r="J785" i="1" s="1"/>
  <c r="M785" i="1" s="1"/>
  <c r="J860" i="1" s="1"/>
  <c r="M860" i="1" s="1"/>
  <c r="J935" i="1" s="1"/>
  <c r="M935" i="1" s="1"/>
  <c r="J1010" i="1" s="1"/>
  <c r="M1010" i="1" s="1"/>
  <c r="J1085" i="1" s="1"/>
  <c r="M1085" i="1" s="1"/>
  <c r="G719" i="1"/>
  <c r="G699" i="1"/>
  <c r="M738" i="1"/>
  <c r="J813" i="1" s="1"/>
  <c r="M813" i="1" s="1"/>
  <c r="J888" i="1" s="1"/>
  <c r="M888" i="1" s="1"/>
  <c r="J963" i="1" s="1"/>
  <c r="M963" i="1" s="1"/>
  <c r="J1038" i="1" s="1"/>
  <c r="M1038" i="1" s="1"/>
  <c r="J1114" i="1" s="1"/>
  <c r="M1114" i="1" s="1"/>
  <c r="D816" i="1"/>
  <c r="G816" i="1" s="1"/>
  <c r="H814" i="1"/>
  <c r="G714" i="1"/>
  <c r="M741" i="1"/>
  <c r="J816" i="1" s="1"/>
  <c r="M816" i="1" s="1"/>
  <c r="J891" i="1" s="1"/>
  <c r="M891" i="1" s="1"/>
  <c r="J966" i="1" s="1"/>
  <c r="M966" i="1" s="1"/>
  <c r="J1041" i="1" s="1"/>
  <c r="M1041" i="1" s="1"/>
  <c r="J1117" i="1" s="1"/>
  <c r="M1117" i="1" s="1"/>
  <c r="M705" i="1"/>
  <c r="J780" i="1" s="1"/>
  <c r="M780" i="1" s="1"/>
  <c r="J855" i="1" s="1"/>
  <c r="M855" i="1" s="1"/>
  <c r="J930" i="1" s="1"/>
  <c r="M930" i="1" s="1"/>
  <c r="J1005" i="1" s="1"/>
  <c r="M1005" i="1" s="1"/>
  <c r="J1080" i="1" s="1"/>
  <c r="M1080" i="1" s="1"/>
  <c r="G734" i="1"/>
  <c r="E814" i="1"/>
  <c r="E817" i="1" s="1"/>
  <c r="E819" i="1" s="1"/>
  <c r="G713" i="1"/>
  <c r="K1046" i="1"/>
  <c r="L1053" i="1" s="1"/>
  <c r="F964" i="1"/>
  <c r="F967" i="1" s="1"/>
  <c r="F969" i="1" s="1"/>
  <c r="N890" i="1"/>
  <c r="F1039" i="1"/>
  <c r="F1042" i="1" s="1"/>
  <c r="F1044" i="1" s="1"/>
  <c r="H1115" i="1"/>
  <c r="L889" i="1"/>
  <c r="L892" i="1" s="1"/>
  <c r="L894" i="1" s="1"/>
  <c r="K964" i="1"/>
  <c r="K967" i="1" s="1"/>
  <c r="K969" i="1" s="1"/>
  <c r="L1039" i="1"/>
  <c r="L1042" i="1" s="1"/>
  <c r="L1044" i="1" s="1"/>
  <c r="F889" i="1"/>
  <c r="F892" i="1" s="1"/>
  <c r="F894" i="1" s="1"/>
  <c r="F1115" i="1"/>
  <c r="F1118" i="1" s="1"/>
  <c r="F1120" i="1" s="1"/>
  <c r="L1115" i="1"/>
  <c r="L1118" i="1" s="1"/>
  <c r="L1120" i="1" s="1"/>
  <c r="N738" i="1" l="1"/>
  <c r="N736" i="1"/>
  <c r="N698" i="1"/>
  <c r="N723" i="1"/>
  <c r="N128" i="1"/>
  <c r="J540" i="2"/>
  <c r="L540" i="2" s="1"/>
  <c r="M540" i="2" s="1"/>
  <c r="I540" i="2"/>
  <c r="J780" i="2"/>
  <c r="L780" i="2" s="1"/>
  <c r="M780" i="2" s="1"/>
  <c r="I600" i="2"/>
  <c r="D690" i="2"/>
  <c r="I729" i="2"/>
  <c r="J675" i="2"/>
  <c r="L675" i="2" s="1"/>
  <c r="M675" i="2" s="1"/>
  <c r="J850" i="2"/>
  <c r="L850" i="2" s="1"/>
  <c r="M850" i="2" s="1"/>
  <c r="I519" i="2"/>
  <c r="I579" i="2"/>
  <c r="L69" i="2"/>
  <c r="M69" i="2" s="1"/>
  <c r="J669" i="2"/>
  <c r="L669" i="2" s="1"/>
  <c r="M669" i="2" s="1"/>
  <c r="D207" i="1"/>
  <c r="G207" i="1" s="1"/>
  <c r="D803" i="1"/>
  <c r="G803" i="1" s="1"/>
  <c r="N728" i="1"/>
  <c r="N323" i="1"/>
  <c r="N718" i="1"/>
  <c r="N195" i="1"/>
  <c r="D798" i="1"/>
  <c r="G798" i="1" s="1"/>
  <c r="N798" i="1" s="1"/>
  <c r="N186" i="1"/>
  <c r="N716" i="1"/>
  <c r="N710" i="1"/>
  <c r="N703" i="1"/>
  <c r="N148" i="1"/>
  <c r="N721" i="1"/>
  <c r="N259" i="1"/>
  <c r="J521" i="2"/>
  <c r="L521" i="2" s="1"/>
  <c r="M521" i="2" s="1"/>
  <c r="I521" i="2"/>
  <c r="I557" i="2"/>
  <c r="J557" i="2"/>
  <c r="L557" i="2" s="1"/>
  <c r="M557" i="2" s="1"/>
  <c r="J531" i="2"/>
  <c r="L531" i="2" s="1"/>
  <c r="M531" i="2" s="1"/>
  <c r="I531" i="2"/>
  <c r="J545" i="2"/>
  <c r="L545" i="2" s="1"/>
  <c r="M545" i="2" s="1"/>
  <c r="I545" i="2"/>
  <c r="I527" i="2"/>
  <c r="J527" i="2"/>
  <c r="L527" i="2" s="1"/>
  <c r="M527" i="2" s="1"/>
  <c r="J543" i="2"/>
  <c r="L543" i="2" s="1"/>
  <c r="M543" i="2" s="1"/>
  <c r="I543" i="2"/>
  <c r="J547" i="2"/>
  <c r="L547" i="2" s="1"/>
  <c r="M547" i="2" s="1"/>
  <c r="I547" i="2"/>
  <c r="J553" i="2"/>
  <c r="L553" i="2" s="1"/>
  <c r="M553" i="2" s="1"/>
  <c r="I553" i="2"/>
  <c r="I535" i="2"/>
  <c r="J535" i="2"/>
  <c r="L535" i="2" s="1"/>
  <c r="M535" i="2" s="1"/>
  <c r="I564" i="2"/>
  <c r="J564" i="2"/>
  <c r="L564" i="2" s="1"/>
  <c r="M564" i="2" s="1"/>
  <c r="J524" i="2"/>
  <c r="L524" i="2" s="1"/>
  <c r="M524" i="2" s="1"/>
  <c r="I524" i="2"/>
  <c r="J868" i="2"/>
  <c r="L868" i="2" s="1"/>
  <c r="M868" i="2" s="1"/>
  <c r="I868" i="2"/>
  <c r="G638" i="2"/>
  <c r="J532" i="2"/>
  <c r="L532" i="2" s="1"/>
  <c r="M532" i="2" s="1"/>
  <c r="I532" i="2"/>
  <c r="J840" i="2"/>
  <c r="L840" i="2" s="1"/>
  <c r="M840" i="2" s="1"/>
  <c r="I840" i="2"/>
  <c r="I721" i="2"/>
  <c r="J721" i="2"/>
  <c r="L721" i="2" s="1"/>
  <c r="M721" i="2" s="1"/>
  <c r="J856" i="2"/>
  <c r="L856" i="2" s="1"/>
  <c r="M856" i="2" s="1"/>
  <c r="I856" i="2"/>
  <c r="L510" i="2"/>
  <c r="M510" i="2" s="1"/>
  <c r="M469" i="2"/>
  <c r="I838" i="2"/>
  <c r="J838" i="2"/>
  <c r="L838" i="2" s="1"/>
  <c r="M838" i="2" s="1"/>
  <c r="J609" i="2"/>
  <c r="L609" i="2" s="1"/>
  <c r="M609" i="2" s="1"/>
  <c r="I609" i="2"/>
  <c r="I763" i="2"/>
  <c r="J763" i="2"/>
  <c r="L763" i="2" s="1"/>
  <c r="M763" i="2" s="1"/>
  <c r="I597" i="2"/>
  <c r="J597" i="2"/>
  <c r="L597" i="2" s="1"/>
  <c r="M597" i="2" s="1"/>
  <c r="J526" i="2"/>
  <c r="L526" i="2" s="1"/>
  <c r="M526" i="2" s="1"/>
  <c r="I526" i="2"/>
  <c r="J807" i="2"/>
  <c r="L807" i="2" s="1"/>
  <c r="M807" i="2" s="1"/>
  <c r="I807" i="2"/>
  <c r="I566" i="2"/>
  <c r="J566" i="2"/>
  <c r="L566" i="2" s="1"/>
  <c r="M566" i="2" s="1"/>
  <c r="J653" i="2"/>
  <c r="L653" i="2" s="1"/>
  <c r="M653" i="2" s="1"/>
  <c r="I653" i="2"/>
  <c r="J720" i="2"/>
  <c r="L720" i="2" s="1"/>
  <c r="M720" i="2" s="1"/>
  <c r="I720" i="2"/>
  <c r="J601" i="2"/>
  <c r="L601" i="2" s="1"/>
  <c r="M601" i="2" s="1"/>
  <c r="I601" i="2"/>
  <c r="L363" i="2"/>
  <c r="M363" i="2" s="1"/>
  <c r="J795" i="2"/>
  <c r="L795" i="2" s="1"/>
  <c r="M795" i="2" s="1"/>
  <c r="I795" i="2"/>
  <c r="J703" i="2"/>
  <c r="L703" i="2" s="1"/>
  <c r="M703" i="2" s="1"/>
  <c r="I703" i="2"/>
  <c r="I777" i="2"/>
  <c r="J777" i="2"/>
  <c r="L777" i="2" s="1"/>
  <c r="M777" i="2" s="1"/>
  <c r="J593" i="2"/>
  <c r="L593" i="2" s="1"/>
  <c r="M593" i="2" s="1"/>
  <c r="I593" i="2"/>
  <c r="I780" i="2"/>
  <c r="I841" i="2"/>
  <c r="J841" i="2"/>
  <c r="L841" i="2" s="1"/>
  <c r="M841" i="2" s="1"/>
  <c r="I789" i="2"/>
  <c r="J789" i="2"/>
  <c r="L789" i="2" s="1"/>
  <c r="M789" i="2" s="1"/>
  <c r="I837" i="2"/>
  <c r="J837" i="2"/>
  <c r="L837" i="2" s="1"/>
  <c r="M837" i="2" s="1"/>
  <c r="L461" i="2"/>
  <c r="M461" i="2" s="1"/>
  <c r="I773" i="2"/>
  <c r="J773" i="2"/>
  <c r="L773" i="2" s="1"/>
  <c r="M773" i="2" s="1"/>
  <c r="I614" i="2"/>
  <c r="J614" i="2"/>
  <c r="L614" i="2" s="1"/>
  <c r="M614" i="2" s="1"/>
  <c r="J654" i="2"/>
  <c r="L654" i="2" s="1"/>
  <c r="M654" i="2" s="1"/>
  <c r="I654" i="2"/>
  <c r="J629" i="2"/>
  <c r="L629" i="2" s="1"/>
  <c r="M629" i="2" s="1"/>
  <c r="I629" i="2"/>
  <c r="I781" i="2"/>
  <c r="J781" i="2"/>
  <c r="L781" i="2" s="1"/>
  <c r="M781" i="2" s="1"/>
  <c r="M77" i="2"/>
  <c r="L118" i="2"/>
  <c r="M118" i="2" s="1"/>
  <c r="I717" i="2"/>
  <c r="J717" i="2"/>
  <c r="L717" i="2" s="1"/>
  <c r="M717" i="2" s="1"/>
  <c r="I713" i="2"/>
  <c r="J713" i="2"/>
  <c r="L713" i="2" s="1"/>
  <c r="M713" i="2" s="1"/>
  <c r="I548" i="2"/>
  <c r="J548" i="2"/>
  <c r="L548" i="2" s="1"/>
  <c r="M548" i="2" s="1"/>
  <c r="I749" i="2"/>
  <c r="J749" i="2"/>
  <c r="L749" i="2" s="1"/>
  <c r="M749" i="2" s="1"/>
  <c r="D570" i="2"/>
  <c r="J530" i="2"/>
  <c r="L530" i="2" s="1"/>
  <c r="M530" i="2" s="1"/>
  <c r="I530" i="2"/>
  <c r="J623" i="2"/>
  <c r="L623" i="2" s="1"/>
  <c r="M623" i="2" s="1"/>
  <c r="I623" i="2"/>
  <c r="L216" i="2"/>
  <c r="M216" i="2" s="1"/>
  <c r="G658" i="2"/>
  <c r="J658" i="2" s="1"/>
  <c r="L658" i="2" s="1"/>
  <c r="M658" i="2" s="1"/>
  <c r="D871" i="2"/>
  <c r="I562" i="2"/>
  <c r="J562" i="2"/>
  <c r="L562" i="2" s="1"/>
  <c r="M562" i="2" s="1"/>
  <c r="J833" i="2"/>
  <c r="L833" i="2" s="1"/>
  <c r="M833" i="2" s="1"/>
  <c r="I833" i="2"/>
  <c r="J556" i="2"/>
  <c r="L556" i="2" s="1"/>
  <c r="M556" i="2" s="1"/>
  <c r="I556" i="2"/>
  <c r="I594" i="2"/>
  <c r="J594" i="2"/>
  <c r="L594" i="2" s="1"/>
  <c r="M594" i="2" s="1"/>
  <c r="J689" i="2"/>
  <c r="L689" i="2" s="1"/>
  <c r="M689" i="2" s="1"/>
  <c r="I689" i="2"/>
  <c r="D810" i="2"/>
  <c r="G758" i="2"/>
  <c r="G810" i="2" s="1"/>
  <c r="J546" i="2"/>
  <c r="L546" i="2" s="1"/>
  <c r="M546" i="2" s="1"/>
  <c r="I546" i="2"/>
  <c r="I544" i="2"/>
  <c r="J544" i="2"/>
  <c r="L544" i="2" s="1"/>
  <c r="M544" i="2" s="1"/>
  <c r="I529" i="2"/>
  <c r="J529" i="2"/>
  <c r="L529" i="2" s="1"/>
  <c r="M529" i="2" s="1"/>
  <c r="J714" i="2"/>
  <c r="L714" i="2" s="1"/>
  <c r="M714" i="2" s="1"/>
  <c r="I714" i="2"/>
  <c r="I809" i="2"/>
  <c r="J809" i="2"/>
  <c r="L809" i="2" s="1"/>
  <c r="M809" i="2" s="1"/>
  <c r="L265" i="2"/>
  <c r="M265" i="2" s="1"/>
  <c r="M225" i="2"/>
  <c r="D630" i="2"/>
  <c r="G578" i="2"/>
  <c r="G630" i="2" s="1"/>
  <c r="J565" i="2"/>
  <c r="L565" i="2" s="1"/>
  <c r="M565" i="2" s="1"/>
  <c r="I565" i="2"/>
  <c r="I774" i="2"/>
  <c r="J774" i="2"/>
  <c r="L774" i="2" s="1"/>
  <c r="M774" i="2" s="1"/>
  <c r="J870" i="2"/>
  <c r="L870" i="2" s="1"/>
  <c r="M870" i="2" s="1"/>
  <c r="I870" i="2"/>
  <c r="I683" i="2"/>
  <c r="J683" i="2"/>
  <c r="L683" i="2" s="1"/>
  <c r="M683" i="2" s="1"/>
  <c r="I639" i="2"/>
  <c r="J639" i="2"/>
  <c r="L639" i="2" s="1"/>
  <c r="M639" i="2" s="1"/>
  <c r="I834" i="2"/>
  <c r="J834" i="2"/>
  <c r="L834" i="2" s="1"/>
  <c r="M834" i="2" s="1"/>
  <c r="M126" i="2"/>
  <c r="L167" i="2"/>
  <c r="M167" i="2" s="1"/>
  <c r="J743" i="2"/>
  <c r="L743" i="2" s="1"/>
  <c r="M743" i="2" s="1"/>
  <c r="I743" i="2"/>
  <c r="J864" i="2"/>
  <c r="L864" i="2" s="1"/>
  <c r="M864" i="2" s="1"/>
  <c r="I864" i="2"/>
  <c r="J699" i="2"/>
  <c r="L699" i="2" s="1"/>
  <c r="M699" i="2" s="1"/>
  <c r="I699" i="2"/>
  <c r="I561" i="2"/>
  <c r="J561" i="2"/>
  <c r="L561" i="2" s="1"/>
  <c r="M561" i="2" s="1"/>
  <c r="I550" i="2"/>
  <c r="J550" i="2"/>
  <c r="L550" i="2" s="1"/>
  <c r="M550" i="2" s="1"/>
  <c r="J803" i="2"/>
  <c r="L803" i="2" s="1"/>
  <c r="M803" i="2" s="1"/>
  <c r="I803" i="2"/>
  <c r="I759" i="2"/>
  <c r="J759" i="2"/>
  <c r="L759" i="2" s="1"/>
  <c r="M759" i="2" s="1"/>
  <c r="J580" i="2"/>
  <c r="L580" i="2" s="1"/>
  <c r="M580" i="2" s="1"/>
  <c r="I580" i="2"/>
  <c r="J627" i="2"/>
  <c r="L627" i="2" s="1"/>
  <c r="M627" i="2" s="1"/>
  <c r="I627" i="2"/>
  <c r="J615" i="2"/>
  <c r="L615" i="2" s="1"/>
  <c r="M615" i="2" s="1"/>
  <c r="I615" i="2"/>
  <c r="I658" i="2"/>
  <c r="J583" i="2"/>
  <c r="L583" i="2" s="1"/>
  <c r="M583" i="2" s="1"/>
  <c r="I583" i="2"/>
  <c r="I819" i="2"/>
  <c r="J819" i="2"/>
  <c r="L819" i="2" s="1"/>
  <c r="M819" i="2" s="1"/>
  <c r="I542" i="2"/>
  <c r="J542" i="2"/>
  <c r="L542" i="2" s="1"/>
  <c r="M542" i="2" s="1"/>
  <c r="J536" i="2"/>
  <c r="L536" i="2" s="1"/>
  <c r="M536" i="2" s="1"/>
  <c r="I536" i="2"/>
  <c r="L412" i="2"/>
  <c r="M412" i="2" s="1"/>
  <c r="I640" i="2"/>
  <c r="J640" i="2"/>
  <c r="L640" i="2" s="1"/>
  <c r="M640" i="2" s="1"/>
  <c r="G871" i="2"/>
  <c r="J558" i="2"/>
  <c r="L558" i="2" s="1"/>
  <c r="M558" i="2" s="1"/>
  <c r="I558" i="2"/>
  <c r="J735" i="2"/>
  <c r="L735" i="2" s="1"/>
  <c r="M735" i="2" s="1"/>
  <c r="I735" i="2"/>
  <c r="J778" i="2"/>
  <c r="L778" i="2" s="1"/>
  <c r="M778" i="2" s="1"/>
  <c r="I778" i="2"/>
  <c r="J760" i="2"/>
  <c r="L760" i="2" s="1"/>
  <c r="M760" i="2" s="1"/>
  <c r="I760" i="2"/>
  <c r="D750" i="2"/>
  <c r="G698" i="2"/>
  <c r="G750" i="2" s="1"/>
  <c r="J747" i="2"/>
  <c r="L747" i="2" s="1"/>
  <c r="M747" i="2" s="1"/>
  <c r="I747" i="2"/>
  <c r="I598" i="2"/>
  <c r="J598" i="2"/>
  <c r="L598" i="2" s="1"/>
  <c r="M598" i="2" s="1"/>
  <c r="I669" i="2"/>
  <c r="J643" i="2"/>
  <c r="L643" i="2" s="1"/>
  <c r="M643" i="2" s="1"/>
  <c r="I643" i="2"/>
  <c r="J700" i="2"/>
  <c r="L700" i="2" s="1"/>
  <c r="M700" i="2" s="1"/>
  <c r="I700" i="2"/>
  <c r="J568" i="2"/>
  <c r="L568" i="2" s="1"/>
  <c r="M568" i="2" s="1"/>
  <c r="I568" i="2"/>
  <c r="J559" i="2"/>
  <c r="L559" i="2" s="1"/>
  <c r="M559" i="2" s="1"/>
  <c r="I559" i="2"/>
  <c r="I687" i="2"/>
  <c r="J687" i="2"/>
  <c r="L687" i="2" s="1"/>
  <c r="M687" i="2" s="1"/>
  <c r="J551" i="2"/>
  <c r="L551" i="2" s="1"/>
  <c r="M551" i="2" s="1"/>
  <c r="I551" i="2"/>
  <c r="L314" i="2"/>
  <c r="M314" i="2" s="1"/>
  <c r="M273" i="2"/>
  <c r="J660" i="2"/>
  <c r="L660" i="2" s="1"/>
  <c r="M660" i="2" s="1"/>
  <c r="I660" i="2"/>
  <c r="J661" i="2"/>
  <c r="L661" i="2" s="1"/>
  <c r="M661" i="2" s="1"/>
  <c r="I661" i="2"/>
  <c r="G570" i="2"/>
  <c r="J718" i="2"/>
  <c r="L718" i="2" s="1"/>
  <c r="M718" i="2" s="1"/>
  <c r="I718" i="2"/>
  <c r="I823" i="2"/>
  <c r="J823" i="2"/>
  <c r="L823" i="2" s="1"/>
  <c r="M823" i="2" s="1"/>
  <c r="J657" i="2"/>
  <c r="L657" i="2" s="1"/>
  <c r="M657" i="2" s="1"/>
  <c r="I657" i="2"/>
  <c r="J820" i="2"/>
  <c r="L820" i="2" s="1"/>
  <c r="M820" i="2" s="1"/>
  <c r="I820" i="2"/>
  <c r="D887" i="1"/>
  <c r="G887" i="1" s="1"/>
  <c r="N812" i="1"/>
  <c r="D274" i="1"/>
  <c r="G274" i="1" s="1"/>
  <c r="N210" i="1"/>
  <c r="N810" i="1"/>
  <c r="D885" i="1"/>
  <c r="G885" i="1" s="1"/>
  <c r="D933" i="1"/>
  <c r="G933" i="1" s="1"/>
  <c r="N858" i="1"/>
  <c r="D204" i="1"/>
  <c r="G204" i="1" s="1"/>
  <c r="N140" i="1"/>
  <c r="N182" i="1"/>
  <c r="D246" i="1"/>
  <c r="G246" i="1" s="1"/>
  <c r="N741" i="1"/>
  <c r="D880" i="1"/>
  <c r="G880" i="1" s="1"/>
  <c r="D921" i="1"/>
  <c r="G921" i="1" s="1"/>
  <c r="N846" i="1"/>
  <c r="D342" i="1"/>
  <c r="G342" i="1" s="1"/>
  <c r="N278" i="1"/>
  <c r="N125" i="1"/>
  <c r="D189" i="1"/>
  <c r="G189" i="1" s="1"/>
  <c r="D273" i="1"/>
  <c r="G273" i="1" s="1"/>
  <c r="N209" i="1"/>
  <c r="D744" i="1"/>
  <c r="D866" i="1"/>
  <c r="G866" i="1" s="1"/>
  <c r="N791" i="1"/>
  <c r="N193" i="1"/>
  <c r="D257" i="1"/>
  <c r="G257" i="1" s="1"/>
  <c r="D794" i="1"/>
  <c r="G794" i="1" s="1"/>
  <c r="N719" i="1"/>
  <c r="D873" i="1"/>
  <c r="G873" i="1" s="1"/>
  <c r="N199" i="1"/>
  <c r="D263" i="1"/>
  <c r="G263" i="1" s="1"/>
  <c r="D281" i="1"/>
  <c r="G281" i="1" s="1"/>
  <c r="N217" i="1"/>
  <c r="N785" i="1"/>
  <c r="D860" i="1"/>
  <c r="G860" i="1" s="1"/>
  <c r="N153" i="1"/>
  <c r="D339" i="1"/>
  <c r="G339" i="1" s="1"/>
  <c r="N275" i="1"/>
  <c r="J744" i="1"/>
  <c r="D847" i="1"/>
  <c r="G847" i="1" s="1"/>
  <c r="N772" i="1"/>
  <c r="N689" i="1"/>
  <c r="N705" i="1"/>
  <c r="N407" i="1"/>
  <c r="D471" i="1"/>
  <c r="G471" i="1" s="1"/>
  <c r="M96" i="1"/>
  <c r="D188" i="1"/>
  <c r="G188" i="1" s="1"/>
  <c r="N124" i="1"/>
  <c r="D375" i="1"/>
  <c r="G375" i="1" s="1"/>
  <c r="N311" i="1"/>
  <c r="D264" i="1"/>
  <c r="G264" i="1" s="1"/>
  <c r="N200" i="1"/>
  <c r="D886" i="1"/>
  <c r="G886" i="1" s="1"/>
  <c r="N811" i="1"/>
  <c r="D326" i="1"/>
  <c r="G326" i="1" s="1"/>
  <c r="N262" i="1"/>
  <c r="D868" i="1"/>
  <c r="G868" i="1" s="1"/>
  <c r="N793" i="1"/>
  <c r="N179" i="1"/>
  <c r="D243" i="1"/>
  <c r="G243" i="1" s="1"/>
  <c r="D881" i="1"/>
  <c r="G881" i="1" s="1"/>
  <c r="N806" i="1"/>
  <c r="N126" i="1"/>
  <c r="D190" i="1"/>
  <c r="G190" i="1" s="1"/>
  <c r="D879" i="1"/>
  <c r="G879" i="1" s="1"/>
  <c r="N804" i="1"/>
  <c r="N816" i="1"/>
  <c r="D891" i="1"/>
  <c r="G891" i="1" s="1"/>
  <c r="N775" i="1"/>
  <c r="D850" i="1"/>
  <c r="G850" i="1" s="1"/>
  <c r="J152" i="1"/>
  <c r="J155" i="1" s="1"/>
  <c r="K821" i="1"/>
  <c r="L828" i="1" s="1"/>
  <c r="N180" i="1"/>
  <c r="D244" i="1"/>
  <c r="G244" i="1" s="1"/>
  <c r="G152" i="1"/>
  <c r="G155" i="1" s="1"/>
  <c r="G157" i="1" s="1"/>
  <c r="D175" i="1"/>
  <c r="N111" i="1"/>
  <c r="D838" i="1"/>
  <c r="G838" i="1" s="1"/>
  <c r="N763" i="1"/>
  <c r="D201" i="1"/>
  <c r="G201" i="1" s="1"/>
  <c r="N137" i="1"/>
  <c r="J177" i="1"/>
  <c r="M177" i="1" s="1"/>
  <c r="N113" i="1"/>
  <c r="D267" i="1"/>
  <c r="G267" i="1" s="1"/>
  <c r="N203" i="1"/>
  <c r="N802" i="1"/>
  <c r="D877" i="1"/>
  <c r="G877" i="1" s="1"/>
  <c r="D870" i="1"/>
  <c r="G870" i="1" s="1"/>
  <c r="N795" i="1"/>
  <c r="D152" i="1"/>
  <c r="D155" i="1" s="1"/>
  <c r="D766" i="1"/>
  <c r="G766" i="1" s="1"/>
  <c r="N691" i="1"/>
  <c r="D807" i="1"/>
  <c r="G807" i="1" s="1"/>
  <c r="N732" i="1"/>
  <c r="D845" i="1"/>
  <c r="G845" i="1" s="1"/>
  <c r="N770" i="1"/>
  <c r="D842" i="1"/>
  <c r="G842" i="1" s="1"/>
  <c r="N767" i="1"/>
  <c r="N88" i="1"/>
  <c r="N91" i="1" s="1"/>
  <c r="N93" i="1" s="1"/>
  <c r="D304" i="1"/>
  <c r="G304" i="1" s="1"/>
  <c r="N240" i="1"/>
  <c r="D322" i="1"/>
  <c r="G322" i="1" s="1"/>
  <c r="N258" i="1"/>
  <c r="D788" i="1"/>
  <c r="G788" i="1" s="1"/>
  <c r="N713" i="1"/>
  <c r="J805" i="1"/>
  <c r="M805" i="1" s="1"/>
  <c r="J880" i="1" s="1"/>
  <c r="M880" i="1" s="1"/>
  <c r="J955" i="1" s="1"/>
  <c r="M955" i="1" s="1"/>
  <c r="J1030" i="1" s="1"/>
  <c r="M1030" i="1" s="1"/>
  <c r="J1106" i="1" s="1"/>
  <c r="M1106" i="1" s="1"/>
  <c r="N730" i="1"/>
  <c r="D768" i="1"/>
  <c r="G768" i="1" s="1"/>
  <c r="N693" i="1"/>
  <c r="D865" i="1"/>
  <c r="G865" i="1" s="1"/>
  <c r="N790" i="1"/>
  <c r="D840" i="1"/>
  <c r="G840" i="1" s="1"/>
  <c r="N765" i="1"/>
  <c r="D792" i="1"/>
  <c r="G792" i="1" s="1"/>
  <c r="N717" i="1"/>
  <c r="D839" i="1"/>
  <c r="G839" i="1" s="1"/>
  <c r="N764" i="1"/>
  <c r="D855" i="1"/>
  <c r="G855" i="1" s="1"/>
  <c r="N780" i="1"/>
  <c r="D277" i="1"/>
  <c r="G277" i="1" s="1"/>
  <c r="N213" i="1"/>
  <c r="N707" i="1"/>
  <c r="D251" i="1"/>
  <c r="G251" i="1" s="1"/>
  <c r="N187" i="1"/>
  <c r="D797" i="1"/>
  <c r="G797" i="1" s="1"/>
  <c r="N722" i="1"/>
  <c r="D851" i="1"/>
  <c r="G851" i="1" s="1"/>
  <c r="N776" i="1"/>
  <c r="D305" i="1"/>
  <c r="G305" i="1" s="1"/>
  <c r="N781" i="1"/>
  <c r="D856" i="1"/>
  <c r="G856" i="1" s="1"/>
  <c r="D270" i="1"/>
  <c r="G270" i="1" s="1"/>
  <c r="N206" i="1"/>
  <c r="N813" i="1"/>
  <c r="D888" i="1"/>
  <c r="G888" i="1" s="1"/>
  <c r="J175" i="1"/>
  <c r="M152" i="1"/>
  <c r="M155" i="1" s="1"/>
  <c r="M157" i="1" s="1"/>
  <c r="N688" i="1"/>
  <c r="K896" i="1"/>
  <c r="L903" i="1" s="1"/>
  <c r="N784" i="1"/>
  <c r="D859" i="1"/>
  <c r="G859" i="1" s="1"/>
  <c r="K746" i="1"/>
  <c r="L753" i="1" s="1"/>
  <c r="D852" i="1"/>
  <c r="G852" i="1" s="1"/>
  <c r="N777" i="1"/>
  <c r="D857" i="1"/>
  <c r="G857" i="1" s="1"/>
  <c r="N782" i="1"/>
  <c r="N255" i="1"/>
  <c r="D319" i="1"/>
  <c r="G319" i="1" s="1"/>
  <c r="D242" i="1"/>
  <c r="G242" i="1" s="1"/>
  <c r="N178" i="1"/>
  <c r="D809" i="1"/>
  <c r="G809" i="1" s="1"/>
  <c r="N734" i="1"/>
  <c r="M739" i="1"/>
  <c r="M742" i="1" s="1"/>
  <c r="M744" i="1" s="1"/>
  <c r="J762" i="1"/>
  <c r="N141" i="1"/>
  <c r="D205" i="1"/>
  <c r="G205" i="1" s="1"/>
  <c r="D779" i="1"/>
  <c r="G779" i="1" s="1"/>
  <c r="N704" i="1"/>
  <c r="N250" i="1"/>
  <c r="D314" i="1"/>
  <c r="G314" i="1" s="1"/>
  <c r="J801" i="1"/>
  <c r="M801" i="1" s="1"/>
  <c r="N726" i="1"/>
  <c r="N844" i="1"/>
  <c r="D919" i="1"/>
  <c r="G919" i="1" s="1"/>
  <c r="D451" i="1"/>
  <c r="G451" i="1" s="1"/>
  <c r="N387" i="1"/>
  <c r="D271" i="1"/>
  <c r="G271" i="1" s="1"/>
  <c r="N207" i="1"/>
  <c r="N133" i="1"/>
  <c r="D197" i="1"/>
  <c r="G197" i="1" s="1"/>
  <c r="D320" i="1"/>
  <c r="G320" i="1" s="1"/>
  <c r="N256" i="1"/>
  <c r="N266" i="1"/>
  <c r="D330" i="1"/>
  <c r="G330" i="1" s="1"/>
  <c r="N117" i="1"/>
  <c r="D181" i="1"/>
  <c r="G181" i="1" s="1"/>
  <c r="K971" i="1"/>
  <c r="L978" i="1" s="1"/>
  <c r="N773" i="1"/>
  <c r="D848" i="1"/>
  <c r="G848" i="1" s="1"/>
  <c r="D324" i="1"/>
  <c r="G324" i="1" s="1"/>
  <c r="N260" i="1"/>
  <c r="D968" i="1"/>
  <c r="G968" i="1" s="1"/>
  <c r="N893" i="1"/>
  <c r="D951" i="1"/>
  <c r="G951" i="1" s="1"/>
  <c r="N214" i="1"/>
  <c r="D248" i="1"/>
  <c r="G248" i="1" s="1"/>
  <c r="N184" i="1"/>
  <c r="D774" i="1"/>
  <c r="G774" i="1" s="1"/>
  <c r="N699" i="1"/>
  <c r="D799" i="1"/>
  <c r="G799" i="1" s="1"/>
  <c r="N724" i="1"/>
  <c r="D336" i="1"/>
  <c r="G336" i="1" s="1"/>
  <c r="N272" i="1"/>
  <c r="N778" i="1"/>
  <c r="D853" i="1"/>
  <c r="G853" i="1" s="1"/>
  <c r="N800" i="1"/>
  <c r="D875" i="1"/>
  <c r="G875" i="1" s="1"/>
  <c r="N185" i="1"/>
  <c r="D249" i="1"/>
  <c r="G249" i="1" s="1"/>
  <c r="D786" i="1"/>
  <c r="G786" i="1" s="1"/>
  <c r="N711" i="1"/>
  <c r="D883" i="1"/>
  <c r="G883" i="1" s="1"/>
  <c r="N808" i="1"/>
  <c r="D862" i="1"/>
  <c r="G862" i="1" s="1"/>
  <c r="N787" i="1"/>
  <c r="G96" i="1"/>
  <c r="N211" i="1"/>
  <c r="N796" i="1"/>
  <c r="D871" i="1"/>
  <c r="G871" i="1" s="1"/>
  <c r="D276" i="1"/>
  <c r="G276" i="1" s="1"/>
  <c r="N212" i="1"/>
  <c r="D789" i="1"/>
  <c r="G789" i="1" s="1"/>
  <c r="N714" i="1"/>
  <c r="D282" i="1"/>
  <c r="G282" i="1" s="1"/>
  <c r="N218" i="1"/>
  <c r="G739" i="1"/>
  <c r="G742" i="1" s="1"/>
  <c r="G744" i="1" s="1"/>
  <c r="N687" i="1"/>
  <c r="D762" i="1"/>
  <c r="J600" i="2" l="1"/>
  <c r="L600" i="2" s="1"/>
  <c r="M600" i="2" s="1"/>
  <c r="J579" i="2"/>
  <c r="L579" i="2" s="1"/>
  <c r="M579" i="2" s="1"/>
  <c r="J729" i="2"/>
  <c r="L729" i="2" s="1"/>
  <c r="M729" i="2" s="1"/>
  <c r="I585" i="2"/>
  <c r="I552" i="2"/>
  <c r="J552" i="2"/>
  <c r="L552" i="2" s="1"/>
  <c r="M552" i="2" s="1"/>
  <c r="I525" i="2"/>
  <c r="J765" i="2"/>
  <c r="L765" i="2" s="1"/>
  <c r="M765" i="2" s="1"/>
  <c r="J732" i="2"/>
  <c r="L732" i="2" s="1"/>
  <c r="M732" i="2" s="1"/>
  <c r="J525" i="2"/>
  <c r="L525" i="2" s="1"/>
  <c r="M525" i="2" s="1"/>
  <c r="I675" i="2"/>
  <c r="I850" i="2"/>
  <c r="G690" i="2"/>
  <c r="N805" i="1"/>
  <c r="M747" i="1"/>
  <c r="M97" i="1"/>
  <c r="G747" i="1"/>
  <c r="N803" i="1"/>
  <c r="D878" i="1"/>
  <c r="G878" i="1" s="1"/>
  <c r="I709" i="2"/>
  <c r="J709" i="2"/>
  <c r="L709" i="2" s="1"/>
  <c r="M709" i="2" s="1"/>
  <c r="J832" i="2"/>
  <c r="L832" i="2" s="1"/>
  <c r="M832" i="2" s="1"/>
  <c r="I832" i="2"/>
  <c r="J866" i="2"/>
  <c r="L866" i="2" s="1"/>
  <c r="M866" i="2" s="1"/>
  <c r="I866" i="2"/>
  <c r="J528" i="2"/>
  <c r="L528" i="2" s="1"/>
  <c r="M528" i="2" s="1"/>
  <c r="I528" i="2"/>
  <c r="I772" i="2"/>
  <c r="J772" i="2"/>
  <c r="L772" i="2" s="1"/>
  <c r="M772" i="2" s="1"/>
  <c r="J865" i="2"/>
  <c r="L865" i="2" s="1"/>
  <c r="M865" i="2" s="1"/>
  <c r="I865" i="2"/>
  <c r="I663" i="2"/>
  <c r="J663" i="2"/>
  <c r="L663" i="2" s="1"/>
  <c r="M663" i="2" s="1"/>
  <c r="I831" i="2"/>
  <c r="J831" i="2"/>
  <c r="L831" i="2" s="1"/>
  <c r="M831" i="2" s="1"/>
  <c r="I739" i="2"/>
  <c r="J739" i="2"/>
  <c r="L739" i="2" s="1"/>
  <c r="M739" i="2" s="1"/>
  <c r="J678" i="2"/>
  <c r="L678" i="2" s="1"/>
  <c r="M678" i="2" s="1"/>
  <c r="I678" i="2"/>
  <c r="J621" i="2"/>
  <c r="L621" i="2" s="1"/>
  <c r="M621" i="2" s="1"/>
  <c r="I621" i="2"/>
  <c r="I742" i="2"/>
  <c r="J742" i="2"/>
  <c r="L742" i="2" s="1"/>
  <c r="M742" i="2" s="1"/>
  <c r="I804" i="2"/>
  <c r="J804" i="2"/>
  <c r="L804" i="2" s="1"/>
  <c r="M804" i="2" s="1"/>
  <c r="J603" i="2"/>
  <c r="L603" i="2" s="1"/>
  <c r="M603" i="2" s="1"/>
  <c r="I603" i="2"/>
  <c r="J853" i="2"/>
  <c r="L853" i="2" s="1"/>
  <c r="M853" i="2" s="1"/>
  <c r="I853" i="2"/>
  <c r="J825" i="2"/>
  <c r="L825" i="2" s="1"/>
  <c r="M825" i="2" s="1"/>
  <c r="I825" i="2"/>
  <c r="J619" i="2"/>
  <c r="L619" i="2" s="1"/>
  <c r="M619" i="2" s="1"/>
  <c r="I619" i="2"/>
  <c r="J776" i="2"/>
  <c r="L776" i="2" s="1"/>
  <c r="M776" i="2" s="1"/>
  <c r="I776" i="2"/>
  <c r="J860" i="2"/>
  <c r="L860" i="2" s="1"/>
  <c r="M860" i="2" s="1"/>
  <c r="I860" i="2"/>
  <c r="I618" i="2"/>
  <c r="J618" i="2"/>
  <c r="L618" i="2" s="1"/>
  <c r="M618" i="2" s="1"/>
  <c r="J801" i="2"/>
  <c r="L801" i="2" s="1"/>
  <c r="M801" i="2" s="1"/>
  <c r="I801" i="2"/>
  <c r="J604" i="2"/>
  <c r="L604" i="2" s="1"/>
  <c r="M604" i="2" s="1"/>
  <c r="I604" i="2"/>
  <c r="J863" i="2"/>
  <c r="L863" i="2" s="1"/>
  <c r="M863" i="2" s="1"/>
  <c r="I863" i="2"/>
  <c r="I613" i="2"/>
  <c r="J613" i="2"/>
  <c r="L613" i="2" s="1"/>
  <c r="M613" i="2" s="1"/>
  <c r="I783" i="2"/>
  <c r="J783" i="2"/>
  <c r="L783" i="2" s="1"/>
  <c r="M783" i="2" s="1"/>
  <c r="I792" i="2"/>
  <c r="J792" i="2"/>
  <c r="L792" i="2" s="1"/>
  <c r="M792" i="2" s="1"/>
  <c r="J685" i="2"/>
  <c r="L685" i="2" s="1"/>
  <c r="M685" i="2" s="1"/>
  <c r="I685" i="2"/>
  <c r="I771" i="2"/>
  <c r="J771" i="2"/>
  <c r="L771" i="2" s="1"/>
  <c r="M771" i="2" s="1"/>
  <c r="I602" i="2"/>
  <c r="J602" i="2"/>
  <c r="L602" i="2" s="1"/>
  <c r="M602" i="2" s="1"/>
  <c r="I655" i="2"/>
  <c r="J655" i="2"/>
  <c r="L655" i="2" s="1"/>
  <c r="M655" i="2" s="1"/>
  <c r="I723" i="2"/>
  <c r="J723" i="2"/>
  <c r="L723" i="2" s="1"/>
  <c r="M723" i="2" s="1"/>
  <c r="J797" i="2"/>
  <c r="L797" i="2" s="1"/>
  <c r="M797" i="2" s="1"/>
  <c r="I797" i="2"/>
  <c r="J679" i="2"/>
  <c r="L679" i="2" s="1"/>
  <c r="M679" i="2" s="1"/>
  <c r="I679" i="2"/>
  <c r="J612" i="2"/>
  <c r="L612" i="2" s="1"/>
  <c r="M612" i="2" s="1"/>
  <c r="I612" i="2"/>
  <c r="J682" i="2"/>
  <c r="L682" i="2" s="1"/>
  <c r="M682" i="2" s="1"/>
  <c r="I682" i="2"/>
  <c r="J738" i="2"/>
  <c r="L738" i="2" s="1"/>
  <c r="M738" i="2" s="1"/>
  <c r="I738" i="2"/>
  <c r="J802" i="2"/>
  <c r="L802" i="2" s="1"/>
  <c r="M802" i="2" s="1"/>
  <c r="I802" i="2"/>
  <c r="J671" i="2"/>
  <c r="L671" i="2" s="1"/>
  <c r="M671" i="2" s="1"/>
  <c r="I671" i="2"/>
  <c r="J859" i="2"/>
  <c r="L859" i="2" s="1"/>
  <c r="M859" i="2" s="1"/>
  <c r="I859" i="2"/>
  <c r="J662" i="2"/>
  <c r="L662" i="2" s="1"/>
  <c r="M662" i="2" s="1"/>
  <c r="I662" i="2"/>
  <c r="J681" i="2"/>
  <c r="L681" i="2" s="1"/>
  <c r="M681" i="2" s="1"/>
  <c r="I681" i="2"/>
  <c r="J844" i="2"/>
  <c r="L844" i="2" s="1"/>
  <c r="M844" i="2" s="1"/>
  <c r="I844" i="2"/>
  <c r="J586" i="2"/>
  <c r="L586" i="2" s="1"/>
  <c r="M586" i="2" s="1"/>
  <c r="I586" i="2"/>
  <c r="I644" i="2"/>
  <c r="J644" i="2"/>
  <c r="L644" i="2" s="1"/>
  <c r="M644" i="2" s="1"/>
  <c r="I793" i="2"/>
  <c r="J793" i="2"/>
  <c r="L793" i="2" s="1"/>
  <c r="M793" i="2" s="1"/>
  <c r="J843" i="2"/>
  <c r="L843" i="2" s="1"/>
  <c r="M843" i="2" s="1"/>
  <c r="I843" i="2"/>
  <c r="J617" i="2"/>
  <c r="L617" i="2" s="1"/>
  <c r="M617" i="2" s="1"/>
  <c r="I617" i="2"/>
  <c r="I842" i="2"/>
  <c r="J842" i="2"/>
  <c r="L842" i="2" s="1"/>
  <c r="M842" i="2" s="1"/>
  <c r="J836" i="2"/>
  <c r="L836" i="2" s="1"/>
  <c r="M836" i="2" s="1"/>
  <c r="I836" i="2"/>
  <c r="J710" i="2"/>
  <c r="L710" i="2" s="1"/>
  <c r="M710" i="2" s="1"/>
  <c r="I710" i="2"/>
  <c r="J744" i="2"/>
  <c r="L744" i="2" s="1"/>
  <c r="M744" i="2" s="1"/>
  <c r="I744" i="2"/>
  <c r="J799" i="2"/>
  <c r="L799" i="2" s="1"/>
  <c r="M799" i="2" s="1"/>
  <c r="I799" i="2"/>
  <c r="I522" i="2"/>
  <c r="J522" i="2"/>
  <c r="L522" i="2" s="1"/>
  <c r="M522" i="2" s="1"/>
  <c r="J741" i="2"/>
  <c r="L741" i="2" s="1"/>
  <c r="M741" i="2" s="1"/>
  <c r="I741" i="2"/>
  <c r="J664" i="2"/>
  <c r="L664" i="2" s="1"/>
  <c r="M664" i="2" s="1"/>
  <c r="I664" i="2"/>
  <c r="J766" i="2"/>
  <c r="L766" i="2" s="1"/>
  <c r="M766" i="2" s="1"/>
  <c r="I766" i="2"/>
  <c r="J673" i="2"/>
  <c r="L673" i="2" s="1"/>
  <c r="M673" i="2" s="1"/>
  <c r="I673" i="2"/>
  <c r="I798" i="2"/>
  <c r="J798" i="2"/>
  <c r="L798" i="2" s="1"/>
  <c r="M798" i="2" s="1"/>
  <c r="J782" i="2"/>
  <c r="L782" i="2" s="1"/>
  <c r="M782" i="2" s="1"/>
  <c r="I782" i="2"/>
  <c r="J862" i="2"/>
  <c r="L862" i="2" s="1"/>
  <c r="M862" i="2" s="1"/>
  <c r="I862" i="2"/>
  <c r="I724" i="2"/>
  <c r="J724" i="2"/>
  <c r="L724" i="2" s="1"/>
  <c r="M724" i="2" s="1"/>
  <c r="J608" i="2"/>
  <c r="L608" i="2" s="1"/>
  <c r="M608" i="2" s="1"/>
  <c r="I608" i="2"/>
  <c r="J646" i="2"/>
  <c r="L646" i="2" s="1"/>
  <c r="M646" i="2" s="1"/>
  <c r="I646" i="2"/>
  <c r="J584" i="2"/>
  <c r="L584" i="2" s="1"/>
  <c r="M584" i="2" s="1"/>
  <c r="I584" i="2"/>
  <c r="J595" i="2"/>
  <c r="L595" i="2" s="1"/>
  <c r="M595" i="2" s="1"/>
  <c r="I595" i="2"/>
  <c r="I733" i="2"/>
  <c r="J733" i="2"/>
  <c r="L733" i="2" s="1"/>
  <c r="M733" i="2" s="1"/>
  <c r="J665" i="2"/>
  <c r="L665" i="2" s="1"/>
  <c r="M665" i="2" s="1"/>
  <c r="I665" i="2"/>
  <c r="J737" i="2"/>
  <c r="L737" i="2" s="1"/>
  <c r="M737" i="2" s="1"/>
  <c r="I737" i="2"/>
  <c r="J722" i="2"/>
  <c r="L722" i="2" s="1"/>
  <c r="M722" i="2" s="1"/>
  <c r="I722" i="2"/>
  <c r="I784" i="2"/>
  <c r="J784" i="2"/>
  <c r="L784" i="2" s="1"/>
  <c r="M784" i="2" s="1"/>
  <c r="I616" i="2"/>
  <c r="J616" i="2"/>
  <c r="L616" i="2" s="1"/>
  <c r="M616" i="2" s="1"/>
  <c r="I728" i="2"/>
  <c r="J728" i="2"/>
  <c r="L728" i="2" s="1"/>
  <c r="M728" i="2" s="1"/>
  <c r="I706" i="2"/>
  <c r="J706" i="2"/>
  <c r="L706" i="2" s="1"/>
  <c r="M706" i="2" s="1"/>
  <c r="J715" i="2"/>
  <c r="L715" i="2" s="1"/>
  <c r="M715" i="2" s="1"/>
  <c r="I715" i="2"/>
  <c r="J854" i="2"/>
  <c r="L854" i="2" s="1"/>
  <c r="M854" i="2" s="1"/>
  <c r="I854" i="2"/>
  <c r="I725" i="2"/>
  <c r="J725" i="2"/>
  <c r="L725" i="2" s="1"/>
  <c r="M725" i="2" s="1"/>
  <c r="J677" i="2"/>
  <c r="L677" i="2" s="1"/>
  <c r="M677" i="2" s="1"/>
  <c r="I677" i="2"/>
  <c r="J857" i="2"/>
  <c r="L857" i="2" s="1"/>
  <c r="M857" i="2" s="1"/>
  <c r="I857" i="2"/>
  <c r="J668" i="2"/>
  <c r="L668" i="2" s="1"/>
  <c r="M668" i="2" s="1"/>
  <c r="I668" i="2"/>
  <c r="J560" i="2"/>
  <c r="L560" i="2" s="1"/>
  <c r="M560" i="2" s="1"/>
  <c r="I560" i="2"/>
  <c r="I826" i="2"/>
  <c r="J826" i="2"/>
  <c r="L826" i="2" s="1"/>
  <c r="M826" i="2" s="1"/>
  <c r="I775" i="2"/>
  <c r="J775" i="2"/>
  <c r="L775" i="2" s="1"/>
  <c r="M775" i="2" s="1"/>
  <c r="J647" i="2"/>
  <c r="L647" i="2" s="1"/>
  <c r="M647" i="2" s="1"/>
  <c r="I647" i="2"/>
  <c r="J605" i="2"/>
  <c r="L605" i="2" s="1"/>
  <c r="M605" i="2" s="1"/>
  <c r="I605" i="2"/>
  <c r="J858" i="2"/>
  <c r="L858" i="2" s="1"/>
  <c r="M858" i="2" s="1"/>
  <c r="I858" i="2"/>
  <c r="J731" i="2"/>
  <c r="L731" i="2" s="1"/>
  <c r="M731" i="2" s="1"/>
  <c r="I731" i="2"/>
  <c r="I688" i="2"/>
  <c r="J688" i="2"/>
  <c r="L688" i="2" s="1"/>
  <c r="M688" i="2" s="1"/>
  <c r="I736" i="2"/>
  <c r="J736" i="2"/>
  <c r="L736" i="2" s="1"/>
  <c r="M736" i="2" s="1"/>
  <c r="J849" i="2"/>
  <c r="L849" i="2" s="1"/>
  <c r="M849" i="2" s="1"/>
  <c r="I849" i="2"/>
  <c r="J626" i="2"/>
  <c r="L626" i="2" s="1"/>
  <c r="M626" i="2" s="1"/>
  <c r="I626" i="2"/>
  <c r="J764" i="2"/>
  <c r="L764" i="2" s="1"/>
  <c r="M764" i="2" s="1"/>
  <c r="I764" i="2"/>
  <c r="J835" i="2"/>
  <c r="L835" i="2" s="1"/>
  <c r="M835" i="2" s="1"/>
  <c r="I835" i="2"/>
  <c r="I587" i="2"/>
  <c r="J587" i="2"/>
  <c r="L587" i="2" s="1"/>
  <c r="M587" i="2" s="1"/>
  <c r="I785" i="2"/>
  <c r="J785" i="2"/>
  <c r="L785" i="2" s="1"/>
  <c r="M785" i="2" s="1"/>
  <c r="J628" i="2"/>
  <c r="L628" i="2" s="1"/>
  <c r="M628" i="2" s="1"/>
  <c r="I628" i="2"/>
  <c r="I791" i="2"/>
  <c r="J791" i="2"/>
  <c r="L791" i="2" s="1"/>
  <c r="M791" i="2" s="1"/>
  <c r="J869" i="2"/>
  <c r="L869" i="2" s="1"/>
  <c r="M869" i="2" s="1"/>
  <c r="I869" i="2"/>
  <c r="I606" i="2"/>
  <c r="J606" i="2"/>
  <c r="L606" i="2" s="1"/>
  <c r="M606" i="2" s="1"/>
  <c r="J676" i="2"/>
  <c r="L676" i="2" s="1"/>
  <c r="M676" i="2" s="1"/>
  <c r="I676" i="2"/>
  <c r="I650" i="2"/>
  <c r="J650" i="2"/>
  <c r="L650" i="2" s="1"/>
  <c r="M650" i="2" s="1"/>
  <c r="J788" i="2"/>
  <c r="L788" i="2" s="1"/>
  <c r="M788" i="2" s="1"/>
  <c r="I788" i="2"/>
  <c r="J704" i="2"/>
  <c r="L704" i="2" s="1"/>
  <c r="M704" i="2" s="1"/>
  <c r="I704" i="2"/>
  <c r="I607" i="2"/>
  <c r="J607" i="2"/>
  <c r="L607" i="2" s="1"/>
  <c r="M607" i="2" s="1"/>
  <c r="I767" i="2"/>
  <c r="J767" i="2"/>
  <c r="L767" i="2" s="1"/>
  <c r="M767" i="2" s="1"/>
  <c r="J846" i="2"/>
  <c r="L846" i="2" s="1"/>
  <c r="M846" i="2" s="1"/>
  <c r="I846" i="2"/>
  <c r="J852" i="2"/>
  <c r="L852" i="2" s="1"/>
  <c r="M852" i="2" s="1"/>
  <c r="I852" i="2"/>
  <c r="I808" i="2"/>
  <c r="J808" i="2"/>
  <c r="L808" i="2" s="1"/>
  <c r="M808" i="2" s="1"/>
  <c r="I610" i="2"/>
  <c r="J610" i="2"/>
  <c r="L610" i="2" s="1"/>
  <c r="M610" i="2" s="1"/>
  <c r="J726" i="2"/>
  <c r="L726" i="2" s="1"/>
  <c r="M726" i="2" s="1"/>
  <c r="I726" i="2"/>
  <c r="I796" i="2"/>
  <c r="J796" i="2"/>
  <c r="L796" i="2" s="1"/>
  <c r="M796" i="2" s="1"/>
  <c r="I590" i="2"/>
  <c r="J590" i="2"/>
  <c r="L590" i="2" s="1"/>
  <c r="M590" i="2" s="1"/>
  <c r="J686" i="2"/>
  <c r="L686" i="2" s="1"/>
  <c r="M686" i="2" s="1"/>
  <c r="I686" i="2"/>
  <c r="J824" i="2"/>
  <c r="L824" i="2" s="1"/>
  <c r="M824" i="2" s="1"/>
  <c r="I824" i="2"/>
  <c r="J667" i="2"/>
  <c r="L667" i="2" s="1"/>
  <c r="M667" i="2" s="1"/>
  <c r="I667" i="2"/>
  <c r="I827" i="2"/>
  <c r="J827" i="2"/>
  <c r="L827" i="2" s="1"/>
  <c r="M827" i="2" s="1"/>
  <c r="I591" i="2"/>
  <c r="J591" i="2"/>
  <c r="L591" i="2" s="1"/>
  <c r="M591" i="2" s="1"/>
  <c r="I641" i="2"/>
  <c r="J641" i="2"/>
  <c r="L641" i="2" s="1"/>
  <c r="M641" i="2" s="1"/>
  <c r="J730" i="2"/>
  <c r="L730" i="2" s="1"/>
  <c r="M730" i="2" s="1"/>
  <c r="I730" i="2"/>
  <c r="J649" i="2"/>
  <c r="L649" i="2" s="1"/>
  <c r="M649" i="2" s="1"/>
  <c r="I649" i="2"/>
  <c r="I666" i="2"/>
  <c r="J666" i="2"/>
  <c r="L666" i="2" s="1"/>
  <c r="M666" i="2" s="1"/>
  <c r="I746" i="2"/>
  <c r="J746" i="2"/>
  <c r="L746" i="2" s="1"/>
  <c r="M746" i="2" s="1"/>
  <c r="I624" i="2"/>
  <c r="J624" i="2"/>
  <c r="L624" i="2" s="1"/>
  <c r="M624" i="2" s="1"/>
  <c r="I645" i="2"/>
  <c r="J645" i="2"/>
  <c r="L645" i="2" s="1"/>
  <c r="M645" i="2" s="1"/>
  <c r="J727" i="2"/>
  <c r="L727" i="2" s="1"/>
  <c r="M727" i="2" s="1"/>
  <c r="I727" i="2"/>
  <c r="I707" i="2"/>
  <c r="J707" i="2"/>
  <c r="L707" i="2" s="1"/>
  <c r="M707" i="2" s="1"/>
  <c r="I581" i="2"/>
  <c r="J581" i="2"/>
  <c r="L581" i="2" s="1"/>
  <c r="M581" i="2" s="1"/>
  <c r="I596" i="2"/>
  <c r="J596" i="2"/>
  <c r="L596" i="2" s="1"/>
  <c r="M596" i="2" s="1"/>
  <c r="J790" i="2"/>
  <c r="L790" i="2" s="1"/>
  <c r="M790" i="2" s="1"/>
  <c r="I790" i="2"/>
  <c r="J625" i="2"/>
  <c r="L625" i="2" s="1"/>
  <c r="M625" i="2" s="1"/>
  <c r="I625" i="2"/>
  <c r="J589" i="2"/>
  <c r="L589" i="2" s="1"/>
  <c r="M589" i="2" s="1"/>
  <c r="I589" i="2"/>
  <c r="I786" i="2"/>
  <c r="J786" i="2"/>
  <c r="L786" i="2" s="1"/>
  <c r="M786" i="2" s="1"/>
  <c r="J867" i="2"/>
  <c r="L867" i="2" s="1"/>
  <c r="M867" i="2" s="1"/>
  <c r="I867" i="2"/>
  <c r="I652" i="2"/>
  <c r="J652" i="2"/>
  <c r="L652" i="2" s="1"/>
  <c r="M652" i="2" s="1"/>
  <c r="J585" i="2"/>
  <c r="L585" i="2" s="1"/>
  <c r="M585" i="2" s="1"/>
  <c r="I787" i="2"/>
  <c r="J787" i="2"/>
  <c r="L787" i="2" s="1"/>
  <c r="M787" i="2" s="1"/>
  <c r="I761" i="2"/>
  <c r="J761" i="2"/>
  <c r="L761" i="2" s="1"/>
  <c r="M761" i="2" s="1"/>
  <c r="J748" i="2"/>
  <c r="L748" i="2" s="1"/>
  <c r="M748" i="2" s="1"/>
  <c r="I748" i="2"/>
  <c r="I670" i="2"/>
  <c r="J670" i="2"/>
  <c r="L670" i="2" s="1"/>
  <c r="M670" i="2" s="1"/>
  <c r="J805" i="2"/>
  <c r="L805" i="2" s="1"/>
  <c r="M805" i="2" s="1"/>
  <c r="I805" i="2"/>
  <c r="I769" i="2"/>
  <c r="J769" i="2"/>
  <c r="L769" i="2" s="1"/>
  <c r="M769" i="2" s="1"/>
  <c r="J847" i="2"/>
  <c r="L847" i="2" s="1"/>
  <c r="M847" i="2" s="1"/>
  <c r="I847" i="2"/>
  <c r="J770" i="2"/>
  <c r="L770" i="2" s="1"/>
  <c r="M770" i="2" s="1"/>
  <c r="I770" i="2"/>
  <c r="J806" i="2"/>
  <c r="L806" i="2" s="1"/>
  <c r="M806" i="2" s="1"/>
  <c r="I806" i="2"/>
  <c r="J592" i="2"/>
  <c r="L592" i="2" s="1"/>
  <c r="M592" i="2" s="1"/>
  <c r="I592" i="2"/>
  <c r="I705" i="2"/>
  <c r="J705" i="2"/>
  <c r="L705" i="2" s="1"/>
  <c r="M705" i="2" s="1"/>
  <c r="J848" i="2"/>
  <c r="L848" i="2" s="1"/>
  <c r="M848" i="2" s="1"/>
  <c r="I848" i="2"/>
  <c r="J651" i="2"/>
  <c r="L651" i="2" s="1"/>
  <c r="M651" i="2" s="1"/>
  <c r="I651" i="2"/>
  <c r="I701" i="2"/>
  <c r="J701" i="2"/>
  <c r="L701" i="2" s="1"/>
  <c r="M701" i="2" s="1"/>
  <c r="J611" i="2"/>
  <c r="L611" i="2" s="1"/>
  <c r="M611" i="2" s="1"/>
  <c r="I611" i="2"/>
  <c r="J518" i="2"/>
  <c r="I518" i="2"/>
  <c r="J716" i="2"/>
  <c r="L716" i="2" s="1"/>
  <c r="M716" i="2" s="1"/>
  <c r="I716" i="2"/>
  <c r="J539" i="2"/>
  <c r="L539" i="2" s="1"/>
  <c r="M539" i="2" s="1"/>
  <c r="I539" i="2"/>
  <c r="J656" i="2"/>
  <c r="L656" i="2" s="1"/>
  <c r="M656" i="2" s="1"/>
  <c r="I656" i="2"/>
  <c r="J851" i="2"/>
  <c r="L851" i="2" s="1"/>
  <c r="M851" i="2" s="1"/>
  <c r="I851" i="2"/>
  <c r="J745" i="2"/>
  <c r="L745" i="2" s="1"/>
  <c r="M745" i="2" s="1"/>
  <c r="I745" i="2"/>
  <c r="J829" i="2"/>
  <c r="L829" i="2" s="1"/>
  <c r="M829" i="2" s="1"/>
  <c r="I829" i="2"/>
  <c r="J622" i="2"/>
  <c r="L622" i="2" s="1"/>
  <c r="M622" i="2" s="1"/>
  <c r="I622" i="2"/>
  <c r="I830" i="2"/>
  <c r="J830" i="2"/>
  <c r="L830" i="2" s="1"/>
  <c r="M830" i="2" s="1"/>
  <c r="J712" i="2"/>
  <c r="L712" i="2" s="1"/>
  <c r="M712" i="2" s="1"/>
  <c r="I712" i="2"/>
  <c r="I684" i="2"/>
  <c r="J684" i="2"/>
  <c r="L684" i="2" s="1"/>
  <c r="M684" i="2" s="1"/>
  <c r="I765" i="2"/>
  <c r="J672" i="2"/>
  <c r="L672" i="2" s="1"/>
  <c r="M672" i="2" s="1"/>
  <c r="I672" i="2"/>
  <c r="J711" i="2"/>
  <c r="L711" i="2" s="1"/>
  <c r="M711" i="2" s="1"/>
  <c r="I711" i="2"/>
  <c r="J821" i="2"/>
  <c r="L821" i="2" s="1"/>
  <c r="M821" i="2" s="1"/>
  <c r="I821" i="2"/>
  <c r="D930" i="1"/>
  <c r="G930" i="1" s="1"/>
  <c r="N855" i="1"/>
  <c r="D914" i="1"/>
  <c r="G914" i="1" s="1"/>
  <c r="N839" i="1"/>
  <c r="D966" i="1"/>
  <c r="G966" i="1" s="1"/>
  <c r="N891" i="1"/>
  <c r="J241" i="1"/>
  <c r="M241" i="1" s="1"/>
  <c r="N177" i="1"/>
  <c r="N330" i="1"/>
  <c r="D394" i="1"/>
  <c r="G394" i="1" s="1"/>
  <c r="D1008" i="1"/>
  <c r="G1008" i="1" s="1"/>
  <c r="N933" i="1"/>
  <c r="D926" i="1"/>
  <c r="G926" i="1" s="1"/>
  <c r="N851" i="1"/>
  <c r="D940" i="1"/>
  <c r="G940" i="1" s="1"/>
  <c r="N865" i="1"/>
  <c r="D861" i="1"/>
  <c r="G861" i="1" s="1"/>
  <c r="N786" i="1"/>
  <c r="M762" i="1"/>
  <c r="J814" i="1"/>
  <c r="J817" i="1" s="1"/>
  <c r="D882" i="1"/>
  <c r="G882" i="1" s="1"/>
  <c r="N807" i="1"/>
  <c r="D843" i="1"/>
  <c r="G843" i="1" s="1"/>
  <c r="N768" i="1"/>
  <c r="D216" i="1"/>
  <c r="D219" i="1" s="1"/>
  <c r="G175" i="1"/>
  <c r="D956" i="1"/>
  <c r="G956" i="1" s="1"/>
  <c r="N881" i="1"/>
  <c r="D535" i="1"/>
  <c r="G535" i="1" s="1"/>
  <c r="N471" i="1"/>
  <c r="N342" i="1"/>
  <c r="D406" i="1"/>
  <c r="G406" i="1" s="1"/>
  <c r="D864" i="1"/>
  <c r="G864" i="1" s="1"/>
  <c r="N789" i="1"/>
  <c r="N251" i="1"/>
  <c r="D315" i="1"/>
  <c r="G315" i="1" s="1"/>
  <c r="D841" i="1"/>
  <c r="G841" i="1" s="1"/>
  <c r="N766" i="1"/>
  <c r="D307" i="1"/>
  <c r="G307" i="1" s="1"/>
  <c r="N243" i="1"/>
  <c r="D962" i="1"/>
  <c r="G962" i="1" s="1"/>
  <c r="N887" i="1"/>
  <c r="D950" i="1"/>
  <c r="G950" i="1" s="1"/>
  <c r="N875" i="1"/>
  <c r="D1043" i="1"/>
  <c r="G1043" i="1" s="1"/>
  <c r="N968" i="1"/>
  <c r="D335" i="1"/>
  <c r="G335" i="1" s="1"/>
  <c r="N271" i="1"/>
  <c r="D884" i="1"/>
  <c r="G884" i="1" s="1"/>
  <c r="N809" i="1"/>
  <c r="D157" i="1"/>
  <c r="G160" i="1"/>
  <c r="D308" i="1"/>
  <c r="G308" i="1" s="1"/>
  <c r="N244" i="1"/>
  <c r="D948" i="1"/>
  <c r="G948" i="1" s="1"/>
  <c r="N873" i="1"/>
  <c r="N921" i="1"/>
  <c r="D996" i="1"/>
  <c r="G996" i="1" s="1"/>
  <c r="M160" i="1"/>
  <c r="J157" i="1"/>
  <c r="D925" i="1"/>
  <c r="G925" i="1" s="1"/>
  <c r="N850" i="1"/>
  <c r="D931" i="1"/>
  <c r="G931" i="1" s="1"/>
  <c r="N856" i="1"/>
  <c r="N852" i="1"/>
  <c r="D927" i="1"/>
  <c r="G927" i="1" s="1"/>
  <c r="G762" i="1"/>
  <c r="D814" i="1"/>
  <c r="D817" i="1" s="1"/>
  <c r="D917" i="1"/>
  <c r="G917" i="1" s="1"/>
  <c r="N842" i="1"/>
  <c r="D854" i="1"/>
  <c r="G854" i="1" s="1"/>
  <c r="N779" i="1"/>
  <c r="D439" i="1"/>
  <c r="G439" i="1" s="1"/>
  <c r="N375" i="1"/>
  <c r="D934" i="1"/>
  <c r="G934" i="1" s="1"/>
  <c r="N859" i="1"/>
  <c r="D254" i="1"/>
  <c r="G254" i="1" s="1"/>
  <c r="N190" i="1"/>
  <c r="D384" i="1"/>
  <c r="G384" i="1" s="1"/>
  <c r="N320" i="1"/>
  <c r="D872" i="1"/>
  <c r="G872" i="1" s="1"/>
  <c r="N797" i="1"/>
  <c r="D340" i="1"/>
  <c r="G340" i="1" s="1"/>
  <c r="N276" i="1"/>
  <c r="M175" i="1"/>
  <c r="J216" i="1"/>
  <c r="J219" i="1" s="1"/>
  <c r="D386" i="1"/>
  <c r="G386" i="1" s="1"/>
  <c r="N322" i="1"/>
  <c r="D400" i="1"/>
  <c r="G400" i="1" s="1"/>
  <c r="N336" i="1"/>
  <c r="D874" i="1"/>
  <c r="G874" i="1" s="1"/>
  <c r="N799" i="1"/>
  <c r="M748" i="1"/>
  <c r="D369" i="1"/>
  <c r="G369" i="1" s="1"/>
  <c r="D960" i="1"/>
  <c r="G960" i="1" s="1"/>
  <c r="N885" i="1"/>
  <c r="N853" i="1"/>
  <c r="D928" i="1"/>
  <c r="G928" i="1" s="1"/>
  <c r="N451" i="1"/>
  <c r="D515" i="1"/>
  <c r="G515" i="1" s="1"/>
  <c r="D306" i="1"/>
  <c r="G306" i="1" s="1"/>
  <c r="N242" i="1"/>
  <c r="D341" i="1"/>
  <c r="G341" i="1" s="1"/>
  <c r="N277" i="1"/>
  <c r="N788" i="1"/>
  <c r="D863" i="1"/>
  <c r="G863" i="1" s="1"/>
  <c r="D945" i="1"/>
  <c r="G945" i="1" s="1"/>
  <c r="N870" i="1"/>
  <c r="D943" i="1"/>
  <c r="G943" i="1" s="1"/>
  <c r="N868" i="1"/>
  <c r="D869" i="1"/>
  <c r="G869" i="1" s="1"/>
  <c r="N794" i="1"/>
  <c r="D955" i="1"/>
  <c r="G955" i="1" s="1"/>
  <c r="N880" i="1"/>
  <c r="N326" i="1"/>
  <c r="D390" i="1"/>
  <c r="G390" i="1" s="1"/>
  <c r="N304" i="1"/>
  <c r="D368" i="1"/>
  <c r="G368" i="1" s="1"/>
  <c r="D245" i="1"/>
  <c r="G245" i="1" s="1"/>
  <c r="N181" i="1"/>
  <c r="D867" i="1"/>
  <c r="G867" i="1" s="1"/>
  <c r="N792" i="1"/>
  <c r="N201" i="1"/>
  <c r="D265" i="1"/>
  <c r="G265" i="1" s="1"/>
  <c r="D946" i="1"/>
  <c r="G946" i="1" s="1"/>
  <c r="N871" i="1"/>
  <c r="D388" i="1"/>
  <c r="G388" i="1" s="1"/>
  <c r="N324" i="1"/>
  <c r="D963" i="1"/>
  <c r="G963" i="1" s="1"/>
  <c r="N888" i="1"/>
  <c r="N848" i="1"/>
  <c r="D923" i="1"/>
  <c r="G923" i="1" s="1"/>
  <c r="N919" i="1"/>
  <c r="D994" i="1"/>
  <c r="G994" i="1" s="1"/>
  <c r="D383" i="1"/>
  <c r="G383" i="1" s="1"/>
  <c r="N319" i="1"/>
  <c r="D952" i="1"/>
  <c r="G952" i="1" s="1"/>
  <c r="N877" i="1"/>
  <c r="D922" i="1"/>
  <c r="G922" i="1" s="1"/>
  <c r="N847" i="1"/>
  <c r="D321" i="1"/>
  <c r="G321" i="1" s="1"/>
  <c r="N257" i="1"/>
  <c r="D961" i="1"/>
  <c r="G961" i="1" s="1"/>
  <c r="N886" i="1"/>
  <c r="N267" i="1"/>
  <c r="D331" i="1"/>
  <c r="G331" i="1" s="1"/>
  <c r="D268" i="1"/>
  <c r="G268" i="1" s="1"/>
  <c r="N204" i="1"/>
  <c r="D920" i="1"/>
  <c r="G920" i="1" s="1"/>
  <c r="N845" i="1"/>
  <c r="N189" i="1"/>
  <c r="D253" i="1"/>
  <c r="G253" i="1" s="1"/>
  <c r="D310" i="1"/>
  <c r="G310" i="1" s="1"/>
  <c r="N246" i="1"/>
  <c r="D932" i="1"/>
  <c r="G932" i="1" s="1"/>
  <c r="N857" i="1"/>
  <c r="N860" i="1"/>
  <c r="D935" i="1"/>
  <c r="G935" i="1" s="1"/>
  <c r="D345" i="1"/>
  <c r="G345" i="1" s="1"/>
  <c r="N281" i="1"/>
  <c r="J876" i="1"/>
  <c r="M876" i="1" s="1"/>
  <c r="N801" i="1"/>
  <c r="D937" i="1"/>
  <c r="G937" i="1" s="1"/>
  <c r="N862" i="1"/>
  <c r="N314" i="1"/>
  <c r="D378" i="1"/>
  <c r="G378" i="1" s="1"/>
  <c r="N264" i="1"/>
  <c r="D328" i="1"/>
  <c r="G328" i="1" s="1"/>
  <c r="N774" i="1"/>
  <c r="D849" i="1"/>
  <c r="G849" i="1" s="1"/>
  <c r="N879" i="1"/>
  <c r="D954" i="1"/>
  <c r="G954" i="1" s="1"/>
  <c r="N883" i="1"/>
  <c r="D958" i="1"/>
  <c r="G958" i="1" s="1"/>
  <c r="N838" i="1"/>
  <c r="D913" i="1"/>
  <c r="G913" i="1" s="1"/>
  <c r="D346" i="1"/>
  <c r="G346" i="1" s="1"/>
  <c r="N282" i="1"/>
  <c r="D261" i="1"/>
  <c r="G261" i="1" s="1"/>
  <c r="N197" i="1"/>
  <c r="N152" i="1"/>
  <c r="N155" i="1" s="1"/>
  <c r="N157" i="1" s="1"/>
  <c r="D327" i="1"/>
  <c r="G327" i="1" s="1"/>
  <c r="N263" i="1"/>
  <c r="D338" i="1"/>
  <c r="G338" i="1" s="1"/>
  <c r="N274" i="1"/>
  <c r="D334" i="1"/>
  <c r="G334" i="1" s="1"/>
  <c r="N270" i="1"/>
  <c r="D941" i="1"/>
  <c r="G941" i="1" s="1"/>
  <c r="N866" i="1"/>
  <c r="D403" i="1"/>
  <c r="G403" i="1" s="1"/>
  <c r="N339" i="1"/>
  <c r="N739" i="1"/>
  <c r="N742" i="1" s="1"/>
  <c r="N744" i="1" s="1"/>
  <c r="N840" i="1"/>
  <c r="D915" i="1"/>
  <c r="G915" i="1" s="1"/>
  <c r="D337" i="1"/>
  <c r="G337" i="1" s="1"/>
  <c r="N273" i="1"/>
  <c r="N248" i="1"/>
  <c r="D312" i="1"/>
  <c r="G312" i="1" s="1"/>
  <c r="N205" i="1"/>
  <c r="D269" i="1"/>
  <c r="G269" i="1" s="1"/>
  <c r="D252" i="1"/>
  <c r="G252" i="1" s="1"/>
  <c r="N188" i="1"/>
  <c r="D1026" i="1"/>
  <c r="G1026" i="1" s="1"/>
  <c r="D313" i="1"/>
  <c r="G313" i="1" s="1"/>
  <c r="N249" i="1"/>
  <c r="M161" i="1" l="1"/>
  <c r="I732" i="2"/>
  <c r="N878" i="1"/>
  <c r="D953" i="1"/>
  <c r="G953" i="1" s="1"/>
  <c r="L518" i="2"/>
  <c r="J570" i="2"/>
  <c r="J638" i="2"/>
  <c r="I638" i="2"/>
  <c r="I762" i="2"/>
  <c r="J762" i="2"/>
  <c r="L762" i="2" s="1"/>
  <c r="M762" i="2" s="1"/>
  <c r="J620" i="2"/>
  <c r="L620" i="2" s="1"/>
  <c r="M620" i="2" s="1"/>
  <c r="I620" i="2"/>
  <c r="I818" i="2"/>
  <c r="J818" i="2"/>
  <c r="J680" i="2"/>
  <c r="L680" i="2" s="1"/>
  <c r="M680" i="2" s="1"/>
  <c r="I680" i="2"/>
  <c r="J578" i="2"/>
  <c r="I578" i="2"/>
  <c r="J740" i="2"/>
  <c r="L740" i="2" s="1"/>
  <c r="M740" i="2" s="1"/>
  <c r="I740" i="2"/>
  <c r="J758" i="2"/>
  <c r="I758" i="2"/>
  <c r="J861" i="2"/>
  <c r="L861" i="2" s="1"/>
  <c r="M861" i="2" s="1"/>
  <c r="I861" i="2"/>
  <c r="J698" i="2"/>
  <c r="I698" i="2"/>
  <c r="I800" i="2"/>
  <c r="J800" i="2"/>
  <c r="L800" i="2" s="1"/>
  <c r="M800" i="2" s="1"/>
  <c r="J588" i="2"/>
  <c r="L588" i="2" s="1"/>
  <c r="M588" i="2" s="1"/>
  <c r="I588" i="2"/>
  <c r="J708" i="2"/>
  <c r="L708" i="2" s="1"/>
  <c r="M708" i="2" s="1"/>
  <c r="I708" i="2"/>
  <c r="J599" i="2"/>
  <c r="L599" i="2" s="1"/>
  <c r="M599" i="2" s="1"/>
  <c r="I599" i="2"/>
  <c r="J648" i="2"/>
  <c r="L648" i="2" s="1"/>
  <c r="M648" i="2" s="1"/>
  <c r="I648" i="2"/>
  <c r="I659" i="2"/>
  <c r="J659" i="2"/>
  <c r="L659" i="2" s="1"/>
  <c r="M659" i="2" s="1"/>
  <c r="J768" i="2"/>
  <c r="L768" i="2" s="1"/>
  <c r="M768" i="2" s="1"/>
  <c r="I768" i="2"/>
  <c r="I719" i="2"/>
  <c r="J719" i="2"/>
  <c r="L719" i="2" s="1"/>
  <c r="M719" i="2" s="1"/>
  <c r="J828" i="2"/>
  <c r="L828" i="2" s="1"/>
  <c r="M828" i="2" s="1"/>
  <c r="I828" i="2"/>
  <c r="I779" i="2"/>
  <c r="J779" i="2"/>
  <c r="L779" i="2" s="1"/>
  <c r="M779" i="2" s="1"/>
  <c r="J839" i="2"/>
  <c r="L839" i="2" s="1"/>
  <c r="M839" i="2" s="1"/>
  <c r="I839" i="2"/>
  <c r="J642" i="2"/>
  <c r="L642" i="2" s="1"/>
  <c r="M642" i="2" s="1"/>
  <c r="I642" i="2"/>
  <c r="J702" i="2"/>
  <c r="L702" i="2" s="1"/>
  <c r="M702" i="2" s="1"/>
  <c r="I702" i="2"/>
  <c r="I582" i="2"/>
  <c r="J582" i="2"/>
  <c r="L582" i="2" s="1"/>
  <c r="M582" i="2" s="1"/>
  <c r="I822" i="2"/>
  <c r="J822" i="2"/>
  <c r="L822" i="2" s="1"/>
  <c r="M822" i="2" s="1"/>
  <c r="D405" i="1"/>
  <c r="G405" i="1" s="1"/>
  <c r="N341" i="1"/>
  <c r="D458" i="1"/>
  <c r="G458" i="1" s="1"/>
  <c r="N394" i="1"/>
  <c r="D391" i="1"/>
  <c r="G391" i="1" s="1"/>
  <c r="N327" i="1"/>
  <c r="N368" i="1"/>
  <c r="D432" i="1"/>
  <c r="G432" i="1" s="1"/>
  <c r="N439" i="1"/>
  <c r="D503" i="1"/>
  <c r="G503" i="1" s="1"/>
  <c r="N962" i="1"/>
  <c r="D1037" i="1"/>
  <c r="G1037" i="1" s="1"/>
  <c r="D454" i="1"/>
  <c r="G454" i="1" s="1"/>
  <c r="N390" i="1"/>
  <c r="D450" i="1"/>
  <c r="G450" i="1" s="1"/>
  <c r="N386" i="1"/>
  <c r="D918" i="1"/>
  <c r="G918" i="1" s="1"/>
  <c r="N843" i="1"/>
  <c r="D401" i="1"/>
  <c r="G401" i="1" s="1"/>
  <c r="N337" i="1"/>
  <c r="D332" i="1"/>
  <c r="G332" i="1" s="1"/>
  <c r="N268" i="1"/>
  <c r="N331" i="1"/>
  <c r="D395" i="1"/>
  <c r="G395" i="1" s="1"/>
  <c r="N917" i="1"/>
  <c r="D992" i="1"/>
  <c r="G992" i="1" s="1"/>
  <c r="D957" i="1"/>
  <c r="G957" i="1" s="1"/>
  <c r="N882" i="1"/>
  <c r="D410" i="1"/>
  <c r="G410" i="1" s="1"/>
  <c r="N346" i="1"/>
  <c r="N955" i="1"/>
  <c r="D1030" i="1"/>
  <c r="G1030" i="1" s="1"/>
  <c r="J819" i="1"/>
  <c r="J837" i="1"/>
  <c r="M814" i="1"/>
  <c r="M817" i="1" s="1"/>
  <c r="M819" i="1" s="1"/>
  <c r="D1036" i="1"/>
  <c r="G1036" i="1" s="1"/>
  <c r="N961" i="1"/>
  <c r="D452" i="1"/>
  <c r="G452" i="1" s="1"/>
  <c r="N388" i="1"/>
  <c r="D1035" i="1"/>
  <c r="G1035" i="1" s="1"/>
  <c r="N960" i="1"/>
  <c r="D1002" i="1"/>
  <c r="G1002" i="1" s="1"/>
  <c r="N927" i="1"/>
  <c r="D1033" i="1"/>
  <c r="G1033" i="1" s="1"/>
  <c r="N958" i="1"/>
  <c r="D947" i="1"/>
  <c r="G947" i="1" s="1"/>
  <c r="N872" i="1"/>
  <c r="N864" i="1"/>
  <c r="D939" i="1"/>
  <c r="G939" i="1" s="1"/>
  <c r="D1005" i="1"/>
  <c r="G1005" i="1" s="1"/>
  <c r="N930" i="1"/>
  <c r="D385" i="1"/>
  <c r="G385" i="1" s="1"/>
  <c r="N321" i="1"/>
  <c r="D1021" i="1"/>
  <c r="G1021" i="1" s="1"/>
  <c r="N946" i="1"/>
  <c r="N406" i="1"/>
  <c r="D470" i="1"/>
  <c r="G470" i="1" s="1"/>
  <c r="D1102" i="1"/>
  <c r="G1102" i="1" s="1"/>
  <c r="D1029" i="1"/>
  <c r="G1029" i="1" s="1"/>
  <c r="N954" i="1"/>
  <c r="N265" i="1"/>
  <c r="D329" i="1"/>
  <c r="G329" i="1" s="1"/>
  <c r="N384" i="1"/>
  <c r="D448" i="1"/>
  <c r="G448" i="1" s="1"/>
  <c r="D1006" i="1"/>
  <c r="G1006" i="1" s="1"/>
  <c r="N931" i="1"/>
  <c r="D399" i="1"/>
  <c r="G399" i="1" s="1"/>
  <c r="N335" i="1"/>
  <c r="D1015" i="1"/>
  <c r="G1015" i="1" s="1"/>
  <c r="N940" i="1"/>
  <c r="N923" i="1"/>
  <c r="D998" i="1"/>
  <c r="G998" i="1" s="1"/>
  <c r="D1023" i="1"/>
  <c r="G1023" i="1" s="1"/>
  <c r="N948" i="1"/>
  <c r="J305" i="1"/>
  <c r="M305" i="1" s="1"/>
  <c r="N241" i="1"/>
  <c r="D325" i="1"/>
  <c r="G325" i="1" s="1"/>
  <c r="N261" i="1"/>
  <c r="N915" i="1"/>
  <c r="D990" i="1"/>
  <c r="G990" i="1" s="1"/>
  <c r="D1003" i="1"/>
  <c r="G1003" i="1" s="1"/>
  <c r="N928" i="1"/>
  <c r="M216" i="1"/>
  <c r="M219" i="1" s="1"/>
  <c r="M221" i="1" s="1"/>
  <c r="J239" i="1"/>
  <c r="N308" i="1"/>
  <c r="D372" i="1"/>
  <c r="G372" i="1" s="1"/>
  <c r="D916" i="1"/>
  <c r="G916" i="1" s="1"/>
  <c r="N841" i="1"/>
  <c r="D1038" i="1"/>
  <c r="G1038" i="1" s="1"/>
  <c r="N963" i="1"/>
  <c r="D819" i="1"/>
  <c r="N315" i="1"/>
  <c r="D379" i="1"/>
  <c r="G379" i="1" s="1"/>
  <c r="N403" i="1"/>
  <c r="D467" i="1"/>
  <c r="G467" i="1" s="1"/>
  <c r="N935" i="1"/>
  <c r="D1010" i="1"/>
  <c r="G1010" i="1" s="1"/>
  <c r="N884" i="1"/>
  <c r="D959" i="1"/>
  <c r="G959" i="1" s="1"/>
  <c r="D936" i="1"/>
  <c r="G936" i="1" s="1"/>
  <c r="N861" i="1"/>
  <c r="D377" i="1"/>
  <c r="G377" i="1" s="1"/>
  <c r="N313" i="1"/>
  <c r="N943" i="1"/>
  <c r="D1018" i="1"/>
  <c r="G1018" i="1" s="1"/>
  <c r="D1016" i="1"/>
  <c r="G1016" i="1" s="1"/>
  <c r="N941" i="1"/>
  <c r="N932" i="1"/>
  <c r="D1007" i="1"/>
  <c r="G1007" i="1" s="1"/>
  <c r="D997" i="1"/>
  <c r="G997" i="1" s="1"/>
  <c r="N922" i="1"/>
  <c r="D1020" i="1"/>
  <c r="G1020" i="1" s="1"/>
  <c r="N945" i="1"/>
  <c r="D433" i="1"/>
  <c r="G433" i="1" s="1"/>
  <c r="N245" i="1"/>
  <c r="D309" i="1"/>
  <c r="G309" i="1" s="1"/>
  <c r="D442" i="1"/>
  <c r="G442" i="1" s="1"/>
  <c r="N378" i="1"/>
  <c r="N383" i="1"/>
  <c r="D447" i="1"/>
  <c r="G447" i="1" s="1"/>
  <c r="N996" i="1"/>
  <c r="D1071" i="1"/>
  <c r="G1071" i="1" s="1"/>
  <c r="N1071" i="1" s="1"/>
  <c r="D239" i="1"/>
  <c r="G216" i="1"/>
  <c r="G219" i="1" s="1"/>
  <c r="G221" i="1" s="1"/>
  <c r="N175" i="1"/>
  <c r="N216" i="1" s="1"/>
  <c r="N219" i="1" s="1"/>
  <c r="N221" i="1" s="1"/>
  <c r="D376" i="1"/>
  <c r="G376" i="1" s="1"/>
  <c r="N312" i="1"/>
  <c r="N994" i="1"/>
  <c r="D1069" i="1"/>
  <c r="G1069" i="1" s="1"/>
  <c r="N1069" i="1" s="1"/>
  <c r="N400" i="1"/>
  <c r="D464" i="1"/>
  <c r="G464" i="1" s="1"/>
  <c r="D221" i="1"/>
  <c r="D995" i="1"/>
  <c r="G995" i="1" s="1"/>
  <c r="N920" i="1"/>
  <c r="D370" i="1"/>
  <c r="G370" i="1" s="1"/>
  <c r="N306" i="1"/>
  <c r="N515" i="1"/>
  <c r="D579" i="1"/>
  <c r="G579" i="1" s="1"/>
  <c r="D929" i="1"/>
  <c r="G929" i="1" s="1"/>
  <c r="N854" i="1"/>
  <c r="D371" i="1"/>
  <c r="G371" i="1" s="1"/>
  <c r="N307" i="1"/>
  <c r="N937" i="1"/>
  <c r="D1012" i="1"/>
  <c r="G1012" i="1" s="1"/>
  <c r="J221" i="1"/>
  <c r="D1117" i="1"/>
  <c r="G1117" i="1" s="1"/>
  <c r="N1117" i="1" s="1"/>
  <c r="D1041" i="1"/>
  <c r="G1041" i="1" s="1"/>
  <c r="N1041" i="1" s="1"/>
  <c r="N966" i="1"/>
  <c r="J951" i="1"/>
  <c r="M951" i="1" s="1"/>
  <c r="N876" i="1"/>
  <c r="D988" i="1"/>
  <c r="G988" i="1" s="1"/>
  <c r="N913" i="1"/>
  <c r="D404" i="1"/>
  <c r="G404" i="1" s="1"/>
  <c r="N340" i="1"/>
  <c r="G814" i="1"/>
  <c r="G817" i="1" s="1"/>
  <c r="G819" i="1" s="1"/>
  <c r="D837" i="1"/>
  <c r="N762" i="1"/>
  <c r="N814" i="1" s="1"/>
  <c r="N817" i="1" s="1"/>
  <c r="N819" i="1" s="1"/>
  <c r="N914" i="1"/>
  <c r="D989" i="1"/>
  <c r="G989" i="1" s="1"/>
  <c r="N345" i="1"/>
  <c r="D409" i="1"/>
  <c r="G409" i="1" s="1"/>
  <c r="D944" i="1"/>
  <c r="G944" i="1" s="1"/>
  <c r="N869" i="1"/>
  <c r="D398" i="1"/>
  <c r="G398" i="1" s="1"/>
  <c r="N334" i="1"/>
  <c r="N849" i="1"/>
  <c r="D924" i="1"/>
  <c r="G924" i="1" s="1"/>
  <c r="D938" i="1"/>
  <c r="G938" i="1" s="1"/>
  <c r="N863" i="1"/>
  <c r="D318" i="1"/>
  <c r="G318" i="1" s="1"/>
  <c r="N254" i="1"/>
  <c r="N925" i="1"/>
  <c r="D1000" i="1"/>
  <c r="G1000" i="1" s="1"/>
  <c r="D1119" i="1"/>
  <c r="G1119" i="1" s="1"/>
  <c r="N1119" i="1" s="1"/>
  <c r="N1043" i="1"/>
  <c r="N535" i="1"/>
  <c r="D599" i="1"/>
  <c r="G599" i="1" s="1"/>
  <c r="D1001" i="1"/>
  <c r="G1001" i="1" s="1"/>
  <c r="N926" i="1"/>
  <c r="N252" i="1"/>
  <c r="D316" i="1"/>
  <c r="G316" i="1" s="1"/>
  <c r="D374" i="1"/>
  <c r="G374" i="1" s="1"/>
  <c r="N310" i="1"/>
  <c r="N952" i="1"/>
  <c r="D1027" i="1"/>
  <c r="G1027" i="1" s="1"/>
  <c r="D942" i="1"/>
  <c r="G942" i="1" s="1"/>
  <c r="N867" i="1"/>
  <c r="D333" i="1"/>
  <c r="G333" i="1" s="1"/>
  <c r="N269" i="1"/>
  <c r="D402" i="1"/>
  <c r="G402" i="1" s="1"/>
  <c r="N338" i="1"/>
  <c r="D392" i="1"/>
  <c r="G392" i="1" s="1"/>
  <c r="N328" i="1"/>
  <c r="D317" i="1"/>
  <c r="G317" i="1" s="1"/>
  <c r="N253" i="1"/>
  <c r="D949" i="1"/>
  <c r="G949" i="1" s="1"/>
  <c r="N874" i="1"/>
  <c r="N934" i="1"/>
  <c r="D1009" i="1"/>
  <c r="G1009" i="1" s="1"/>
  <c r="D1025" i="1"/>
  <c r="G1025" i="1" s="1"/>
  <c r="N950" i="1"/>
  <c r="N956" i="1"/>
  <c r="D1031" i="1"/>
  <c r="G1031" i="1" s="1"/>
  <c r="D1083" i="1"/>
  <c r="G1083" i="1" s="1"/>
  <c r="N1083" i="1" s="1"/>
  <c r="N1008" i="1"/>
  <c r="M224" i="1" l="1"/>
  <c r="D1028" i="1"/>
  <c r="G1028" i="1" s="1"/>
  <c r="N953" i="1"/>
  <c r="L638" i="2"/>
  <c r="J690" i="2"/>
  <c r="L698" i="2"/>
  <c r="J750" i="2"/>
  <c r="J810" i="2"/>
  <c r="L758" i="2"/>
  <c r="L570" i="2"/>
  <c r="M570" i="2" s="1"/>
  <c r="M518" i="2"/>
  <c r="J630" i="2"/>
  <c r="L578" i="2"/>
  <c r="J871" i="2"/>
  <c r="L818" i="2"/>
  <c r="N599" i="1"/>
  <c r="D663" i="1"/>
  <c r="G663" i="1" s="1"/>
  <c r="N663" i="1" s="1"/>
  <c r="N464" i="1"/>
  <c r="D528" i="1"/>
  <c r="G528" i="1" s="1"/>
  <c r="D1087" i="1"/>
  <c r="G1087" i="1" s="1"/>
  <c r="N1087" i="1" s="1"/>
  <c r="N1012" i="1"/>
  <c r="N452" i="1"/>
  <c r="D516" i="1"/>
  <c r="G516" i="1" s="1"/>
  <c r="N1000" i="1"/>
  <c r="D1075" i="1"/>
  <c r="G1075" i="1" s="1"/>
  <c r="N1075" i="1" s="1"/>
  <c r="N1036" i="1"/>
  <c r="D1112" i="1"/>
  <c r="G1112" i="1" s="1"/>
  <c r="N1112" i="1" s="1"/>
  <c r="D889" i="1"/>
  <c r="D892" i="1" s="1"/>
  <c r="G837" i="1"/>
  <c r="D531" i="1"/>
  <c r="G531" i="1" s="1"/>
  <c r="N467" i="1"/>
  <c r="N401" i="1"/>
  <c r="D465" i="1"/>
  <c r="G465" i="1" s="1"/>
  <c r="D1004" i="1"/>
  <c r="G1004" i="1" s="1"/>
  <c r="N929" i="1"/>
  <c r="N939" i="1"/>
  <c r="D1014" i="1"/>
  <c r="G1014" i="1" s="1"/>
  <c r="D1103" i="1"/>
  <c r="G1103" i="1" s="1"/>
  <c r="N1103" i="1" s="1"/>
  <c r="N1027" i="1"/>
  <c r="D1101" i="1"/>
  <c r="G1101" i="1" s="1"/>
  <c r="N1101" i="1" s="1"/>
  <c r="N1025" i="1"/>
  <c r="G822" i="1"/>
  <c r="D1084" i="1"/>
  <c r="G1084" i="1" s="1"/>
  <c r="N1084" i="1" s="1"/>
  <c r="N1009" i="1"/>
  <c r="D1092" i="1"/>
  <c r="G1092" i="1" s="1"/>
  <c r="N1092" i="1" s="1"/>
  <c r="N1016" i="1"/>
  <c r="N1029" i="1"/>
  <c r="D1105" i="1"/>
  <c r="G1105" i="1" s="1"/>
  <c r="N1105" i="1" s="1"/>
  <c r="D1022" i="1"/>
  <c r="G1022" i="1" s="1"/>
  <c r="N947" i="1"/>
  <c r="D514" i="1"/>
  <c r="G514" i="1" s="1"/>
  <c r="N450" i="1"/>
  <c r="N374" i="1"/>
  <c r="D438" i="1"/>
  <c r="G438" i="1" s="1"/>
  <c r="D434" i="1"/>
  <c r="G434" i="1" s="1"/>
  <c r="N370" i="1"/>
  <c r="D511" i="1"/>
  <c r="G511" i="1" s="1"/>
  <c r="N447" i="1"/>
  <c r="N1018" i="1"/>
  <c r="D1094" i="1"/>
  <c r="G1094" i="1" s="1"/>
  <c r="N1094" i="1" s="1"/>
  <c r="D1091" i="1"/>
  <c r="G1091" i="1" s="1"/>
  <c r="N1091" i="1" s="1"/>
  <c r="N1015" i="1"/>
  <c r="N395" i="1"/>
  <c r="D459" i="1"/>
  <c r="G459" i="1" s="1"/>
  <c r="D1107" i="1"/>
  <c r="G1107" i="1" s="1"/>
  <c r="N1107" i="1" s="1"/>
  <c r="N1031" i="1"/>
  <c r="J889" i="1"/>
  <c r="J892" i="1" s="1"/>
  <c r="M837" i="1"/>
  <c r="D382" i="1"/>
  <c r="G382" i="1" s="1"/>
  <c r="N318" i="1"/>
  <c r="D643" i="1"/>
  <c r="G643" i="1" s="1"/>
  <c r="N643" i="1" s="1"/>
  <c r="N579" i="1"/>
  <c r="N325" i="1"/>
  <c r="D389" i="1"/>
  <c r="G389" i="1" s="1"/>
  <c r="N924" i="1"/>
  <c r="D999" i="1"/>
  <c r="G999" i="1" s="1"/>
  <c r="J1026" i="1"/>
  <c r="M1026" i="1" s="1"/>
  <c r="N951" i="1"/>
  <c r="D1114" i="1"/>
  <c r="G1114" i="1" s="1"/>
  <c r="N1114" i="1" s="1"/>
  <c r="N1038" i="1"/>
  <c r="D1099" i="1"/>
  <c r="G1099" i="1" s="1"/>
  <c r="N1099" i="1" s="1"/>
  <c r="N1023" i="1"/>
  <c r="D1109" i="1"/>
  <c r="G1109" i="1" s="1"/>
  <c r="N1109" i="1" s="1"/>
  <c r="N1033" i="1"/>
  <c r="D474" i="1"/>
  <c r="G474" i="1" s="1"/>
  <c r="N474" i="1" s="1"/>
  <c r="N410" i="1"/>
  <c r="D518" i="1"/>
  <c r="G518" i="1" s="1"/>
  <c r="N454" i="1"/>
  <c r="N1010" i="1"/>
  <c r="D1085" i="1"/>
  <c r="G1085" i="1" s="1"/>
  <c r="N1085" i="1" s="1"/>
  <c r="N990" i="1"/>
  <c r="D1065" i="1"/>
  <c r="G1065" i="1" s="1"/>
  <c r="N1065" i="1" s="1"/>
  <c r="D1080" i="1"/>
  <c r="G1080" i="1" s="1"/>
  <c r="N1080" i="1" s="1"/>
  <c r="N1005" i="1"/>
  <c r="D468" i="1"/>
  <c r="G468" i="1" s="1"/>
  <c r="N404" i="1"/>
  <c r="N316" i="1"/>
  <c r="D380" i="1"/>
  <c r="G380" i="1" s="1"/>
  <c r="D462" i="1"/>
  <c r="G462" i="1" s="1"/>
  <c r="N398" i="1"/>
  <c r="D1070" i="1"/>
  <c r="G1070" i="1" s="1"/>
  <c r="N1070" i="1" s="1"/>
  <c r="N995" i="1"/>
  <c r="N998" i="1"/>
  <c r="D1073" i="1"/>
  <c r="G1073" i="1" s="1"/>
  <c r="N1073" i="1" s="1"/>
  <c r="D534" i="1"/>
  <c r="G534" i="1" s="1"/>
  <c r="N470" i="1"/>
  <c r="N1037" i="1"/>
  <c r="D1113" i="1"/>
  <c r="G1113" i="1" s="1"/>
  <c r="N1113" i="1" s="1"/>
  <c r="D473" i="1"/>
  <c r="G473" i="1" s="1"/>
  <c r="N473" i="1" s="1"/>
  <c r="N409" i="1"/>
  <c r="N392" i="1"/>
  <c r="D456" i="1"/>
  <c r="G456" i="1" s="1"/>
  <c r="J280" i="1"/>
  <c r="J283" i="1" s="1"/>
  <c r="M239" i="1"/>
  <c r="N399" i="1"/>
  <c r="D463" i="1"/>
  <c r="G463" i="1" s="1"/>
  <c r="D1078" i="1"/>
  <c r="G1078" i="1" s="1"/>
  <c r="N1078" i="1" s="1"/>
  <c r="N1003" i="1"/>
  <c r="D455" i="1"/>
  <c r="G455" i="1" s="1"/>
  <c r="N391" i="1"/>
  <c r="N942" i="1"/>
  <c r="D1017" i="1"/>
  <c r="G1017" i="1" s="1"/>
  <c r="D1082" i="1"/>
  <c r="G1082" i="1" s="1"/>
  <c r="N1082" i="1" s="1"/>
  <c r="N1007" i="1"/>
  <c r="D393" i="1"/>
  <c r="G393" i="1" s="1"/>
  <c r="N329" i="1"/>
  <c r="D1013" i="1"/>
  <c r="G1013" i="1" s="1"/>
  <c r="N938" i="1"/>
  <c r="D1106" i="1"/>
  <c r="G1106" i="1" s="1"/>
  <c r="N1106" i="1" s="1"/>
  <c r="N1030" i="1"/>
  <c r="N988" i="1"/>
  <c r="D1063" i="1"/>
  <c r="G1063" i="1" s="1"/>
  <c r="N1063" i="1" s="1"/>
  <c r="J369" i="1"/>
  <c r="M369" i="1" s="1"/>
  <c r="N305" i="1"/>
  <c r="N949" i="1"/>
  <c r="D1024" i="1"/>
  <c r="G1024" i="1" s="1"/>
  <c r="D506" i="1"/>
  <c r="G506" i="1" s="1"/>
  <c r="N442" i="1"/>
  <c r="D441" i="1"/>
  <c r="G441" i="1" s="1"/>
  <c r="N377" i="1"/>
  <c r="D991" i="1"/>
  <c r="G991" i="1" s="1"/>
  <c r="N916" i="1"/>
  <c r="N1002" i="1"/>
  <c r="D1077" i="1"/>
  <c r="G1077" i="1" s="1"/>
  <c r="N1077" i="1" s="1"/>
  <c r="D1032" i="1"/>
  <c r="G1032" i="1" s="1"/>
  <c r="N957" i="1"/>
  <c r="N1035" i="1"/>
  <c r="D1111" i="1"/>
  <c r="G1111" i="1" s="1"/>
  <c r="N1111" i="1" s="1"/>
  <c r="D497" i="1"/>
  <c r="G497" i="1" s="1"/>
  <c r="D1096" i="1"/>
  <c r="G1096" i="1" s="1"/>
  <c r="N1096" i="1" s="1"/>
  <c r="N1020" i="1"/>
  <c r="D449" i="1"/>
  <c r="G449" i="1" s="1"/>
  <c r="N385" i="1"/>
  <c r="N333" i="1"/>
  <c r="D397" i="1"/>
  <c r="G397" i="1" s="1"/>
  <c r="D435" i="1"/>
  <c r="G435" i="1" s="1"/>
  <c r="N371" i="1"/>
  <c r="D381" i="1"/>
  <c r="G381" i="1" s="1"/>
  <c r="N317" i="1"/>
  <c r="D1076" i="1"/>
  <c r="G1076" i="1" s="1"/>
  <c r="N1076" i="1" s="1"/>
  <c r="N1001" i="1"/>
  <c r="D1019" i="1"/>
  <c r="G1019" i="1" s="1"/>
  <c r="N944" i="1"/>
  <c r="G224" i="1"/>
  <c r="M225" i="1" s="1"/>
  <c r="N309" i="1"/>
  <c r="D373" i="1"/>
  <c r="G373" i="1" s="1"/>
  <c r="D436" i="1"/>
  <c r="G436" i="1" s="1"/>
  <c r="N372" i="1"/>
  <c r="D1067" i="1"/>
  <c r="G1067" i="1" s="1"/>
  <c r="N1067" i="1" s="1"/>
  <c r="N992" i="1"/>
  <c r="D567" i="1"/>
  <c r="G567" i="1" s="1"/>
  <c r="N503" i="1"/>
  <c r="N432" i="1"/>
  <c r="D496" i="1"/>
  <c r="G496" i="1" s="1"/>
  <c r="D1064" i="1"/>
  <c r="G1064" i="1" s="1"/>
  <c r="N1064" i="1" s="1"/>
  <c r="N989" i="1"/>
  <c r="D1011" i="1"/>
  <c r="G1011" i="1" s="1"/>
  <c r="N936" i="1"/>
  <c r="D1034" i="1"/>
  <c r="G1034" i="1" s="1"/>
  <c r="N959" i="1"/>
  <c r="D1097" i="1"/>
  <c r="G1097" i="1" s="1"/>
  <c r="N1097" i="1" s="1"/>
  <c r="N1021" i="1"/>
  <c r="N402" i="1"/>
  <c r="D466" i="1"/>
  <c r="G466" i="1" s="1"/>
  <c r="N1006" i="1"/>
  <c r="D1081" i="1"/>
  <c r="G1081" i="1" s="1"/>
  <c r="N1081" i="1" s="1"/>
  <c r="D396" i="1"/>
  <c r="G396" i="1" s="1"/>
  <c r="N332" i="1"/>
  <c r="N376" i="1"/>
  <c r="D440" i="1"/>
  <c r="G440" i="1" s="1"/>
  <c r="D512" i="1"/>
  <c r="G512" i="1" s="1"/>
  <c r="N448" i="1"/>
  <c r="N997" i="1"/>
  <c r="D1072" i="1"/>
  <c r="G1072" i="1" s="1"/>
  <c r="N1072" i="1" s="1"/>
  <c r="D522" i="1"/>
  <c r="G522" i="1" s="1"/>
  <c r="N458" i="1"/>
  <c r="D443" i="1"/>
  <c r="G443" i="1" s="1"/>
  <c r="N379" i="1"/>
  <c r="G239" i="1"/>
  <c r="D280" i="1"/>
  <c r="D283" i="1" s="1"/>
  <c r="M822" i="1"/>
  <c r="D993" i="1"/>
  <c r="G993" i="1" s="1"/>
  <c r="N918" i="1"/>
  <c r="D469" i="1"/>
  <c r="G469" i="1" s="1"/>
  <c r="N405" i="1"/>
  <c r="M823" i="1" l="1"/>
  <c r="D1104" i="1"/>
  <c r="G1104" i="1" s="1"/>
  <c r="N1104" i="1" s="1"/>
  <c r="N1028" i="1"/>
  <c r="M758" i="2"/>
  <c r="L810" i="2"/>
  <c r="M810" i="2" s="1"/>
  <c r="M698" i="2"/>
  <c r="L750" i="2"/>
  <c r="M750" i="2" s="1"/>
  <c r="L630" i="2"/>
  <c r="M630" i="2" s="1"/>
  <c r="M578" i="2"/>
  <c r="L871" i="2"/>
  <c r="M871" i="2" s="1"/>
  <c r="M818" i="2"/>
  <c r="L690" i="2"/>
  <c r="M690" i="2" s="1"/>
  <c r="M638" i="2"/>
  <c r="N455" i="1"/>
  <c r="D519" i="1"/>
  <c r="G519" i="1" s="1"/>
  <c r="D561" i="1"/>
  <c r="G561" i="1" s="1"/>
  <c r="D586" i="1"/>
  <c r="G586" i="1" s="1"/>
  <c r="N522" i="1"/>
  <c r="D526" i="1"/>
  <c r="G526" i="1" s="1"/>
  <c r="N462" i="1"/>
  <c r="D533" i="1"/>
  <c r="G533" i="1" s="1"/>
  <c r="N469" i="1"/>
  <c r="D499" i="1"/>
  <c r="G499" i="1" s="1"/>
  <c r="N435" i="1"/>
  <c r="D1066" i="1"/>
  <c r="G1066" i="1" s="1"/>
  <c r="N1066" i="1" s="1"/>
  <c r="N991" i="1"/>
  <c r="N393" i="1"/>
  <c r="D457" i="1"/>
  <c r="G457" i="1" s="1"/>
  <c r="N531" i="1"/>
  <c r="D595" i="1"/>
  <c r="G595" i="1" s="1"/>
  <c r="N466" i="1"/>
  <c r="D530" i="1"/>
  <c r="G530" i="1" s="1"/>
  <c r="N239" i="1"/>
  <c r="N280" i="1" s="1"/>
  <c r="N283" i="1" s="1"/>
  <c r="N285" i="1" s="1"/>
  <c r="G280" i="1"/>
  <c r="G283" i="1" s="1"/>
  <c r="G285" i="1" s="1"/>
  <c r="D303" i="1"/>
  <c r="D1100" i="1"/>
  <c r="G1100" i="1" s="1"/>
  <c r="N1100" i="1" s="1"/>
  <c r="N1024" i="1"/>
  <c r="J433" i="1"/>
  <c r="M433" i="1" s="1"/>
  <c r="N369" i="1"/>
  <c r="N382" i="1"/>
  <c r="D446" i="1"/>
  <c r="G446" i="1" s="1"/>
  <c r="N396" i="1"/>
  <c r="D460" i="1"/>
  <c r="G460" i="1" s="1"/>
  <c r="D631" i="1"/>
  <c r="G631" i="1" s="1"/>
  <c r="N631" i="1" s="1"/>
  <c r="N567" i="1"/>
  <c r="N397" i="1"/>
  <c r="D461" i="1"/>
  <c r="G461" i="1" s="1"/>
  <c r="J1102" i="1"/>
  <c r="M1102" i="1" s="1"/>
  <c r="N1102" i="1" s="1"/>
  <c r="N1026" i="1"/>
  <c r="D912" i="1"/>
  <c r="G889" i="1"/>
  <c r="G892" i="1" s="1"/>
  <c r="G894" i="1" s="1"/>
  <c r="N837" i="1"/>
  <c r="N889" i="1" s="1"/>
  <c r="N892" i="1" s="1"/>
  <c r="N894" i="1" s="1"/>
  <c r="D453" i="1"/>
  <c r="G453" i="1" s="1"/>
  <c r="N389" i="1"/>
  <c r="N449" i="1"/>
  <c r="D513" i="1"/>
  <c r="G513" i="1" s="1"/>
  <c r="N511" i="1"/>
  <c r="D575" i="1"/>
  <c r="G575" i="1" s="1"/>
  <c r="D437" i="1"/>
  <c r="G437" i="1" s="1"/>
  <c r="N373" i="1"/>
  <c r="D582" i="1"/>
  <c r="G582" i="1" s="1"/>
  <c r="N518" i="1"/>
  <c r="D507" i="1"/>
  <c r="G507" i="1" s="1"/>
  <c r="N443" i="1"/>
  <c r="N434" i="1"/>
  <c r="D498" i="1"/>
  <c r="G498" i="1" s="1"/>
  <c r="D502" i="1"/>
  <c r="G502" i="1" s="1"/>
  <c r="N438" i="1"/>
  <c r="D1095" i="1"/>
  <c r="G1095" i="1" s="1"/>
  <c r="N1095" i="1" s="1"/>
  <c r="N1019" i="1"/>
  <c r="M889" i="1"/>
  <c r="M892" i="1" s="1"/>
  <c r="M894" i="1" s="1"/>
  <c r="J912" i="1"/>
  <c r="D1068" i="1"/>
  <c r="G1068" i="1" s="1"/>
  <c r="N1068" i="1" s="1"/>
  <c r="N993" i="1"/>
  <c r="D505" i="1"/>
  <c r="G505" i="1" s="1"/>
  <c r="N441" i="1"/>
  <c r="N999" i="1"/>
  <c r="D1074" i="1"/>
  <c r="G1074" i="1" s="1"/>
  <c r="N1074" i="1" s="1"/>
  <c r="D894" i="1"/>
  <c r="D1093" i="1"/>
  <c r="G1093" i="1" s="1"/>
  <c r="N1093" i="1" s="1"/>
  <c r="N1017" i="1"/>
  <c r="N534" i="1"/>
  <c r="D598" i="1"/>
  <c r="G598" i="1" s="1"/>
  <c r="G288" i="1"/>
  <c r="D285" i="1"/>
  <c r="N506" i="1"/>
  <c r="D570" i="1"/>
  <c r="G570" i="1" s="1"/>
  <c r="D500" i="1"/>
  <c r="G500" i="1" s="1"/>
  <c r="N436" i="1"/>
  <c r="D580" i="1"/>
  <c r="G580" i="1" s="1"/>
  <c r="N516" i="1"/>
  <c r="D1110" i="1"/>
  <c r="G1110" i="1" s="1"/>
  <c r="N1110" i="1" s="1"/>
  <c r="N1034" i="1"/>
  <c r="D527" i="1"/>
  <c r="G527" i="1" s="1"/>
  <c r="N463" i="1"/>
  <c r="N1014" i="1"/>
  <c r="D1090" i="1"/>
  <c r="G1090" i="1" s="1"/>
  <c r="N1090" i="1" s="1"/>
  <c r="D1086" i="1"/>
  <c r="G1086" i="1" s="1"/>
  <c r="N1086" i="1" s="1"/>
  <c r="N1011" i="1"/>
  <c r="M280" i="1"/>
  <c r="M283" i="1" s="1"/>
  <c r="M285" i="1" s="1"/>
  <c r="J303" i="1"/>
  <c r="N380" i="1"/>
  <c r="D444" i="1"/>
  <c r="G444" i="1" s="1"/>
  <c r="J894" i="1"/>
  <c r="N514" i="1"/>
  <c r="D578" i="1"/>
  <c r="G578" i="1" s="1"/>
  <c r="N528" i="1"/>
  <c r="D592" i="1"/>
  <c r="G592" i="1" s="1"/>
  <c r="N1032" i="1"/>
  <c r="D1108" i="1"/>
  <c r="G1108" i="1" s="1"/>
  <c r="N1108" i="1" s="1"/>
  <c r="J285" i="1"/>
  <c r="D1079" i="1"/>
  <c r="G1079" i="1" s="1"/>
  <c r="N1079" i="1" s="1"/>
  <c r="N1004" i="1"/>
  <c r="D576" i="1"/>
  <c r="G576" i="1" s="1"/>
  <c r="N512" i="1"/>
  <c r="N456" i="1"/>
  <c r="D520" i="1"/>
  <c r="G520" i="1" s="1"/>
  <c r="N1022" i="1"/>
  <c r="D1098" i="1"/>
  <c r="G1098" i="1" s="1"/>
  <c r="N1098" i="1" s="1"/>
  <c r="N465" i="1"/>
  <c r="D529" i="1"/>
  <c r="G529" i="1" s="1"/>
  <c r="D504" i="1"/>
  <c r="G504" i="1" s="1"/>
  <c r="N440" i="1"/>
  <c r="N496" i="1"/>
  <c r="D560" i="1"/>
  <c r="G560" i="1" s="1"/>
  <c r="N381" i="1"/>
  <c r="D445" i="1"/>
  <c r="G445" i="1" s="1"/>
  <c r="D1088" i="1"/>
  <c r="G1088" i="1" s="1"/>
  <c r="N1088" i="1" s="1"/>
  <c r="N1013" i="1"/>
  <c r="D532" i="1"/>
  <c r="G532" i="1" s="1"/>
  <c r="N468" i="1"/>
  <c r="D523" i="1"/>
  <c r="G523" i="1" s="1"/>
  <c r="N459" i="1"/>
  <c r="N499" i="1" l="1"/>
  <c r="D563" i="1"/>
  <c r="G563" i="1" s="1"/>
  <c r="M303" i="1"/>
  <c r="J344" i="1"/>
  <c r="J347" i="1" s="1"/>
  <c r="D640" i="1"/>
  <c r="G640" i="1" s="1"/>
  <c r="N640" i="1" s="1"/>
  <c r="N576" i="1"/>
  <c r="N533" i="1"/>
  <c r="D597" i="1"/>
  <c r="G597" i="1" s="1"/>
  <c r="D521" i="1"/>
  <c r="G521" i="1" s="1"/>
  <c r="N457" i="1"/>
  <c r="D587" i="1"/>
  <c r="G587" i="1" s="1"/>
  <c r="N523" i="1"/>
  <c r="D644" i="1"/>
  <c r="G644" i="1" s="1"/>
  <c r="N644" i="1" s="1"/>
  <c r="N580" i="1"/>
  <c r="D501" i="1"/>
  <c r="G501" i="1" s="1"/>
  <c r="N437" i="1"/>
  <c r="D524" i="1"/>
  <c r="G524" i="1" s="1"/>
  <c r="N460" i="1"/>
  <c r="D596" i="1"/>
  <c r="G596" i="1" s="1"/>
  <c r="N532" i="1"/>
  <c r="D662" i="1"/>
  <c r="G662" i="1" s="1"/>
  <c r="N662" i="1" s="1"/>
  <c r="N598" i="1"/>
  <c r="D593" i="1"/>
  <c r="G593" i="1" s="1"/>
  <c r="N529" i="1"/>
  <c r="D642" i="1"/>
  <c r="G642" i="1" s="1"/>
  <c r="N642" i="1" s="1"/>
  <c r="N578" i="1"/>
  <c r="N505" i="1"/>
  <c r="D569" i="1"/>
  <c r="G569" i="1" s="1"/>
  <c r="N575" i="1"/>
  <c r="D639" i="1"/>
  <c r="G639" i="1" s="1"/>
  <c r="N639" i="1" s="1"/>
  <c r="M897" i="1"/>
  <c r="D564" i="1"/>
  <c r="G564" i="1" s="1"/>
  <c r="N500" i="1"/>
  <c r="D510" i="1"/>
  <c r="G510" i="1" s="1"/>
  <c r="N446" i="1"/>
  <c r="N520" i="1"/>
  <c r="D584" i="1"/>
  <c r="G584" i="1" s="1"/>
  <c r="N444" i="1"/>
  <c r="D508" i="1"/>
  <c r="G508" i="1" s="1"/>
  <c r="D634" i="1"/>
  <c r="G634" i="1" s="1"/>
  <c r="N634" i="1" s="1"/>
  <c r="N570" i="1"/>
  <c r="J964" i="1"/>
  <c r="J967" i="1" s="1"/>
  <c r="M912" i="1"/>
  <c r="D577" i="1"/>
  <c r="G577" i="1" s="1"/>
  <c r="N513" i="1"/>
  <c r="J497" i="1"/>
  <c r="M497" i="1" s="1"/>
  <c r="N433" i="1"/>
  <c r="N453" i="1"/>
  <c r="D517" i="1"/>
  <c r="G517" i="1" s="1"/>
  <c r="D566" i="1"/>
  <c r="G566" i="1" s="1"/>
  <c r="N502" i="1"/>
  <c r="G303" i="1"/>
  <c r="D344" i="1"/>
  <c r="D347" i="1" s="1"/>
  <c r="D590" i="1"/>
  <c r="G590" i="1" s="1"/>
  <c r="N526" i="1"/>
  <c r="N445" i="1"/>
  <c r="D509" i="1"/>
  <c r="G509" i="1" s="1"/>
  <c r="D562" i="1"/>
  <c r="G562" i="1" s="1"/>
  <c r="N498" i="1"/>
  <c r="D964" i="1"/>
  <c r="D967" i="1" s="1"/>
  <c r="G912" i="1"/>
  <c r="M288" i="1"/>
  <c r="M289" i="1" s="1"/>
  <c r="N586" i="1"/>
  <c r="D650" i="1"/>
  <c r="G650" i="1" s="1"/>
  <c r="N650" i="1" s="1"/>
  <c r="D624" i="1"/>
  <c r="G624" i="1" s="1"/>
  <c r="N624" i="1" s="1"/>
  <c r="N560" i="1"/>
  <c r="D594" i="1"/>
  <c r="G594" i="1" s="1"/>
  <c r="N530" i="1"/>
  <c r="N527" i="1"/>
  <c r="D591" i="1"/>
  <c r="G591" i="1" s="1"/>
  <c r="G897" i="1"/>
  <c r="D571" i="1"/>
  <c r="G571" i="1" s="1"/>
  <c r="N507" i="1"/>
  <c r="D525" i="1"/>
  <c r="G525" i="1" s="1"/>
  <c r="N461" i="1"/>
  <c r="D625" i="1"/>
  <c r="G625" i="1" s="1"/>
  <c r="D656" i="1"/>
  <c r="G656" i="1" s="1"/>
  <c r="N656" i="1" s="1"/>
  <c r="N592" i="1"/>
  <c r="D659" i="1"/>
  <c r="G659" i="1" s="1"/>
  <c r="N659" i="1" s="1"/>
  <c r="N595" i="1"/>
  <c r="D583" i="1"/>
  <c r="G583" i="1" s="1"/>
  <c r="N519" i="1"/>
  <c r="N504" i="1"/>
  <c r="D568" i="1"/>
  <c r="G568" i="1" s="1"/>
  <c r="N582" i="1"/>
  <c r="D646" i="1"/>
  <c r="G646" i="1" s="1"/>
  <c r="N646" i="1" s="1"/>
  <c r="G964" i="1" l="1"/>
  <c r="G967" i="1" s="1"/>
  <c r="G969" i="1" s="1"/>
  <c r="D987" i="1"/>
  <c r="N912" i="1"/>
  <c r="N964" i="1" s="1"/>
  <c r="N967" i="1" s="1"/>
  <c r="N969" i="1" s="1"/>
  <c r="D565" i="1"/>
  <c r="G565" i="1" s="1"/>
  <c r="N501" i="1"/>
  <c r="J561" i="1"/>
  <c r="M561" i="1" s="1"/>
  <c r="N497" i="1"/>
  <c r="D969" i="1"/>
  <c r="G972" i="1"/>
  <c r="N577" i="1"/>
  <c r="D641" i="1"/>
  <c r="G641" i="1" s="1"/>
  <c r="N641" i="1" s="1"/>
  <c r="D633" i="1"/>
  <c r="G633" i="1" s="1"/>
  <c r="N633" i="1" s="1"/>
  <c r="N569" i="1"/>
  <c r="M964" i="1"/>
  <c r="M967" i="1" s="1"/>
  <c r="M969" i="1" s="1"/>
  <c r="J987" i="1"/>
  <c r="D589" i="1"/>
  <c r="G589" i="1" s="1"/>
  <c r="N525" i="1"/>
  <c r="D626" i="1"/>
  <c r="G626" i="1" s="1"/>
  <c r="N626" i="1" s="1"/>
  <c r="N562" i="1"/>
  <c r="J969" i="1"/>
  <c r="D651" i="1"/>
  <c r="G651" i="1" s="1"/>
  <c r="N651" i="1" s="1"/>
  <c r="N587" i="1"/>
  <c r="D573" i="1"/>
  <c r="G573" i="1" s="1"/>
  <c r="N509" i="1"/>
  <c r="N571" i="1"/>
  <c r="D635" i="1"/>
  <c r="G635" i="1" s="1"/>
  <c r="N635" i="1" s="1"/>
  <c r="N521" i="1"/>
  <c r="D585" i="1"/>
  <c r="G585" i="1" s="1"/>
  <c r="M898" i="1"/>
  <c r="N508" i="1"/>
  <c r="D572" i="1"/>
  <c r="G572" i="1" s="1"/>
  <c r="N593" i="1"/>
  <c r="D657" i="1"/>
  <c r="G657" i="1" s="1"/>
  <c r="N657" i="1" s="1"/>
  <c r="N597" i="1"/>
  <c r="D661" i="1"/>
  <c r="G661" i="1" s="1"/>
  <c r="N661" i="1" s="1"/>
  <c r="N591" i="1"/>
  <c r="D655" i="1"/>
  <c r="G655" i="1" s="1"/>
  <c r="N655" i="1" s="1"/>
  <c r="N590" i="1"/>
  <c r="D654" i="1"/>
  <c r="G654" i="1" s="1"/>
  <c r="N654" i="1" s="1"/>
  <c r="N568" i="1"/>
  <c r="D632" i="1"/>
  <c r="G632" i="1" s="1"/>
  <c r="N632" i="1" s="1"/>
  <c r="D349" i="1"/>
  <c r="D648" i="1"/>
  <c r="G648" i="1" s="1"/>
  <c r="N648" i="1" s="1"/>
  <c r="N584" i="1"/>
  <c r="N303" i="1"/>
  <c r="N344" i="1" s="1"/>
  <c r="N347" i="1" s="1"/>
  <c r="N349" i="1" s="1"/>
  <c r="D367" i="1"/>
  <c r="G344" i="1"/>
  <c r="G347" i="1" s="1"/>
  <c r="G349" i="1" s="1"/>
  <c r="D658" i="1"/>
  <c r="G658" i="1" s="1"/>
  <c r="N658" i="1" s="1"/>
  <c r="N594" i="1"/>
  <c r="D660" i="1"/>
  <c r="G660" i="1" s="1"/>
  <c r="N660" i="1" s="1"/>
  <c r="N596" i="1"/>
  <c r="J349" i="1"/>
  <c r="D647" i="1"/>
  <c r="G647" i="1" s="1"/>
  <c r="N647" i="1" s="1"/>
  <c r="N583" i="1"/>
  <c r="D630" i="1"/>
  <c r="G630" i="1" s="1"/>
  <c r="N630" i="1" s="1"/>
  <c r="N566" i="1"/>
  <c r="N510" i="1"/>
  <c r="D574" i="1"/>
  <c r="G574" i="1" s="1"/>
  <c r="M344" i="1"/>
  <c r="M347" i="1" s="1"/>
  <c r="M349" i="1" s="1"/>
  <c r="J367" i="1"/>
  <c r="N517" i="1"/>
  <c r="D581" i="1"/>
  <c r="G581" i="1" s="1"/>
  <c r="D588" i="1"/>
  <c r="G588" i="1" s="1"/>
  <c r="N524" i="1"/>
  <c r="D627" i="1"/>
  <c r="G627" i="1" s="1"/>
  <c r="N627" i="1" s="1"/>
  <c r="N563" i="1"/>
  <c r="D628" i="1"/>
  <c r="G628" i="1" s="1"/>
  <c r="N628" i="1" s="1"/>
  <c r="N564" i="1"/>
  <c r="G352" i="1" l="1"/>
  <c r="J1039" i="1"/>
  <c r="J1042" i="1" s="1"/>
  <c r="M987" i="1"/>
  <c r="N573" i="1"/>
  <c r="D637" i="1"/>
  <c r="G637" i="1" s="1"/>
  <c r="N637" i="1" s="1"/>
  <c r="J408" i="1"/>
  <c r="J411" i="1" s="1"/>
  <c r="M367" i="1"/>
  <c r="N574" i="1"/>
  <c r="D638" i="1"/>
  <c r="G638" i="1" s="1"/>
  <c r="N638" i="1" s="1"/>
  <c r="N585" i="1"/>
  <c r="D649" i="1"/>
  <c r="G649" i="1" s="1"/>
  <c r="N649" i="1" s="1"/>
  <c r="M352" i="1"/>
  <c r="M353" i="1" s="1"/>
  <c r="M972" i="1"/>
  <c r="M973" i="1" s="1"/>
  <c r="J625" i="1"/>
  <c r="M625" i="1" s="1"/>
  <c r="N625" i="1" s="1"/>
  <c r="N561" i="1"/>
  <c r="D629" i="1"/>
  <c r="G629" i="1" s="1"/>
  <c r="N629" i="1" s="1"/>
  <c r="N565" i="1"/>
  <c r="N588" i="1"/>
  <c r="D652" i="1"/>
  <c r="G652" i="1" s="1"/>
  <c r="N652" i="1" s="1"/>
  <c r="D645" i="1"/>
  <c r="G645" i="1" s="1"/>
  <c r="N645" i="1" s="1"/>
  <c r="N581" i="1"/>
  <c r="G987" i="1"/>
  <c r="D1039" i="1"/>
  <c r="D1042" i="1" s="1"/>
  <c r="G367" i="1"/>
  <c r="D408" i="1"/>
  <c r="D411" i="1" s="1"/>
  <c r="D636" i="1"/>
  <c r="G636" i="1" s="1"/>
  <c r="N636" i="1" s="1"/>
  <c r="N572" i="1"/>
  <c r="N589" i="1"/>
  <c r="D653" i="1"/>
  <c r="G653" i="1" s="1"/>
  <c r="N653" i="1" s="1"/>
  <c r="D413" i="1" l="1"/>
  <c r="D1062" i="1"/>
  <c r="G1039" i="1"/>
  <c r="G1042" i="1" s="1"/>
  <c r="G1044" i="1" s="1"/>
  <c r="N987" i="1"/>
  <c r="N1039" i="1" s="1"/>
  <c r="N1042" i="1" s="1"/>
  <c r="N1044" i="1" s="1"/>
  <c r="N367" i="1"/>
  <c r="N408" i="1" s="1"/>
  <c r="N411" i="1" s="1"/>
  <c r="N413" i="1" s="1"/>
  <c r="D431" i="1"/>
  <c r="G408" i="1"/>
  <c r="G411" i="1" s="1"/>
  <c r="G413" i="1" s="1"/>
  <c r="J431" i="1"/>
  <c r="M408" i="1"/>
  <c r="M411" i="1" s="1"/>
  <c r="M413" i="1" s="1"/>
  <c r="M1039" i="1"/>
  <c r="M1042" i="1" s="1"/>
  <c r="M1044" i="1" s="1"/>
  <c r="J1062" i="1"/>
  <c r="G1047" i="1"/>
  <c r="D1044" i="1"/>
  <c r="J413" i="1"/>
  <c r="M416" i="1"/>
  <c r="J1044" i="1"/>
  <c r="G1062" i="1" l="1"/>
  <c r="D1115" i="1"/>
  <c r="D1118" i="1" s="1"/>
  <c r="M1062" i="1"/>
  <c r="M1115" i="1" s="1"/>
  <c r="M1118" i="1" s="1"/>
  <c r="M1120" i="1" s="1"/>
  <c r="J1115" i="1"/>
  <c r="J1118" i="1" s="1"/>
  <c r="D472" i="1"/>
  <c r="D475" i="1" s="1"/>
  <c r="G431" i="1"/>
  <c r="M1047" i="1"/>
  <c r="M1048" i="1" s="1"/>
  <c r="J472" i="1"/>
  <c r="J475" i="1" s="1"/>
  <c r="M431" i="1"/>
  <c r="G416" i="1"/>
  <c r="M417" i="1" s="1"/>
  <c r="M472" i="1" l="1"/>
  <c r="M475" i="1" s="1"/>
  <c r="M477" i="1" s="1"/>
  <c r="J495" i="1"/>
  <c r="J477" i="1"/>
  <c r="M480" i="1"/>
  <c r="D495" i="1"/>
  <c r="N431" i="1"/>
  <c r="N472" i="1" s="1"/>
  <c r="N475" i="1" s="1"/>
  <c r="N477" i="1" s="1"/>
  <c r="G472" i="1"/>
  <c r="G475" i="1" s="1"/>
  <c r="G477" i="1" s="1"/>
  <c r="D477" i="1"/>
  <c r="J1120" i="1"/>
  <c r="M1123" i="1"/>
  <c r="D1120" i="1"/>
  <c r="G1115" i="1"/>
  <c r="G1118" i="1" s="1"/>
  <c r="G1120" i="1" s="1"/>
  <c r="N1062" i="1"/>
  <c r="N1115" i="1" s="1"/>
  <c r="N1118" i="1" s="1"/>
  <c r="N1120" i="1" s="1"/>
  <c r="G480" i="1" l="1"/>
  <c r="M481" i="1" s="1"/>
  <c r="G1123" i="1"/>
  <c r="M1124" i="1" s="1"/>
  <c r="M495" i="1"/>
  <c r="J536" i="1"/>
  <c r="J539" i="1" s="1"/>
  <c r="G495" i="1"/>
  <c r="D536" i="1"/>
  <c r="D539" i="1" s="1"/>
  <c r="D541" i="1" l="1"/>
  <c r="D559" i="1"/>
  <c r="G536" i="1"/>
  <c r="G539" i="1" s="1"/>
  <c r="G541" i="1" s="1"/>
  <c r="N495" i="1"/>
  <c r="N536" i="1" s="1"/>
  <c r="N539" i="1" s="1"/>
  <c r="N541" i="1" s="1"/>
  <c r="J541" i="1"/>
  <c r="J559" i="1"/>
  <c r="M536" i="1"/>
  <c r="M539" i="1" s="1"/>
  <c r="M541" i="1" s="1"/>
  <c r="M559" i="1" l="1"/>
  <c r="J600" i="1"/>
  <c r="J603" i="1" s="1"/>
  <c r="M544" i="1"/>
  <c r="D600" i="1"/>
  <c r="D603" i="1" s="1"/>
  <c r="G559" i="1"/>
  <c r="G544" i="1"/>
  <c r="M545" i="1" s="1"/>
  <c r="G600" i="1" l="1"/>
  <c r="G603" i="1" s="1"/>
  <c r="G605" i="1" s="1"/>
  <c r="D623" i="1"/>
  <c r="N559" i="1"/>
  <c r="N600" i="1" s="1"/>
  <c r="N603" i="1" s="1"/>
  <c r="N605" i="1" s="1"/>
  <c r="G608" i="1"/>
  <c r="D605" i="1"/>
  <c r="J605" i="1"/>
  <c r="J623" i="1"/>
  <c r="M600" i="1"/>
  <c r="M603" i="1" s="1"/>
  <c r="M605" i="1" s="1"/>
  <c r="J664" i="1" l="1"/>
  <c r="J667" i="1" s="1"/>
  <c r="M623" i="1"/>
  <c r="M664" i="1" s="1"/>
  <c r="M667" i="1" s="1"/>
  <c r="M669" i="1" s="1"/>
  <c r="M608" i="1"/>
  <c r="M609" i="1" s="1"/>
  <c r="D664" i="1"/>
  <c r="D667" i="1" s="1"/>
  <c r="G623" i="1"/>
  <c r="D669" i="1" l="1"/>
  <c r="N623" i="1"/>
  <c r="N664" i="1" s="1"/>
  <c r="N667" i="1" s="1"/>
  <c r="N669" i="1" s="1"/>
  <c r="G664" i="1"/>
  <c r="G667" i="1" s="1"/>
  <c r="G669" i="1" s="1"/>
  <c r="J669" i="1"/>
  <c r="M672" i="1"/>
  <c r="G672" i="1" l="1"/>
  <c r="M673" i="1" s="1"/>
</calcChain>
</file>

<file path=xl/sharedStrings.xml><?xml version="1.0" encoding="utf-8"?>
<sst xmlns="http://schemas.openxmlformats.org/spreadsheetml/2006/main" count="2753" uniqueCount="173">
  <si>
    <t>File Number:</t>
  </si>
  <si>
    <t>Exhibit:</t>
  </si>
  <si>
    <t>Tab:</t>
  </si>
  <si>
    <t>Schedule:</t>
  </si>
  <si>
    <t>Page:</t>
  </si>
  <si>
    <t>Date:</t>
  </si>
  <si>
    <t>Appendix 2-BA</t>
  </si>
  <si>
    <r>
      <t xml:space="preserve">Fixed Asset Continuity Schedule </t>
    </r>
    <r>
      <rPr>
        <b/>
        <vertAlign val="superscript"/>
        <sz val="14"/>
        <rFont val="Arial"/>
        <family val="2"/>
      </rPr>
      <t>1</t>
    </r>
    <r>
      <rPr>
        <b/>
        <sz val="14"/>
        <rFont val="Arial"/>
        <family val="2"/>
      </rPr>
      <t xml:space="preserve"> </t>
    </r>
  </si>
  <si>
    <t>Notes:</t>
  </si>
  <si>
    <t>Tables in the format outlined above covering all fixed asset accounts should be submitted for the Test Year, Bridge Year and all relevant historical years.  At a minimum , the applicant must provide data for the earlier of: 1) all historical years back to its last rebasing; or 2) at least three years of historical actuals, in addition to Bridge Year and Test Year forecasts. If this is the first application where the applicant is rebasing under MIFRS, contact OEB staff for further guidance on the appropriate fixed asset continuity schedules to complete (i.e. applicable years and accounting standard for each schedule).</t>
  </si>
  <si>
    <t>The "CCA Class" for fixed assets should generally agree with the CCA Class used for tax purposes in Tax Returns. Fixed Assets sub-components may be used where the underlying asset components are classified under multiple CCA Classes for tax purposes. If an applicant uses any different classes from those shown in the table, an explanation should be provided. (also see note 3).</t>
  </si>
  <si>
    <t>The table may need to be customized for a utility's asset categories or for any new asset accounts announced or authorized by the OEB.</t>
  </si>
  <si>
    <t>The additions in column (E) must not include construction work in progress (CWIP).</t>
  </si>
  <si>
    <t>Effective on the date of IFRS adoption, customer contributions will no longer be recorded in Account 1995 Contributions &amp; Grants, but will be recorded in Account 2440, Deferred Revenues.
Amortization of deferred revenue will be removed from the depreciation expense shown on this fixed asset continuity schedule as it should be included as income in Appendix 2-H Other Revenues.</t>
  </si>
  <si>
    <t>The applicant must ensure that all asset disposals have been clearly identified in the Chapter 2 Appendices for all historic, bridge and test years.  Where a distributor for general financial reporting purposes under IFRS has accounted for the amount of gain or loss on the retirement of assets in a pool of like assets as a charge or credit to income, for reporting and rate application filings, the distributor shall reclassify such gains and losses as depreciation expense, and disclose the amount separately.</t>
  </si>
  <si>
    <t>This account includes the amount recorded under finance leases for plant leased from others and used by the utility in its utility operations.</t>
  </si>
  <si>
    <t>The applicant must establish the continuity of historical cost for gross assets and accumulated depreciation by asset class by ensuring that the opening balance in the year agrees to the closing balance in the prior year.</t>
  </si>
  <si>
    <t>Accounting Standard</t>
  </si>
  <si>
    <t>CGAAP</t>
  </si>
  <si>
    <t xml:space="preserve">Year </t>
  </si>
  <si>
    <t>Cost</t>
  </si>
  <si>
    <t>Accumulated Depreciation</t>
  </si>
  <si>
    <r>
      <t xml:space="preserve">CCA Class </t>
    </r>
    <r>
      <rPr>
        <b/>
        <vertAlign val="superscript"/>
        <sz val="10"/>
        <rFont val="Arial"/>
        <family val="2"/>
      </rPr>
      <t>2</t>
    </r>
  </si>
  <si>
    <r>
      <t xml:space="preserve">OEB Account </t>
    </r>
    <r>
      <rPr>
        <b/>
        <vertAlign val="superscript"/>
        <sz val="10"/>
        <rFont val="Arial"/>
        <family val="2"/>
      </rPr>
      <t>3</t>
    </r>
  </si>
  <si>
    <r>
      <t xml:space="preserve">Description </t>
    </r>
    <r>
      <rPr>
        <b/>
        <vertAlign val="superscript"/>
        <sz val="10"/>
        <rFont val="Arial"/>
        <family val="2"/>
      </rPr>
      <t>3</t>
    </r>
  </si>
  <si>
    <r>
      <t xml:space="preserve">Opening Balance </t>
    </r>
    <r>
      <rPr>
        <b/>
        <vertAlign val="superscript"/>
        <sz val="10"/>
        <rFont val="Arial"/>
        <family val="2"/>
      </rPr>
      <t>8</t>
    </r>
  </si>
  <si>
    <r>
      <t xml:space="preserve">Additions </t>
    </r>
    <r>
      <rPr>
        <b/>
        <vertAlign val="superscript"/>
        <sz val="10"/>
        <rFont val="Arial"/>
        <family val="2"/>
      </rPr>
      <t>4</t>
    </r>
  </si>
  <si>
    <r>
      <t xml:space="preserve">Disposals </t>
    </r>
    <r>
      <rPr>
        <b/>
        <vertAlign val="superscript"/>
        <sz val="10"/>
        <rFont val="Arial"/>
        <family val="2"/>
      </rPr>
      <t>6</t>
    </r>
  </si>
  <si>
    <t>Closing Balance</t>
  </si>
  <si>
    <t>RRR DATA</t>
  </si>
  <si>
    <t>Additions</t>
  </si>
  <si>
    <t>Net Book Value</t>
  </si>
  <si>
    <t>Capital Contributions Paid</t>
  </si>
  <si>
    <t>Computer Software (Formally known as Account 1925)</t>
  </si>
  <si>
    <t>CEC</t>
  </si>
  <si>
    <t>Land Rights (Formally known as Account 1906)</t>
  </si>
  <si>
    <t>N/A</t>
  </si>
  <si>
    <t>Land</t>
  </si>
  <si>
    <t>Buildings</t>
  </si>
  <si>
    <t>Leasehold Improvements</t>
  </si>
  <si>
    <t>Transformer Station Equipment &gt;50 kV</t>
  </si>
  <si>
    <t>Distribution Station Equipment &lt;50 kV</t>
  </si>
  <si>
    <t>Storage Battery Equipment</t>
  </si>
  <si>
    <t>Poles, Towers &amp; Fixtures</t>
  </si>
  <si>
    <t>Overhead Conductors &amp; Devices</t>
  </si>
  <si>
    <t>Underground Conduit</t>
  </si>
  <si>
    <t>Underground Conductors &amp; Devices</t>
  </si>
  <si>
    <t>Line Transformers</t>
  </si>
  <si>
    <t>Services (Overhead &amp; Underground)</t>
  </si>
  <si>
    <t>Meters</t>
  </si>
  <si>
    <t>Meters (Smart Meters)</t>
  </si>
  <si>
    <t>Buildings &amp; Fixtures</t>
  </si>
  <si>
    <t>Office Furniture &amp; Equipment (10 years)</t>
  </si>
  <si>
    <t>Office Furniture &amp; Equipment (5 years)</t>
  </si>
  <si>
    <t>Computer Equipment - Hardware</t>
  </si>
  <si>
    <t>Computer Equip.-Hardware(Post Mar. 22/04)</t>
  </si>
  <si>
    <t>Computer Equip.-Hardware(Post Mar. 19/07)</t>
  </si>
  <si>
    <t>Transportation Equipment</t>
  </si>
  <si>
    <t>Stores Equipment</t>
  </si>
  <si>
    <t>Tools, Shop &amp; Garage Equipment</t>
  </si>
  <si>
    <t>Measurement &amp; Testing Equipment</t>
  </si>
  <si>
    <t>Power Operated Equipment</t>
  </si>
  <si>
    <t>Communications Equipment</t>
  </si>
  <si>
    <t>Communication Equipment (Smart Meters)</t>
  </si>
  <si>
    <t xml:space="preserve">Miscellaneous Equipment </t>
  </si>
  <si>
    <t>Load Management Controls Customer Premises</t>
  </si>
  <si>
    <t>Load Management Controls Utility Premises</t>
  </si>
  <si>
    <t>System Supervisor Equipment</t>
  </si>
  <si>
    <t>Miscellaneous Fixed Assets</t>
  </si>
  <si>
    <t>Other Tangible Property</t>
  </si>
  <si>
    <t>Contributions &amp; Grants</t>
  </si>
  <si>
    <r>
      <t>Deferred Revenue</t>
    </r>
    <r>
      <rPr>
        <vertAlign val="superscript"/>
        <sz val="10"/>
        <rFont val="Arial"/>
        <family val="2"/>
      </rPr>
      <t>5</t>
    </r>
  </si>
  <si>
    <r>
      <t>Property Under Finance Lease</t>
    </r>
    <r>
      <rPr>
        <vertAlign val="superscript"/>
        <sz val="10"/>
        <rFont val="Arial"/>
        <family val="2"/>
      </rPr>
      <t>7</t>
    </r>
  </si>
  <si>
    <t>Sub-Total</t>
  </si>
  <si>
    <r>
      <t xml:space="preserve">Less Socialized Renewable Energy Generation Investments </t>
    </r>
    <r>
      <rPr>
        <b/>
        <sz val="9"/>
        <rFont val="Arial"/>
        <family val="2"/>
      </rPr>
      <t>(input as negative)</t>
    </r>
  </si>
  <si>
    <r>
      <t xml:space="preserve">Less Other Non Rate-Regulated Utility Assets </t>
    </r>
    <r>
      <rPr>
        <b/>
        <i/>
        <sz val="9"/>
        <rFont val="Arial"/>
        <family val="2"/>
      </rPr>
      <t>(input as negative)</t>
    </r>
  </si>
  <si>
    <t>Total PP&amp;E for Rate Base Purposes</t>
  </si>
  <si>
    <t>Construction Work In Progress</t>
  </si>
  <si>
    <t>Total PP&amp;E</t>
  </si>
  <si>
    <r>
      <t>Depreciation Expense adj. from gain or loss on the retirement of assets (pool of like assets), if applicable</t>
    </r>
    <r>
      <rPr>
        <b/>
        <vertAlign val="superscript"/>
        <sz val="10"/>
        <rFont val="Arial"/>
        <family val="2"/>
      </rPr>
      <t>6</t>
    </r>
  </si>
  <si>
    <t>Total</t>
  </si>
  <si>
    <t>Gross Fixed Assets (average) for Rate Base</t>
  </si>
  <si>
    <t>Accumulated Depreciation (average)</t>
  </si>
  <si>
    <t>Net Fixed Assets (average)</t>
  </si>
  <si>
    <r>
      <rPr>
        <b/>
        <sz val="10"/>
        <rFont val="Arial"/>
        <family val="2"/>
      </rPr>
      <t>Less:</t>
    </r>
    <r>
      <rPr>
        <sz val="10"/>
        <rFont val="Arial"/>
        <family val="2"/>
      </rPr>
      <t xml:space="preserve"> </t>
    </r>
    <r>
      <rPr>
        <i/>
        <sz val="10"/>
        <rFont val="Arial"/>
        <family val="2"/>
      </rPr>
      <t>Fully Allocated Depreciation</t>
    </r>
  </si>
  <si>
    <t>Transportation</t>
  </si>
  <si>
    <t>Deferred Revenue</t>
  </si>
  <si>
    <t>Net Depreciation</t>
  </si>
  <si>
    <t>ASPE</t>
  </si>
  <si>
    <t>Franchises &amp; Consents</t>
  </si>
  <si>
    <t>Miscellaneous Intangible Plant</t>
  </si>
  <si>
    <t>Computer Software (Formally known as Account 1925) - 5 Yr</t>
  </si>
  <si>
    <t>1611A</t>
  </si>
  <si>
    <t>Computer Software (Formally known as Account 1925) - 10 Yr</t>
  </si>
  <si>
    <t>Distribution Station Equipment &lt;50 kV - Stns</t>
  </si>
  <si>
    <t>1820A</t>
  </si>
  <si>
    <t>Distribution Station Equipment &lt;50 kV - Switches</t>
  </si>
  <si>
    <t>Meters - Res</t>
  </si>
  <si>
    <t>1860A</t>
  </si>
  <si>
    <t>1860B</t>
  </si>
  <si>
    <t>Meters - PT &amp; CT's</t>
  </si>
  <si>
    <t>D Other Install on Cust Prem</t>
  </si>
  <si>
    <t>1908A</t>
  </si>
  <si>
    <t>Buildings &amp; Fixtures-25Yrs</t>
  </si>
  <si>
    <t>Leasehold Improvements (5 Yrs)</t>
  </si>
  <si>
    <t>1915A</t>
  </si>
  <si>
    <t>1920A</t>
  </si>
  <si>
    <t>1920B</t>
  </si>
  <si>
    <t>Transportation Equipment (5 years)</t>
  </si>
  <si>
    <t>1930A</t>
  </si>
  <si>
    <t>Transportation Equipment (10 years)</t>
  </si>
  <si>
    <t>Tools, Shop &amp; Garage Equipment - 10 years</t>
  </si>
  <si>
    <t>1940A</t>
  </si>
  <si>
    <t>Tools, Shop &amp; Garage Equipment- 5 years</t>
  </si>
  <si>
    <t>Communications Equipment - 10 Yrs</t>
  </si>
  <si>
    <t>1955A</t>
  </si>
  <si>
    <t>Communications Equipment - 5 Yrs</t>
  </si>
  <si>
    <t>1955B</t>
  </si>
  <si>
    <t>1960A</t>
  </si>
  <si>
    <t>Miscellaneous Equipment  (5 years)</t>
  </si>
  <si>
    <t>Oth</t>
  </si>
  <si>
    <t>1910A</t>
  </si>
  <si>
    <t>Leasehold Improvements (9 Yrs)</t>
  </si>
  <si>
    <t>Test Year Gross Fixed Assets (avg)</t>
  </si>
  <si>
    <t>Test Year Accumulated Depreciation (avg)</t>
  </si>
  <si>
    <t>Net Fixed Assets (avg)</t>
  </si>
  <si>
    <t>`</t>
  </si>
  <si>
    <t>Appendix 2-C</t>
  </si>
  <si>
    <t>Depreciation and Amortization Expense</t>
  </si>
  <si>
    <t>General:</t>
  </si>
  <si>
    <t>This appendix is to assess the reasonability of the depreciation expense that is included in rate base via. accumulated depreciation and the revenue requirement.</t>
  </si>
  <si>
    <t>Applicants must provide a breakdown of depreciation and amortization expense in the above format for all relevant accounts.  Balances presented in the table should exclude asset retirement obligations (AROs) and the related depreciation and accretion expense. These should be disclosed separately.</t>
  </si>
  <si>
    <t>This appendix must be completed under MIFRS for each year for the earlier of: 
1) all historical years back to the Applicant's last rebasing; or 
2) at least three years of historical actuals, in addition to Bridge Year and Test Year forecasts. If this is the first application where the Applicant is rebasing under MIFRS, contact OEB staff for further guidance on the appropriate depreciation schedules to complete (i.e. applicable years and accounting standard for each schedule).</t>
  </si>
  <si>
    <t xml:space="preserve">This should include assets in column A (excel column C) that become fully depreciated.  </t>
  </si>
  <si>
    <t>The useful life used should be consistent with the OEB's regulatory accounting policies as set out in the  Accounting Procedures Handbook for Electricity Distributors, effective Jan. 1, 2012 and also with the Report of the Board, Transition to International Financial Reporting Standards, EB-2008-0408, and the Kinectrics Report.</t>
  </si>
  <si>
    <t>OEB policy of the "half-year" rule - the applicant must ensure that additions in the year attract a half-year depreciation expense in the first year.  Deviations from this standard practice must be supported in the application.</t>
  </si>
  <si>
    <t>The applicant must provide an explanation of material variances in its evidence.</t>
  </si>
  <si>
    <t>Year</t>
  </si>
  <si>
    <t>Book Values</t>
  </si>
  <si>
    <t>Service Lives</t>
  </si>
  <si>
    <t>Depreciation Expense</t>
  </si>
  <si>
    <t>Account</t>
  </si>
  <si>
    <t>Description</t>
  </si>
  <si>
    <t>Opening Book Value of Assets</t>
  </si>
  <si>
    <r>
      <t xml:space="preserve">Less Fully Depreciated </t>
    </r>
    <r>
      <rPr>
        <b/>
        <vertAlign val="superscript"/>
        <sz val="10"/>
        <rFont val="Arial"/>
        <family val="2"/>
      </rPr>
      <t>1</t>
    </r>
  </si>
  <si>
    <t>Current Year Additions</t>
  </si>
  <si>
    <t>Disposals</t>
  </si>
  <si>
    <t xml:space="preserve">Net Amount of Assets to be Depreciated </t>
  </si>
  <si>
    <r>
      <t xml:space="preserve"> Remaining Life of Assets Existing </t>
    </r>
    <r>
      <rPr>
        <b/>
        <vertAlign val="superscript"/>
        <sz val="10"/>
        <rFont val="Arial"/>
        <family val="2"/>
      </rPr>
      <t>2</t>
    </r>
  </si>
  <si>
    <t>Depreciation Rate Assets</t>
  </si>
  <si>
    <r>
      <t xml:space="preserve">Depreciation Expense on Assets </t>
    </r>
    <r>
      <rPr>
        <b/>
        <vertAlign val="superscript"/>
        <sz val="10"/>
        <rFont val="Arial"/>
        <family val="2"/>
      </rPr>
      <t>3</t>
    </r>
  </si>
  <si>
    <t xml:space="preserve">Depreciation Expense per Appendix 2-BA Fixed Assets, Column K 
 </t>
  </si>
  <si>
    <r>
      <t xml:space="preserve">Variance </t>
    </r>
    <r>
      <rPr>
        <b/>
        <vertAlign val="superscript"/>
        <sz val="10"/>
        <rFont val="Arial"/>
        <family val="2"/>
      </rPr>
      <t>4</t>
    </r>
  </si>
  <si>
    <r>
      <t xml:space="preserve">Variance </t>
    </r>
    <r>
      <rPr>
        <b/>
        <vertAlign val="superscript"/>
        <sz val="10"/>
        <rFont val="Arial"/>
        <family val="2"/>
      </rPr>
      <t>%</t>
    </r>
  </si>
  <si>
    <t>a</t>
  </si>
  <si>
    <t>b</t>
  </si>
  <si>
    <t>c</t>
  </si>
  <si>
    <t>d</t>
  </si>
  <si>
    <t>e = a-b+0.5*c-d</t>
  </si>
  <si>
    <t>f</t>
  </si>
  <si>
    <t>g = 1/f</t>
  </si>
  <si>
    <t>h = e/f</t>
  </si>
  <si>
    <t>i</t>
  </si>
  <si>
    <t>j = i-h</t>
  </si>
  <si>
    <t>k = j/i</t>
  </si>
  <si>
    <t>Property Under Finance Lease</t>
  </si>
  <si>
    <t>Depreciation Expense per Appendix 2-BA Fixed Assets, Column K</t>
  </si>
  <si>
    <t>Buildings &amp; Fixtures-50 Yrs</t>
  </si>
  <si>
    <t>Miscellaneous Equipment (10 years)</t>
  </si>
  <si>
    <t>checks s/b Nil</t>
  </si>
  <si>
    <t>EB-2026-0029</t>
  </si>
  <si>
    <t>2C</t>
  </si>
  <si>
    <t>2-BA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</si>
</sst>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8" formatCode="&quot;$&quot;#,##0.00;[Red]\-&quot;$&quot;#,##0.00"/>
    <numFmt numFmtId="44" formatCode="_-&quot;$&quot;* #,##0.00_-;\-&quot;$&quot;* #,##0.00_-;_-&quot;$&quot;* &quot;-&quot;??_-;_-@_-"/>
    <numFmt numFmtId="43" formatCode="_-* #,##0.00_-;\-* #,##0.00_-;_-* &quot;-&quot;??_-;_-@_-"/>
    <numFmt numFmtId="164" formatCode="_(&quot;$&quot;* #,##0.00_);_(&quot;$&quot;* \(#,##0.00\);_(&quot;$&quot;* &quot;-&quot;??_);_(@_)"/>
    <numFmt numFmtId="165" formatCode="_-&quot;$&quot;* #,##0_-;\-&quot;$&quot;* #,##0_-;_-&quot;$&quot;* &quot;-&quot;??_-;_-@_-"/>
    <numFmt numFmtId="166" formatCode="&quot;$&quot;#,##0"/>
    <numFmt numFmtId="167" formatCode="_(* #,##0.00_);_(* \(#,##0.00\);_(* &quot;-&quot;??_);_(@_)"/>
    <numFmt numFmtId="168" formatCode="_(* #,##0_);_(* \(#,##0\);_(* &quot;-&quot;??_);_(@_)"/>
  </numFmts>
  <fonts count="21" x14ac:knownFonts="1">
    <font>
      <sz val="11"/>
      <color theme="1"/>
      <name val="Aptos Narrow"/>
      <family val="2"/>
      <scheme val="minor"/>
    </font>
    <font>
      <sz val="11"/>
      <color theme="1"/>
      <name val="Aptos Narrow"/>
      <family val="2"/>
      <scheme val="minor"/>
    </font>
    <font>
      <sz val="10"/>
      <name val="Arial"/>
      <family val="2"/>
    </font>
    <font>
      <b/>
      <sz val="10"/>
      <name val="Arial"/>
      <family val="2"/>
    </font>
    <font>
      <sz val="8"/>
      <name val="Arial"/>
      <family val="2"/>
    </font>
    <font>
      <b/>
      <sz val="14"/>
      <name val="Arial"/>
      <family val="2"/>
    </font>
    <font>
      <b/>
      <vertAlign val="superscript"/>
      <sz val="14"/>
      <name val="Arial"/>
      <family val="2"/>
    </font>
    <font>
      <b/>
      <i/>
      <sz val="10"/>
      <name val="Arial"/>
      <family val="2"/>
    </font>
    <font>
      <b/>
      <sz val="11"/>
      <name val="Arial"/>
      <family val="2"/>
    </font>
    <font>
      <b/>
      <u/>
      <sz val="11"/>
      <name val="Arial"/>
      <family val="2"/>
    </font>
    <font>
      <sz val="11"/>
      <color theme="0"/>
      <name val="Arial"/>
      <family val="2"/>
    </font>
    <font>
      <b/>
      <vertAlign val="superscript"/>
      <sz val="10"/>
      <name val="Arial"/>
      <family val="2"/>
    </font>
    <font>
      <vertAlign val="superscript"/>
      <sz val="10"/>
      <name val="Arial"/>
      <family val="2"/>
    </font>
    <font>
      <b/>
      <sz val="9"/>
      <name val="Arial"/>
      <family val="2"/>
    </font>
    <font>
      <b/>
      <i/>
      <sz val="9"/>
      <name val="Arial"/>
      <family val="2"/>
    </font>
    <font>
      <i/>
      <sz val="10"/>
      <name val="Arial"/>
      <family val="2"/>
    </font>
    <font>
      <sz val="10"/>
      <color rgb="FFFF0000"/>
      <name val="Arial"/>
      <family val="2"/>
    </font>
    <font>
      <sz val="11"/>
      <name val="Arial"/>
      <family val="2"/>
    </font>
    <font>
      <b/>
      <sz val="12"/>
      <name val="Arial"/>
      <family val="2"/>
    </font>
    <font>
      <sz val="9"/>
      <color rgb="FFFF0000"/>
      <name val="Calibri"/>
      <family val="2"/>
    </font>
    <font>
      <sz val="11"/>
      <name val="Aptos Narrow"/>
      <family val="2"/>
      <scheme val="minor"/>
    </font>
  </fonts>
  <fills count="6">
    <fill>
      <patternFill patternType="none"/>
    </fill>
    <fill>
      <patternFill patternType="gray125"/>
    </fill>
    <fill>
      <patternFill patternType="solid">
        <fgColor theme="6" tint="0.79998168889431442"/>
        <bgColor indexed="64"/>
      </patternFill>
    </fill>
    <fill>
      <patternFill patternType="solid">
        <fgColor theme="4" tint="0.79998168889431442"/>
        <bgColor indexed="64"/>
      </patternFill>
    </fill>
    <fill>
      <patternFill patternType="solid">
        <fgColor indexed="9"/>
        <bgColor indexed="64"/>
      </patternFill>
    </fill>
    <fill>
      <patternFill patternType="solid">
        <fgColor theme="0"/>
        <bgColor indexed="64"/>
      </patternFill>
    </fill>
  </fills>
  <borders count="42">
    <border>
      <left/>
      <right/>
      <top/>
      <bottom/>
      <diagonal/>
    </border>
    <border>
      <left/>
      <right/>
      <top/>
      <bottom style="thin">
        <color theme="0"/>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s>
  <cellStyleXfs count="9">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2" fillId="0" borderId="0"/>
    <xf numFmtId="164" fontId="1" fillId="0" borderId="0" applyFont="0" applyFill="0" applyBorder="0" applyAlignment="0" applyProtection="0"/>
    <xf numFmtId="167" fontId="1" fillId="0" borderId="0" applyFont="0" applyFill="0" applyBorder="0" applyAlignment="0" applyProtection="0"/>
    <xf numFmtId="9" fontId="1" fillId="0" borderId="0" applyFont="0" applyFill="0" applyBorder="0" applyAlignment="0" applyProtection="0"/>
    <xf numFmtId="0" fontId="2" fillId="0" borderId="0"/>
  </cellStyleXfs>
  <cellXfs count="175">
    <xf numFmtId="0" fontId="0" fillId="0" borderId="0" xfId="0"/>
    <xf numFmtId="0" fontId="2" fillId="0" borderId="0" xfId="4" applyAlignment="1" applyProtection="1">
      <alignment horizontal="center"/>
      <protection locked="0"/>
    </xf>
    <xf numFmtId="0" fontId="2" fillId="0" borderId="0" xfId="4" applyProtection="1">
      <protection locked="0"/>
    </xf>
    <xf numFmtId="0" fontId="3" fillId="0" borderId="0" xfId="4" applyFont="1" applyProtection="1">
      <protection locked="0"/>
    </xf>
    <xf numFmtId="0" fontId="4" fillId="0" borderId="0" xfId="0" applyFont="1" applyAlignment="1">
      <alignment horizontal="right" vertical="top"/>
    </xf>
    <xf numFmtId="0" fontId="4" fillId="2" borderId="1" xfId="4" applyFont="1" applyFill="1" applyBorder="1" applyAlignment="1" applyProtection="1">
      <alignment horizontal="right" vertical="top"/>
      <protection locked="0"/>
    </xf>
    <xf numFmtId="0" fontId="4" fillId="2" borderId="0" xfId="4" applyFont="1" applyFill="1" applyAlignment="1" applyProtection="1">
      <alignment horizontal="right" vertical="top"/>
      <protection locked="0"/>
    </xf>
    <xf numFmtId="0" fontId="4" fillId="0" borderId="0" xfId="4" applyFont="1" applyAlignment="1" applyProtection="1">
      <alignment horizontal="right" vertical="top"/>
      <protection locked="0"/>
    </xf>
    <xf numFmtId="0" fontId="7" fillId="0" borderId="0" xfId="4" applyFont="1" applyAlignment="1" applyProtection="1">
      <alignment horizontal="center"/>
      <protection locked="0"/>
    </xf>
    <xf numFmtId="15" fontId="2" fillId="0" borderId="0" xfId="4" applyNumberFormat="1" applyProtection="1">
      <protection locked="0"/>
    </xf>
    <xf numFmtId="0" fontId="2" fillId="0" borderId="0" xfId="4" applyAlignment="1" applyProtection="1">
      <alignment horizontal="left" vertical="top" wrapText="1"/>
      <protection locked="0"/>
    </xf>
    <xf numFmtId="0" fontId="2" fillId="0" borderId="0" xfId="4" applyAlignment="1" applyProtection="1">
      <alignment horizontal="left" wrapText="1"/>
      <protection locked="0"/>
    </xf>
    <xf numFmtId="0" fontId="2" fillId="0" borderId="0" xfId="4" applyAlignment="1" applyProtection="1">
      <alignment horizontal="left"/>
      <protection locked="0"/>
    </xf>
    <xf numFmtId="0" fontId="3" fillId="0" borderId="0" xfId="4" applyFont="1" applyAlignment="1" applyProtection="1">
      <alignment horizontal="right"/>
      <protection locked="0"/>
    </xf>
    <xf numFmtId="0" fontId="0" fillId="3" borderId="0" xfId="0" applyFill="1" applyAlignment="1" applyProtection="1">
      <alignment horizontal="center" vertical="center"/>
      <protection locked="0"/>
    </xf>
    <xf numFmtId="0" fontId="8" fillId="0" borderId="2" xfId="4" applyFont="1" applyBorder="1" applyAlignment="1">
      <alignment horizontal="center"/>
    </xf>
    <xf numFmtId="0" fontId="9" fillId="0" borderId="0" xfId="4" applyFont="1" applyAlignment="1" applyProtection="1">
      <alignment horizontal="center"/>
      <protection locked="0"/>
    </xf>
    <xf numFmtId="0" fontId="10" fillId="0" borderId="0" xfId="4" applyFont="1" applyAlignment="1">
      <alignment horizontal="center"/>
    </xf>
    <xf numFmtId="0" fontId="2" fillId="4" borderId="3" xfId="4" applyFill="1" applyBorder="1" applyProtection="1">
      <protection locked="0"/>
    </xf>
    <xf numFmtId="0" fontId="3" fillId="4" borderId="4" xfId="4" applyFont="1" applyFill="1" applyBorder="1" applyProtection="1">
      <protection locked="0"/>
    </xf>
    <xf numFmtId="0" fontId="3" fillId="4" borderId="5" xfId="4" applyFont="1" applyFill="1" applyBorder="1" applyProtection="1">
      <protection locked="0"/>
    </xf>
    <xf numFmtId="0" fontId="3" fillId="4" borderId="6" xfId="4" applyFont="1" applyFill="1" applyBorder="1" applyAlignment="1" applyProtection="1">
      <alignment horizontal="center" wrapText="1"/>
      <protection locked="0"/>
    </xf>
    <xf numFmtId="0" fontId="3" fillId="4" borderId="6" xfId="4" applyFont="1" applyFill="1" applyBorder="1" applyProtection="1">
      <protection locked="0"/>
    </xf>
    <xf numFmtId="0" fontId="3" fillId="4" borderId="6" xfId="4" applyFont="1" applyFill="1" applyBorder="1" applyAlignment="1" applyProtection="1">
      <alignment horizontal="center"/>
      <protection locked="0"/>
    </xf>
    <xf numFmtId="0" fontId="2" fillId="4" borderId="7" xfId="4" applyFill="1" applyBorder="1" applyProtection="1">
      <protection locked="0"/>
    </xf>
    <xf numFmtId="0" fontId="3" fillId="4" borderId="8" xfId="4" applyFont="1" applyFill="1" applyBorder="1" applyAlignment="1" applyProtection="1">
      <alignment horizontal="center"/>
      <protection locked="0"/>
    </xf>
    <xf numFmtId="0" fontId="3" fillId="4" borderId="8" xfId="4" applyFont="1" applyFill="1" applyBorder="1" applyAlignment="1" applyProtection="1">
      <alignment horizontal="center" wrapText="1"/>
      <protection locked="0"/>
    </xf>
    <xf numFmtId="0" fontId="2" fillId="0" borderId="6" xfId="4" applyBorder="1" applyAlignment="1" applyProtection="1">
      <alignment horizontal="center" vertical="center"/>
      <protection locked="0"/>
    </xf>
    <xf numFmtId="0" fontId="2" fillId="0" borderId="6" xfId="4" applyBorder="1" applyAlignment="1" applyProtection="1">
      <alignment vertical="center" wrapText="1"/>
      <protection locked="0"/>
    </xf>
    <xf numFmtId="165" fontId="0" fillId="2" borderId="6" xfId="2" applyNumberFormat="1" applyFont="1" applyFill="1" applyBorder="1" applyProtection="1">
      <protection locked="0"/>
    </xf>
    <xf numFmtId="165" fontId="0" fillId="0" borderId="6" xfId="2" applyNumberFormat="1" applyFont="1" applyBorder="1" applyProtection="1"/>
    <xf numFmtId="165" fontId="0" fillId="2" borderId="5" xfId="2" applyNumberFormat="1" applyFont="1" applyFill="1" applyBorder="1" applyProtection="1">
      <protection locked="0"/>
    </xf>
    <xf numFmtId="165" fontId="2" fillId="0" borderId="6" xfId="4" applyNumberFormat="1" applyBorder="1"/>
    <xf numFmtId="0" fontId="2" fillId="0" borderId="0" xfId="4"/>
    <xf numFmtId="0" fontId="2" fillId="0" borderId="7" xfId="4" applyBorder="1" applyProtection="1">
      <protection locked="0"/>
    </xf>
    <xf numFmtId="165" fontId="0" fillId="2" borderId="0" xfId="2" applyNumberFormat="1" applyFont="1" applyFill="1" applyProtection="1">
      <protection locked="0"/>
    </xf>
    <xf numFmtId="0" fontId="2" fillId="0" borderId="6" xfId="4" applyBorder="1" applyAlignment="1" applyProtection="1">
      <alignment horizontal="left" vertical="center"/>
      <protection locked="0"/>
    </xf>
    <xf numFmtId="0" fontId="2" fillId="0" borderId="6" xfId="4" applyBorder="1" applyAlignment="1" applyProtection="1">
      <alignment horizontal="center"/>
      <protection locked="0"/>
    </xf>
    <xf numFmtId="0" fontId="2" fillId="0" borderId="6" xfId="4" applyBorder="1" applyProtection="1">
      <protection locked="0"/>
    </xf>
    <xf numFmtId="0" fontId="2" fillId="2" borderId="6" xfId="4" applyFill="1" applyBorder="1" applyProtection="1">
      <protection locked="0"/>
    </xf>
    <xf numFmtId="0" fontId="3" fillId="0" borderId="6" xfId="4" applyFont="1" applyBorder="1" applyProtection="1">
      <protection locked="0"/>
    </xf>
    <xf numFmtId="165" fontId="3" fillId="0" borderId="6" xfId="4" applyNumberFormat="1" applyFont="1" applyBorder="1"/>
    <xf numFmtId="165" fontId="3" fillId="0" borderId="6" xfId="2" applyNumberFormat="1" applyFont="1" applyBorder="1" applyProtection="1"/>
    <xf numFmtId="165" fontId="3" fillId="0" borderId="6" xfId="4" applyNumberFormat="1" applyFont="1" applyBorder="1" applyProtection="1">
      <protection locked="0"/>
    </xf>
    <xf numFmtId="0" fontId="3" fillId="0" borderId="6" xfId="4" applyFont="1" applyBorder="1" applyAlignment="1" applyProtection="1">
      <alignment vertical="center" wrapText="1"/>
      <protection locked="0"/>
    </xf>
    <xf numFmtId="0" fontId="7" fillId="0" borderId="6" xfId="4" applyFont="1" applyBorder="1" applyAlignment="1" applyProtection="1">
      <alignment vertical="top" wrapText="1"/>
      <protection locked="0"/>
    </xf>
    <xf numFmtId="0" fontId="3" fillId="0" borderId="3" xfId="4" applyFont="1" applyBorder="1" applyProtection="1">
      <protection locked="0"/>
    </xf>
    <xf numFmtId="165" fontId="0" fillId="0" borderId="0" xfId="2" applyNumberFormat="1" applyFont="1" applyFill="1" applyBorder="1" applyProtection="1">
      <protection locked="0"/>
    </xf>
    <xf numFmtId="165" fontId="2" fillId="0" borderId="0" xfId="4" applyNumberFormat="1" applyProtection="1">
      <protection locked="0"/>
    </xf>
    <xf numFmtId="0" fontId="2" fillId="0" borderId="3" xfId="4" applyBorder="1" applyProtection="1">
      <protection locked="0"/>
    </xf>
    <xf numFmtId="0" fontId="2" fillId="0" borderId="4" xfId="4" applyBorder="1" applyProtection="1">
      <protection locked="0"/>
    </xf>
    <xf numFmtId="165" fontId="3" fillId="0" borderId="5" xfId="4" applyNumberFormat="1" applyFont="1" applyBorder="1"/>
    <xf numFmtId="165" fontId="0" fillId="5" borderId="6" xfId="2" applyNumberFormat="1" applyFont="1" applyFill="1" applyBorder="1" applyProtection="1"/>
    <xf numFmtId="165" fontId="0" fillId="0" borderId="6" xfId="2" applyNumberFormat="1" applyFont="1" applyFill="1" applyBorder="1" applyProtection="1"/>
    <xf numFmtId="165" fontId="0" fillId="0" borderId="6" xfId="2" applyNumberFormat="1" applyFont="1" applyFill="1" applyBorder="1" applyProtection="1">
      <protection locked="0"/>
    </xf>
    <xf numFmtId="165" fontId="0" fillId="0" borderId="5" xfId="2" applyNumberFormat="1" applyFont="1" applyFill="1" applyBorder="1" applyProtection="1">
      <protection locked="0"/>
    </xf>
    <xf numFmtId="165" fontId="1" fillId="2" borderId="6" xfId="2" applyNumberFormat="1" applyFill="1" applyBorder="1" applyProtection="1">
      <protection locked="0"/>
    </xf>
    <xf numFmtId="0" fontId="16" fillId="0" borderId="0" xfId="4" applyFont="1" applyProtection="1">
      <protection locked="0"/>
    </xf>
    <xf numFmtId="165" fontId="16" fillId="0" borderId="0" xfId="4" applyNumberFormat="1" applyFont="1" applyProtection="1">
      <protection locked="0"/>
    </xf>
    <xf numFmtId="0" fontId="2" fillId="0" borderId="10" xfId="4" applyBorder="1" applyAlignment="1" applyProtection="1">
      <alignment horizontal="center" vertical="center"/>
      <protection locked="0"/>
    </xf>
    <xf numFmtId="0" fontId="2" fillId="0" borderId="11" xfId="4" applyBorder="1" applyAlignment="1" applyProtection="1">
      <alignment vertical="center" wrapText="1"/>
      <protection locked="0"/>
    </xf>
    <xf numFmtId="0" fontId="2" fillId="0" borderId="8" xfId="4" applyBorder="1" applyAlignment="1" applyProtection="1">
      <alignment horizontal="center" vertical="center"/>
      <protection locked="0"/>
    </xf>
    <xf numFmtId="0" fontId="2" fillId="0" borderId="3" xfId="4" applyBorder="1" applyAlignment="1" applyProtection="1">
      <alignment vertical="center" wrapText="1"/>
      <protection locked="0"/>
    </xf>
    <xf numFmtId="0" fontId="5" fillId="0" borderId="0" xfId="4" applyFont="1" applyAlignment="1" applyProtection="1">
      <alignment horizontal="center"/>
      <protection locked="0"/>
    </xf>
    <xf numFmtId="0" fontId="5" fillId="0" borderId="0" xfId="4" applyFont="1" applyProtection="1">
      <protection locked="0"/>
    </xf>
    <xf numFmtId="165" fontId="17" fillId="0" borderId="0" xfId="5" applyNumberFormat="1" applyFont="1" applyFill="1" applyBorder="1" applyProtection="1">
      <protection locked="0"/>
    </xf>
    <xf numFmtId="0" fontId="3" fillId="0" borderId="0" xfId="4" applyFont="1" applyAlignment="1" applyProtection="1">
      <alignment vertical="top" wrapText="1"/>
      <protection locked="0"/>
    </xf>
    <xf numFmtId="0" fontId="2" fillId="0" borderId="0" xfId="4" applyAlignment="1" applyProtection="1">
      <alignment horizontal="center" vertical="top"/>
      <protection locked="0"/>
    </xf>
    <xf numFmtId="0" fontId="2" fillId="0" borderId="0" xfId="4" applyAlignment="1" applyProtection="1">
      <alignment vertical="top"/>
      <protection locked="0"/>
    </xf>
    <xf numFmtId="0" fontId="17" fillId="0" borderId="2" xfId="5" applyNumberFormat="1" applyFont="1" applyFill="1" applyBorder="1" applyAlignment="1" applyProtection="1">
      <alignment horizontal="center"/>
    </xf>
    <xf numFmtId="0" fontId="3" fillId="0" borderId="0" xfId="4" applyFont="1" applyAlignment="1" applyProtection="1">
      <alignment horizontal="center" vertical="center" wrapText="1"/>
      <protection locked="0"/>
    </xf>
    <xf numFmtId="0" fontId="18" fillId="0" borderId="15" xfId="4" applyFont="1" applyBorder="1" applyAlignment="1" applyProtection="1">
      <alignment horizontal="center" wrapText="1"/>
      <protection locked="0"/>
    </xf>
    <xf numFmtId="0" fontId="3" fillId="4" borderId="18" xfId="4" applyFont="1" applyFill="1" applyBorder="1" applyAlignment="1" applyProtection="1">
      <alignment horizontal="center" vertical="center" wrapText="1"/>
      <protection locked="0"/>
    </xf>
    <xf numFmtId="166" fontId="3" fillId="4" borderId="19" xfId="4" applyNumberFormat="1" applyFont="1" applyFill="1" applyBorder="1" applyAlignment="1" applyProtection="1">
      <alignment horizontal="center" vertical="center" wrapText="1"/>
      <protection locked="0"/>
    </xf>
    <xf numFmtId="0" fontId="3" fillId="4" borderId="19" xfId="4" applyFont="1" applyFill="1" applyBorder="1" applyAlignment="1" applyProtection="1">
      <alignment horizontal="center" vertical="center" wrapText="1"/>
      <protection locked="0"/>
    </xf>
    <xf numFmtId="0" fontId="3" fillId="4" borderId="20" xfId="4" applyFont="1" applyFill="1" applyBorder="1" applyAlignment="1" applyProtection="1">
      <alignment horizontal="center" vertical="center" wrapText="1"/>
      <protection locked="0"/>
    </xf>
    <xf numFmtId="0" fontId="3" fillId="4" borderId="21" xfId="4" applyFont="1" applyFill="1" applyBorder="1" applyAlignment="1" applyProtection="1">
      <alignment horizontal="center" vertical="center" wrapText="1"/>
      <protection locked="0"/>
    </xf>
    <xf numFmtId="0" fontId="3" fillId="4" borderId="2" xfId="4" applyFont="1" applyFill="1" applyBorder="1" applyAlignment="1" applyProtection="1">
      <alignment horizontal="center" vertical="center" wrapText="1"/>
      <protection locked="0"/>
    </xf>
    <xf numFmtId="0" fontId="3" fillId="4" borderId="22" xfId="4" quotePrefix="1" applyFont="1" applyFill="1" applyBorder="1" applyAlignment="1" applyProtection="1">
      <alignment horizontal="center"/>
      <protection locked="0"/>
    </xf>
    <xf numFmtId="0" fontId="3" fillId="4" borderId="24" xfId="4" quotePrefix="1" applyFont="1" applyFill="1" applyBorder="1" applyAlignment="1" applyProtection="1">
      <alignment horizontal="center"/>
      <protection locked="0"/>
    </xf>
    <xf numFmtId="0" fontId="3" fillId="4" borderId="25" xfId="4" quotePrefix="1" applyFont="1" applyFill="1" applyBorder="1" applyAlignment="1" applyProtection="1">
      <alignment horizontal="center"/>
      <protection locked="0"/>
    </xf>
    <xf numFmtId="0" fontId="3" fillId="4" borderId="23" xfId="4" quotePrefix="1" applyFont="1" applyFill="1" applyBorder="1" applyAlignment="1" applyProtection="1">
      <alignment horizontal="center"/>
      <protection locked="0"/>
    </xf>
    <xf numFmtId="0" fontId="3" fillId="4" borderId="22" xfId="4" applyFont="1" applyFill="1" applyBorder="1" applyAlignment="1" applyProtection="1">
      <alignment horizontal="center" wrapText="1"/>
      <protection locked="0"/>
    </xf>
    <xf numFmtId="0" fontId="3" fillId="4" borderId="19" xfId="4" quotePrefix="1" applyFont="1" applyFill="1" applyBorder="1" applyAlignment="1" applyProtection="1">
      <alignment horizontal="center"/>
      <protection locked="0"/>
    </xf>
    <xf numFmtId="0" fontId="3" fillId="4" borderId="21" xfId="4" quotePrefix="1" applyFont="1" applyFill="1" applyBorder="1" applyAlignment="1" applyProtection="1">
      <alignment horizontal="center"/>
      <protection locked="0"/>
    </xf>
    <xf numFmtId="165" fontId="2" fillId="2" borderId="26" xfId="5" applyNumberFormat="1" applyFont="1" applyFill="1" applyBorder="1" applyProtection="1">
      <protection locked="0"/>
    </xf>
    <xf numFmtId="165" fontId="2" fillId="2" borderId="8" xfId="5" applyNumberFormat="1" applyFont="1" applyFill="1" applyBorder="1" applyProtection="1">
      <protection locked="0"/>
    </xf>
    <xf numFmtId="165" fontId="2" fillId="2" borderId="11" xfId="5" applyNumberFormat="1" applyFont="1" applyFill="1" applyBorder="1" applyProtection="1">
      <protection locked="0"/>
    </xf>
    <xf numFmtId="165" fontId="2" fillId="0" borderId="11" xfId="5" applyNumberFormat="1" applyFont="1" applyFill="1" applyBorder="1" applyProtection="1"/>
    <xf numFmtId="167" fontId="2" fillId="2" borderId="26" xfId="6" applyFont="1" applyFill="1" applyBorder="1" applyProtection="1">
      <protection locked="0"/>
    </xf>
    <xf numFmtId="10" fontId="2" fillId="0" borderId="11" xfId="7" applyNumberFormat="1" applyFont="1" applyFill="1" applyBorder="1" applyProtection="1"/>
    <xf numFmtId="165" fontId="3" fillId="0" borderId="26" xfId="4" applyNumberFormat="1" applyFont="1" applyBorder="1"/>
    <xf numFmtId="165" fontId="2" fillId="0" borderId="8" xfId="5" applyNumberFormat="1" applyFont="1" applyFill="1" applyBorder="1" applyProtection="1"/>
    <xf numFmtId="165" fontId="3" fillId="0" borderId="11" xfId="4" applyNumberFormat="1" applyFont="1" applyBorder="1"/>
    <xf numFmtId="9" fontId="3" fillId="0" borderId="27" xfId="3" applyFont="1" applyBorder="1"/>
    <xf numFmtId="10" fontId="2" fillId="0" borderId="8" xfId="7" applyNumberFormat="1" applyFont="1" applyBorder="1" applyProtection="1"/>
    <xf numFmtId="9" fontId="3" fillId="0" borderId="28" xfId="3" applyFont="1" applyBorder="1"/>
    <xf numFmtId="165" fontId="2" fillId="2" borderId="29" xfId="5" applyNumberFormat="1" applyFont="1" applyFill="1" applyBorder="1" applyProtection="1">
      <protection locked="0"/>
    </xf>
    <xf numFmtId="165" fontId="2" fillId="2" borderId="6" xfId="5" applyNumberFormat="1" applyFont="1" applyFill="1" applyBorder="1" applyProtection="1">
      <protection locked="0"/>
    </xf>
    <xf numFmtId="165" fontId="2" fillId="2" borderId="3" xfId="5" applyNumberFormat="1" applyFont="1" applyFill="1" applyBorder="1" applyProtection="1">
      <protection locked="0"/>
    </xf>
    <xf numFmtId="167" fontId="2" fillId="2" borderId="29" xfId="6" applyFont="1" applyFill="1" applyBorder="1" applyProtection="1">
      <protection locked="0"/>
    </xf>
    <xf numFmtId="165" fontId="3" fillId="0" borderId="3" xfId="4" applyNumberFormat="1" applyFont="1" applyBorder="1"/>
    <xf numFmtId="9" fontId="3" fillId="0" borderId="30" xfId="3" applyFont="1" applyBorder="1"/>
    <xf numFmtId="0" fontId="2" fillId="0" borderId="3" xfId="4" applyBorder="1" applyAlignment="1" applyProtection="1">
      <alignment vertical="center"/>
      <protection locked="0"/>
    </xf>
    <xf numFmtId="0" fontId="2" fillId="0" borderId="3" xfId="4" applyBorder="1" applyAlignment="1" applyProtection="1">
      <alignment horizontal="left" vertical="center"/>
      <protection locked="0"/>
    </xf>
    <xf numFmtId="10" fontId="2" fillId="0" borderId="6" xfId="7" applyNumberFormat="1" applyFont="1" applyBorder="1" applyProtection="1"/>
    <xf numFmtId="165" fontId="3" fillId="0" borderId="29" xfId="4" applyNumberFormat="1" applyFont="1" applyBorder="1"/>
    <xf numFmtId="0" fontId="2" fillId="0" borderId="31" xfId="4" applyBorder="1" applyAlignment="1" applyProtection="1">
      <alignment horizontal="center" vertical="center"/>
      <protection locked="0"/>
    </xf>
    <xf numFmtId="0" fontId="2" fillId="0" borderId="32" xfId="4" applyBorder="1" applyAlignment="1" applyProtection="1">
      <alignment vertical="center" wrapText="1"/>
      <protection locked="0"/>
    </xf>
    <xf numFmtId="165" fontId="2" fillId="2" borderId="33" xfId="5" applyNumberFormat="1" applyFont="1" applyFill="1" applyBorder="1" applyProtection="1">
      <protection locked="0"/>
    </xf>
    <xf numFmtId="165" fontId="2" fillId="2" borderId="31" xfId="5" applyNumberFormat="1" applyFont="1" applyFill="1" applyBorder="1" applyProtection="1">
      <protection locked="0"/>
    </xf>
    <xf numFmtId="165" fontId="2" fillId="2" borderId="32" xfId="5" applyNumberFormat="1" applyFont="1" applyFill="1" applyBorder="1" applyProtection="1">
      <protection locked="0"/>
    </xf>
    <xf numFmtId="167" fontId="2" fillId="2" borderId="33" xfId="6" applyFont="1" applyFill="1" applyBorder="1" applyProtection="1">
      <protection locked="0"/>
    </xf>
    <xf numFmtId="10" fontId="2" fillId="0" borderId="31" xfId="7" applyNumberFormat="1" applyFont="1" applyBorder="1" applyProtection="1"/>
    <xf numFmtId="165" fontId="3" fillId="0" borderId="33" xfId="4" applyNumberFormat="1" applyFont="1" applyBorder="1"/>
    <xf numFmtId="165" fontId="3" fillId="0" borderId="32" xfId="4" applyNumberFormat="1" applyFont="1" applyBorder="1"/>
    <xf numFmtId="9" fontId="3" fillId="0" borderId="34" xfId="3" applyFont="1" applyBorder="1"/>
    <xf numFmtId="0" fontId="2" fillId="0" borderId="18" xfId="4" applyBorder="1" applyAlignment="1" applyProtection="1">
      <alignment horizontal="center"/>
      <protection locked="0"/>
    </xf>
    <xf numFmtId="0" fontId="3" fillId="0" borderId="20" xfId="4" applyFont="1" applyBorder="1" applyProtection="1">
      <protection locked="0"/>
    </xf>
    <xf numFmtId="165" fontId="3" fillId="0" borderId="18" xfId="4" applyNumberFormat="1" applyFont="1" applyBorder="1"/>
    <xf numFmtId="165" fontId="3" fillId="0" borderId="35" xfId="4" applyNumberFormat="1" applyFont="1" applyBorder="1"/>
    <xf numFmtId="165" fontId="3" fillId="0" borderId="2" xfId="4" applyNumberFormat="1" applyFont="1" applyBorder="1"/>
    <xf numFmtId="9" fontId="3" fillId="0" borderId="2" xfId="3" applyFont="1" applyBorder="1"/>
    <xf numFmtId="165" fontId="3" fillId="0" borderId="0" xfId="4" applyNumberFormat="1" applyFont="1" applyProtection="1">
      <protection locked="0"/>
    </xf>
    <xf numFmtId="165" fontId="3" fillId="0" borderId="36" xfId="4" applyNumberFormat="1" applyFont="1" applyBorder="1"/>
    <xf numFmtId="165" fontId="3" fillId="0" borderId="28" xfId="4" applyNumberFormat="1" applyFont="1" applyBorder="1"/>
    <xf numFmtId="165" fontId="3" fillId="0" borderId="37" xfId="4" applyNumberFormat="1" applyFont="1" applyBorder="1"/>
    <xf numFmtId="0" fontId="2" fillId="0" borderId="22" xfId="4" applyBorder="1" applyAlignment="1" applyProtection="1">
      <alignment horizontal="center"/>
      <protection locked="0"/>
    </xf>
    <xf numFmtId="0" fontId="3" fillId="0" borderId="25" xfId="4" applyFont="1" applyBorder="1" applyProtection="1">
      <protection locked="0"/>
    </xf>
    <xf numFmtId="165" fontId="2" fillId="0" borderId="6" xfId="5" applyNumberFormat="1" applyFont="1" applyFill="1" applyBorder="1" applyProtection="1"/>
    <xf numFmtId="165" fontId="2" fillId="0" borderId="31" xfId="5" applyNumberFormat="1" applyFont="1" applyFill="1" applyBorder="1" applyProtection="1"/>
    <xf numFmtId="0" fontId="2" fillId="0" borderId="0" xfId="4" applyAlignment="1" applyProtection="1">
      <alignment wrapText="1"/>
      <protection locked="0"/>
    </xf>
    <xf numFmtId="8" fontId="19" fillId="0" borderId="0" xfId="8" applyNumberFormat="1" applyFont="1"/>
    <xf numFmtId="168" fontId="16" fillId="0" borderId="0" xfId="1" applyNumberFormat="1" applyFont="1" applyProtection="1">
      <protection locked="0"/>
    </xf>
    <xf numFmtId="0" fontId="2" fillId="0" borderId="0" xfId="4" applyAlignment="1" applyProtection="1">
      <alignment horizontal="right"/>
      <protection locked="0"/>
    </xf>
    <xf numFmtId="0" fontId="16" fillId="0" borderId="0" xfId="4" quotePrefix="1" applyFont="1" applyProtection="1">
      <protection locked="0"/>
    </xf>
    <xf numFmtId="0" fontId="3" fillId="4" borderId="38" xfId="4" applyFont="1" applyFill="1" applyBorder="1" applyAlignment="1" applyProtection="1">
      <alignment horizontal="center" vertical="center" wrapText="1"/>
      <protection locked="0"/>
    </xf>
    <xf numFmtId="0" fontId="3" fillId="4" borderId="39" xfId="4" applyFont="1" applyFill="1" applyBorder="1" applyAlignment="1" applyProtection="1">
      <alignment horizontal="center" vertical="center" wrapText="1"/>
      <protection locked="0"/>
    </xf>
    <xf numFmtId="168" fontId="1" fillId="0" borderId="0" xfId="1" applyNumberFormat="1" applyProtection="1">
      <protection locked="0"/>
    </xf>
    <xf numFmtId="0" fontId="3" fillId="4" borderId="40" xfId="4" quotePrefix="1" applyFont="1" applyFill="1" applyBorder="1" applyAlignment="1" applyProtection="1">
      <alignment horizontal="center"/>
      <protection locked="0"/>
    </xf>
    <xf numFmtId="0" fontId="3" fillId="4" borderId="41" xfId="4" quotePrefix="1" applyFont="1" applyFill="1" applyBorder="1" applyAlignment="1" applyProtection="1">
      <alignment horizontal="center"/>
      <protection locked="0"/>
    </xf>
    <xf numFmtId="165" fontId="2" fillId="0" borderId="36" xfId="5" applyNumberFormat="1" applyFont="1" applyFill="1" applyBorder="1" applyProtection="1"/>
    <xf numFmtId="165" fontId="2" fillId="0" borderId="28" xfId="5" applyNumberFormat="1" applyFont="1" applyFill="1" applyBorder="1" applyProtection="1"/>
    <xf numFmtId="165" fontId="2" fillId="0" borderId="37" xfId="5" applyNumberFormat="1" applyFont="1" applyFill="1" applyBorder="1" applyProtection="1"/>
    <xf numFmtId="0" fontId="2" fillId="0" borderId="0" xfId="4" applyAlignment="1" applyProtection="1">
      <alignment horizontal="center" vertical="center"/>
      <protection locked="0"/>
    </xf>
    <xf numFmtId="165" fontId="20" fillId="0" borderId="6" xfId="2" applyNumberFormat="1" applyFont="1" applyFill="1" applyBorder="1" applyProtection="1">
      <protection locked="0"/>
    </xf>
    <xf numFmtId="165" fontId="20" fillId="2" borderId="6" xfId="2" applyNumberFormat="1" applyFont="1" applyFill="1" applyBorder="1" applyProtection="1">
      <protection locked="0"/>
    </xf>
    <xf numFmtId="165" fontId="20" fillId="0" borderId="6" xfId="2" applyNumberFormat="1" applyFont="1" applyBorder="1" applyProtection="1"/>
    <xf numFmtId="165" fontId="20" fillId="0" borderId="5" xfId="2" applyNumberFormat="1" applyFont="1" applyFill="1" applyBorder="1" applyProtection="1">
      <protection locked="0"/>
    </xf>
    <xf numFmtId="15" fontId="4" fillId="2" borderId="0" xfId="4" applyNumberFormat="1" applyFont="1" applyFill="1" applyAlignment="1" applyProtection="1">
      <alignment horizontal="right" vertical="top"/>
      <protection locked="0"/>
    </xf>
    <xf numFmtId="0" fontId="18" fillId="0" borderId="12" xfId="4" applyFont="1" applyBorder="1" applyAlignment="1" applyProtection="1">
      <alignment horizontal="center" vertical="center"/>
      <protection locked="0"/>
    </xf>
    <xf numFmtId="0" fontId="18" fillId="0" borderId="13" xfId="4" applyFont="1" applyBorder="1" applyAlignment="1" applyProtection="1">
      <alignment horizontal="center" vertical="center"/>
      <protection locked="0"/>
    </xf>
    <xf numFmtId="0" fontId="18" fillId="0" borderId="12" xfId="4" applyFont="1" applyBorder="1" applyAlignment="1" applyProtection="1">
      <alignment horizontal="center" wrapText="1"/>
      <protection locked="0"/>
    </xf>
    <xf numFmtId="0" fontId="18" fillId="0" borderId="14" xfId="4" applyFont="1" applyBorder="1" applyAlignment="1" applyProtection="1">
      <alignment horizontal="center" wrapText="1"/>
      <protection locked="0"/>
    </xf>
    <xf numFmtId="0" fontId="3" fillId="4" borderId="16" xfId="4" applyFont="1" applyFill="1" applyBorder="1" applyAlignment="1" applyProtection="1">
      <alignment vertical="center"/>
      <protection locked="0"/>
    </xf>
    <xf numFmtId="0" fontId="3" fillId="4" borderId="22" xfId="4" applyFont="1" applyFill="1" applyBorder="1" applyAlignment="1" applyProtection="1">
      <alignment vertical="center"/>
      <protection locked="0"/>
    </xf>
    <xf numFmtId="0" fontId="3" fillId="4" borderId="17" xfId="4" applyFont="1" applyFill="1" applyBorder="1" applyAlignment="1" applyProtection="1">
      <alignment vertical="center"/>
      <protection locked="0"/>
    </xf>
    <xf numFmtId="0" fontId="3" fillId="4" borderId="23" xfId="4" applyFont="1" applyFill="1" applyBorder="1" applyAlignment="1" applyProtection="1">
      <alignment vertical="center"/>
      <protection locked="0"/>
    </xf>
    <xf numFmtId="0" fontId="5" fillId="0" borderId="0" xfId="4" applyFont="1" applyAlignment="1" applyProtection="1">
      <alignment horizontal="center"/>
      <protection locked="0"/>
    </xf>
    <xf numFmtId="0" fontId="2" fillId="0" borderId="0" xfId="4" applyAlignment="1" applyProtection="1">
      <alignment horizontal="left" vertical="top" wrapText="1"/>
      <protection locked="0"/>
    </xf>
    <xf numFmtId="15" fontId="4" fillId="2" borderId="0" xfId="4" applyNumberFormat="1" applyFont="1" applyFill="1" applyAlignment="1" applyProtection="1">
      <alignment horizontal="right" vertical="top"/>
      <protection locked="0"/>
    </xf>
    <xf numFmtId="0" fontId="4" fillId="2" borderId="0" xfId="4" applyFont="1" applyFill="1" applyAlignment="1" applyProtection="1">
      <alignment horizontal="right" vertical="top"/>
      <protection locked="0"/>
    </xf>
    <xf numFmtId="0" fontId="4" fillId="0" borderId="0" xfId="4" applyFont="1" applyAlignment="1">
      <alignment horizontal="right" vertical="top"/>
    </xf>
    <xf numFmtId="0" fontId="4" fillId="2" borderId="0" xfId="4" applyFont="1" applyFill="1" applyAlignment="1" applyProtection="1">
      <alignment horizontal="left" vertical="top"/>
      <protection locked="0"/>
    </xf>
    <xf numFmtId="0" fontId="3" fillId="0" borderId="3" xfId="4" applyFont="1" applyBorder="1" applyAlignment="1" applyProtection="1">
      <alignment horizontal="left"/>
      <protection locked="0"/>
    </xf>
    <xf numFmtId="0" fontId="3" fillId="0" borderId="4" xfId="4" applyFont="1" applyBorder="1" applyAlignment="1" applyProtection="1">
      <alignment horizontal="left"/>
      <protection locked="0"/>
    </xf>
    <xf numFmtId="0" fontId="3" fillId="0" borderId="5" xfId="4" applyFont="1" applyBorder="1" applyAlignment="1" applyProtection="1">
      <alignment horizontal="left"/>
      <protection locked="0"/>
    </xf>
    <xf numFmtId="0" fontId="3" fillId="0" borderId="3" xfId="4" applyFont="1" applyBorder="1" applyProtection="1">
      <protection locked="0"/>
    </xf>
    <xf numFmtId="0" fontId="3" fillId="0" borderId="4" xfId="4" applyFont="1" applyBorder="1" applyProtection="1">
      <protection locked="0"/>
    </xf>
    <xf numFmtId="0" fontId="3" fillId="0" borderId="9" xfId="4" applyFont="1" applyBorder="1" applyAlignment="1" applyProtection="1">
      <alignment wrapText="1"/>
      <protection locked="0"/>
    </xf>
    <xf numFmtId="0" fontId="3" fillId="4" borderId="3" xfId="4" applyFont="1" applyFill="1" applyBorder="1" applyAlignment="1" applyProtection="1">
      <alignment horizontal="center"/>
      <protection locked="0"/>
    </xf>
    <xf numFmtId="0" fontId="3" fillId="4" borderId="4" xfId="4" applyFont="1" applyFill="1" applyBorder="1" applyAlignment="1" applyProtection="1">
      <alignment horizontal="center"/>
      <protection locked="0"/>
    </xf>
    <xf numFmtId="0" fontId="3" fillId="4" borderId="5" xfId="4" applyFont="1" applyFill="1" applyBorder="1" applyAlignment="1" applyProtection="1">
      <alignment horizontal="center"/>
      <protection locked="0"/>
    </xf>
    <xf numFmtId="0" fontId="2" fillId="0" borderId="0" xfId="4" applyAlignment="1" applyProtection="1">
      <alignment horizontal="left" wrapText="1"/>
      <protection locked="0"/>
    </xf>
    <xf numFmtId="0" fontId="5" fillId="0" borderId="0" xfId="4" applyFont="1" applyAlignment="1" applyProtection="1">
      <alignment horizontal="center" vertical="top"/>
      <protection locked="0"/>
    </xf>
  </cellXfs>
  <cellStyles count="9">
    <cellStyle name="Comma" xfId="1" builtinId="3"/>
    <cellStyle name="Comma 5" xfId="6" xr:uid="{A37EE658-6AE6-49D5-82D8-ABB87F3D7FA3}"/>
    <cellStyle name="Currency" xfId="2" builtinId="4"/>
    <cellStyle name="Currency 4" xfId="5" xr:uid="{DA85A476-0E25-4AB7-8B74-3E4EF24CFF64}"/>
    <cellStyle name="Normal" xfId="0" builtinId="0"/>
    <cellStyle name="Normal 2" xfId="4" xr:uid="{9EAD3ABF-03AC-4708-8CE6-DD5C04C3C2D6}"/>
    <cellStyle name="Normal 2 2 3" xfId="8" xr:uid="{515420A4-06DD-4A84-8E58-97BC8C1FA6A1}"/>
    <cellStyle name="Percent" xfId="3" builtinId="5"/>
    <cellStyle name="Percent 5" xfId="7" xr:uid="{E446DE2F-49B5-4A16-AB0A-C5DB8F4D55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466725</xdr:colOff>
          <xdr:row>0</xdr:row>
          <xdr:rowOff>0</xdr:rowOff>
        </xdr:from>
        <xdr:to>
          <xdr:col>7</xdr:col>
          <xdr:colOff>523875</xdr:colOff>
          <xdr:row>0</xdr:row>
          <xdr:rowOff>38100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2352675</xdr:colOff>
          <xdr:row>0</xdr:row>
          <xdr:rowOff>0</xdr:rowOff>
        </xdr:from>
        <xdr:to>
          <xdr:col>8</xdr:col>
          <xdr:colOff>9525</xdr:colOff>
          <xdr:row>1</xdr:row>
          <xdr:rowOff>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466725</xdr:colOff>
          <xdr:row>0</xdr:row>
          <xdr:rowOff>0</xdr:rowOff>
        </xdr:from>
        <xdr:to>
          <xdr:col>7</xdr:col>
          <xdr:colOff>523875</xdr:colOff>
          <xdr:row>0</xdr:row>
          <xdr:rowOff>38100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466725</xdr:colOff>
          <xdr:row>268</xdr:row>
          <xdr:rowOff>0</xdr:rowOff>
        </xdr:from>
        <xdr:to>
          <xdr:col>1</xdr:col>
          <xdr:colOff>523875</xdr:colOff>
          <xdr:row>511</xdr:row>
          <xdr:rowOff>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466725</xdr:colOff>
          <xdr:row>268</xdr:row>
          <xdr:rowOff>0</xdr:rowOff>
        </xdr:from>
        <xdr:to>
          <xdr:col>1</xdr:col>
          <xdr:colOff>523875</xdr:colOff>
          <xdr:row>511</xdr:row>
          <xdr:rowOff>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466725</xdr:colOff>
          <xdr:row>317</xdr:row>
          <xdr:rowOff>0</xdr:rowOff>
        </xdr:from>
        <xdr:to>
          <xdr:col>1</xdr:col>
          <xdr:colOff>523875</xdr:colOff>
          <xdr:row>511</xdr:row>
          <xdr:rowOff>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1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466725</xdr:colOff>
          <xdr:row>317</xdr:row>
          <xdr:rowOff>0</xdr:rowOff>
        </xdr:from>
        <xdr:to>
          <xdr:col>1</xdr:col>
          <xdr:colOff>523875</xdr:colOff>
          <xdr:row>511</xdr:row>
          <xdr:rowOff>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1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466725</xdr:colOff>
          <xdr:row>366</xdr:row>
          <xdr:rowOff>0</xdr:rowOff>
        </xdr:from>
        <xdr:to>
          <xdr:col>1</xdr:col>
          <xdr:colOff>523875</xdr:colOff>
          <xdr:row>511</xdr:row>
          <xdr:rowOff>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1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466725</xdr:colOff>
          <xdr:row>366</xdr:row>
          <xdr:rowOff>0</xdr:rowOff>
        </xdr:from>
        <xdr:to>
          <xdr:col>1</xdr:col>
          <xdr:colOff>523875</xdr:colOff>
          <xdr:row>511</xdr:row>
          <xdr:rowOff>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1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466725</xdr:colOff>
          <xdr:row>415</xdr:row>
          <xdr:rowOff>0</xdr:rowOff>
        </xdr:from>
        <xdr:to>
          <xdr:col>1</xdr:col>
          <xdr:colOff>523875</xdr:colOff>
          <xdr:row>511</xdr:row>
          <xdr:rowOff>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1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466725</xdr:colOff>
          <xdr:row>415</xdr:row>
          <xdr:rowOff>0</xdr:rowOff>
        </xdr:from>
        <xdr:to>
          <xdr:col>1</xdr:col>
          <xdr:colOff>523875</xdr:colOff>
          <xdr:row>511</xdr:row>
          <xdr:rowOff>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1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466725</xdr:colOff>
          <xdr:row>464</xdr:row>
          <xdr:rowOff>0</xdr:rowOff>
        </xdr:from>
        <xdr:to>
          <xdr:col>1</xdr:col>
          <xdr:colOff>523875</xdr:colOff>
          <xdr:row>511</xdr:row>
          <xdr:rowOff>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1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466725</xdr:colOff>
          <xdr:row>464</xdr:row>
          <xdr:rowOff>0</xdr:rowOff>
        </xdr:from>
        <xdr:to>
          <xdr:col>1</xdr:col>
          <xdr:colOff>523875</xdr:colOff>
          <xdr:row>511</xdr:row>
          <xdr:rowOff>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1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466725</xdr:colOff>
          <xdr:row>513</xdr:row>
          <xdr:rowOff>0</xdr:rowOff>
        </xdr:from>
        <xdr:to>
          <xdr:col>1</xdr:col>
          <xdr:colOff>523875</xdr:colOff>
          <xdr:row>513</xdr:row>
          <xdr:rowOff>38100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1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466725</xdr:colOff>
          <xdr:row>513</xdr:row>
          <xdr:rowOff>0</xdr:rowOff>
        </xdr:from>
        <xdr:to>
          <xdr:col>1</xdr:col>
          <xdr:colOff>523875</xdr:colOff>
          <xdr:row>513</xdr:row>
          <xdr:rowOff>38100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1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466725</xdr:colOff>
          <xdr:row>573</xdr:row>
          <xdr:rowOff>0</xdr:rowOff>
        </xdr:from>
        <xdr:to>
          <xdr:col>1</xdr:col>
          <xdr:colOff>523875</xdr:colOff>
          <xdr:row>573</xdr:row>
          <xdr:rowOff>38100</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1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466725</xdr:colOff>
          <xdr:row>573</xdr:row>
          <xdr:rowOff>0</xdr:rowOff>
        </xdr:from>
        <xdr:to>
          <xdr:col>1</xdr:col>
          <xdr:colOff>523875</xdr:colOff>
          <xdr:row>573</xdr:row>
          <xdr:rowOff>38100</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1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466725</xdr:colOff>
          <xdr:row>633</xdr:row>
          <xdr:rowOff>0</xdr:rowOff>
        </xdr:from>
        <xdr:to>
          <xdr:col>1</xdr:col>
          <xdr:colOff>523875</xdr:colOff>
          <xdr:row>633</xdr:row>
          <xdr:rowOff>38100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1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466725</xdr:colOff>
          <xdr:row>633</xdr:row>
          <xdr:rowOff>0</xdr:rowOff>
        </xdr:from>
        <xdr:to>
          <xdr:col>1</xdr:col>
          <xdr:colOff>523875</xdr:colOff>
          <xdr:row>633</xdr:row>
          <xdr:rowOff>38100</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100-00001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466725</xdr:colOff>
          <xdr:row>693</xdr:row>
          <xdr:rowOff>0</xdr:rowOff>
        </xdr:from>
        <xdr:to>
          <xdr:col>1</xdr:col>
          <xdr:colOff>523875</xdr:colOff>
          <xdr:row>693</xdr:row>
          <xdr:rowOff>38100</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100-00001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466725</xdr:colOff>
          <xdr:row>693</xdr:row>
          <xdr:rowOff>0</xdr:rowOff>
        </xdr:from>
        <xdr:to>
          <xdr:col>1</xdr:col>
          <xdr:colOff>523875</xdr:colOff>
          <xdr:row>693</xdr:row>
          <xdr:rowOff>38100</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100-00001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466725</xdr:colOff>
          <xdr:row>753</xdr:row>
          <xdr:rowOff>0</xdr:rowOff>
        </xdr:from>
        <xdr:to>
          <xdr:col>1</xdr:col>
          <xdr:colOff>523875</xdr:colOff>
          <xdr:row>753</xdr:row>
          <xdr:rowOff>38100</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100-00001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466725</xdr:colOff>
          <xdr:row>753</xdr:row>
          <xdr:rowOff>0</xdr:rowOff>
        </xdr:from>
        <xdr:to>
          <xdr:col>1</xdr:col>
          <xdr:colOff>523875</xdr:colOff>
          <xdr:row>753</xdr:row>
          <xdr:rowOff>38100</xdr:rowOff>
        </xdr:to>
        <xdr:sp macro="" textlink="">
          <xdr:nvSpPr>
            <xdr:cNvPr id="2071" name="Check Box 23" hidden="1">
              <a:extLst>
                <a:ext uri="{63B3BB69-23CF-44E3-9099-C40C66FF867C}">
                  <a14:compatExt spid="_x0000_s2071"/>
                </a:ext>
                <a:ext uri="{FF2B5EF4-FFF2-40B4-BE49-F238E27FC236}">
                  <a16:creationId xmlns:a16="http://schemas.microsoft.com/office/drawing/2014/main" id="{00000000-0008-0000-0100-00001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466725</xdr:colOff>
          <xdr:row>813</xdr:row>
          <xdr:rowOff>0</xdr:rowOff>
        </xdr:from>
        <xdr:to>
          <xdr:col>1</xdr:col>
          <xdr:colOff>523875</xdr:colOff>
          <xdr:row>813</xdr:row>
          <xdr:rowOff>38100</xdr:rowOff>
        </xdr:to>
        <xdr:sp macro="" textlink="">
          <xdr:nvSpPr>
            <xdr:cNvPr id="2072" name="Check Box 24" hidden="1">
              <a:extLst>
                <a:ext uri="{63B3BB69-23CF-44E3-9099-C40C66FF867C}">
                  <a14:compatExt spid="_x0000_s2072"/>
                </a:ext>
                <a:ext uri="{FF2B5EF4-FFF2-40B4-BE49-F238E27FC236}">
                  <a16:creationId xmlns:a16="http://schemas.microsoft.com/office/drawing/2014/main" id="{00000000-0008-0000-0100-00001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466725</xdr:colOff>
          <xdr:row>813</xdr:row>
          <xdr:rowOff>0</xdr:rowOff>
        </xdr:from>
        <xdr:to>
          <xdr:col>1</xdr:col>
          <xdr:colOff>523875</xdr:colOff>
          <xdr:row>813</xdr:row>
          <xdr:rowOff>38100</xdr:rowOff>
        </xdr:to>
        <xdr:sp macro="" textlink="">
          <xdr:nvSpPr>
            <xdr:cNvPr id="2073" name="Check Box 25" hidden="1">
              <a:extLst>
                <a:ext uri="{63B3BB69-23CF-44E3-9099-C40C66FF867C}">
                  <a14:compatExt spid="_x0000_s2073"/>
                </a:ext>
                <a:ext uri="{FF2B5EF4-FFF2-40B4-BE49-F238E27FC236}">
                  <a16:creationId xmlns:a16="http://schemas.microsoft.com/office/drawing/2014/main" id="{00000000-0008-0000-0100-00001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466725</xdr:colOff>
          <xdr:row>873</xdr:row>
          <xdr:rowOff>0</xdr:rowOff>
        </xdr:from>
        <xdr:to>
          <xdr:col>1</xdr:col>
          <xdr:colOff>523875</xdr:colOff>
          <xdr:row>873</xdr:row>
          <xdr:rowOff>38100</xdr:rowOff>
        </xdr:to>
        <xdr:sp macro="" textlink="">
          <xdr:nvSpPr>
            <xdr:cNvPr id="2074" name="Check Box 26" hidden="1">
              <a:extLst>
                <a:ext uri="{63B3BB69-23CF-44E3-9099-C40C66FF867C}">
                  <a14:compatExt spid="_x0000_s2074"/>
                </a:ext>
                <a:ext uri="{FF2B5EF4-FFF2-40B4-BE49-F238E27FC236}">
                  <a16:creationId xmlns:a16="http://schemas.microsoft.com/office/drawing/2014/main" id="{00000000-0008-0000-0100-00001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466725</xdr:colOff>
          <xdr:row>873</xdr:row>
          <xdr:rowOff>0</xdr:rowOff>
        </xdr:from>
        <xdr:to>
          <xdr:col>1</xdr:col>
          <xdr:colOff>523875</xdr:colOff>
          <xdr:row>873</xdr:row>
          <xdr:rowOff>38100</xdr:rowOff>
        </xdr:to>
        <xdr:sp macro="" textlink="">
          <xdr:nvSpPr>
            <xdr:cNvPr id="2075" name="Check Box 27" hidden="1">
              <a:extLst>
                <a:ext uri="{63B3BB69-23CF-44E3-9099-C40C66FF867C}">
                  <a14:compatExt spid="_x0000_s2075"/>
                </a:ext>
                <a:ext uri="{FF2B5EF4-FFF2-40B4-BE49-F238E27FC236}">
                  <a16:creationId xmlns:a16="http://schemas.microsoft.com/office/drawing/2014/main" id="{00000000-0008-0000-0100-00001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466725</xdr:colOff>
          <xdr:row>873</xdr:row>
          <xdr:rowOff>0</xdr:rowOff>
        </xdr:from>
        <xdr:to>
          <xdr:col>1</xdr:col>
          <xdr:colOff>523875</xdr:colOff>
          <xdr:row>873</xdr:row>
          <xdr:rowOff>38100</xdr:rowOff>
        </xdr:to>
        <xdr:sp macro="" textlink="">
          <xdr:nvSpPr>
            <xdr:cNvPr id="2076" name="Check Box 28" hidden="1">
              <a:extLst>
                <a:ext uri="{63B3BB69-23CF-44E3-9099-C40C66FF867C}">
                  <a14:compatExt spid="_x0000_s2076"/>
                </a:ext>
                <a:ext uri="{FF2B5EF4-FFF2-40B4-BE49-F238E27FC236}">
                  <a16:creationId xmlns:a16="http://schemas.microsoft.com/office/drawing/2014/main" id="{00000000-0008-0000-0100-00001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466725</xdr:colOff>
          <xdr:row>873</xdr:row>
          <xdr:rowOff>0</xdr:rowOff>
        </xdr:from>
        <xdr:to>
          <xdr:col>1</xdr:col>
          <xdr:colOff>523875</xdr:colOff>
          <xdr:row>873</xdr:row>
          <xdr:rowOff>38100</xdr:rowOff>
        </xdr:to>
        <xdr:sp macro="" textlink="">
          <xdr:nvSpPr>
            <xdr:cNvPr id="2077" name="Check Box 29" hidden="1">
              <a:extLst>
                <a:ext uri="{63B3BB69-23CF-44E3-9099-C40C66FF867C}">
                  <a14:compatExt spid="_x0000_s2077"/>
                </a:ext>
                <a:ext uri="{FF2B5EF4-FFF2-40B4-BE49-F238E27FC236}">
                  <a16:creationId xmlns:a16="http://schemas.microsoft.com/office/drawing/2014/main" id="{00000000-0008-0000-0100-00001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466725</xdr:colOff>
          <xdr:row>873</xdr:row>
          <xdr:rowOff>0</xdr:rowOff>
        </xdr:from>
        <xdr:to>
          <xdr:col>1</xdr:col>
          <xdr:colOff>523875</xdr:colOff>
          <xdr:row>873</xdr:row>
          <xdr:rowOff>38100</xdr:rowOff>
        </xdr:to>
        <xdr:sp macro="" textlink="">
          <xdr:nvSpPr>
            <xdr:cNvPr id="2078" name="Check Box 30" hidden="1">
              <a:extLst>
                <a:ext uri="{63B3BB69-23CF-44E3-9099-C40C66FF867C}">
                  <a14:compatExt spid="_x0000_s2078"/>
                </a:ext>
                <a:ext uri="{FF2B5EF4-FFF2-40B4-BE49-F238E27FC236}">
                  <a16:creationId xmlns:a16="http://schemas.microsoft.com/office/drawing/2014/main" id="{00000000-0008-0000-0100-00001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466725</xdr:colOff>
          <xdr:row>873</xdr:row>
          <xdr:rowOff>0</xdr:rowOff>
        </xdr:from>
        <xdr:to>
          <xdr:col>1</xdr:col>
          <xdr:colOff>523875</xdr:colOff>
          <xdr:row>873</xdr:row>
          <xdr:rowOff>38100</xdr:rowOff>
        </xdr:to>
        <xdr:sp macro="" textlink="">
          <xdr:nvSpPr>
            <xdr:cNvPr id="2079" name="Check Box 31" hidden="1">
              <a:extLst>
                <a:ext uri="{63B3BB69-23CF-44E3-9099-C40C66FF867C}">
                  <a14:compatExt spid="_x0000_s2079"/>
                </a:ext>
                <a:ext uri="{FF2B5EF4-FFF2-40B4-BE49-F238E27FC236}">
                  <a16:creationId xmlns:a16="http://schemas.microsoft.com/office/drawing/2014/main" id="{00000000-0008-0000-0100-00001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466725</xdr:colOff>
          <xdr:row>873</xdr:row>
          <xdr:rowOff>0</xdr:rowOff>
        </xdr:from>
        <xdr:to>
          <xdr:col>1</xdr:col>
          <xdr:colOff>523875</xdr:colOff>
          <xdr:row>873</xdr:row>
          <xdr:rowOff>38100</xdr:rowOff>
        </xdr:to>
        <xdr:sp macro="" textlink="">
          <xdr:nvSpPr>
            <xdr:cNvPr id="2080" name="Check Box 32" hidden="1">
              <a:extLst>
                <a:ext uri="{63B3BB69-23CF-44E3-9099-C40C66FF867C}">
                  <a14:compatExt spid="_x0000_s2080"/>
                </a:ext>
                <a:ext uri="{FF2B5EF4-FFF2-40B4-BE49-F238E27FC236}">
                  <a16:creationId xmlns:a16="http://schemas.microsoft.com/office/drawing/2014/main" id="{00000000-0008-0000-0100-00002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466725</xdr:colOff>
          <xdr:row>873</xdr:row>
          <xdr:rowOff>0</xdr:rowOff>
        </xdr:from>
        <xdr:to>
          <xdr:col>1</xdr:col>
          <xdr:colOff>523875</xdr:colOff>
          <xdr:row>873</xdr:row>
          <xdr:rowOff>38100</xdr:rowOff>
        </xdr:to>
        <xdr:sp macro="" textlink="">
          <xdr:nvSpPr>
            <xdr:cNvPr id="2081" name="Check Box 33" hidden="1">
              <a:extLst>
                <a:ext uri="{63B3BB69-23CF-44E3-9099-C40C66FF867C}">
                  <a14:compatExt spid="_x0000_s2081"/>
                </a:ext>
                <a:ext uri="{FF2B5EF4-FFF2-40B4-BE49-F238E27FC236}">
                  <a16:creationId xmlns:a16="http://schemas.microsoft.com/office/drawing/2014/main" id="{00000000-0008-0000-0100-00002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466725</xdr:colOff>
          <xdr:row>219</xdr:row>
          <xdr:rowOff>0</xdr:rowOff>
        </xdr:from>
        <xdr:to>
          <xdr:col>1</xdr:col>
          <xdr:colOff>523875</xdr:colOff>
          <xdr:row>511</xdr:row>
          <xdr:rowOff>0</xdr:rowOff>
        </xdr:to>
        <xdr:sp macro="" textlink="">
          <xdr:nvSpPr>
            <xdr:cNvPr id="2082" name="Check Box 34" hidden="1">
              <a:extLst>
                <a:ext uri="{63B3BB69-23CF-44E3-9099-C40C66FF867C}">
                  <a14:compatExt spid="_x0000_s2082"/>
                </a:ext>
                <a:ext uri="{FF2B5EF4-FFF2-40B4-BE49-F238E27FC236}">
                  <a16:creationId xmlns:a16="http://schemas.microsoft.com/office/drawing/2014/main" id="{00000000-0008-0000-0100-00002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466725</xdr:colOff>
          <xdr:row>219</xdr:row>
          <xdr:rowOff>0</xdr:rowOff>
        </xdr:from>
        <xdr:to>
          <xdr:col>1</xdr:col>
          <xdr:colOff>523875</xdr:colOff>
          <xdr:row>511</xdr:row>
          <xdr:rowOff>0</xdr:rowOff>
        </xdr:to>
        <xdr:sp macro="" textlink="">
          <xdr:nvSpPr>
            <xdr:cNvPr id="2083" name="Check Box 35" hidden="1">
              <a:extLst>
                <a:ext uri="{63B3BB69-23CF-44E3-9099-C40C66FF867C}">
                  <a14:compatExt spid="_x0000_s2083"/>
                </a:ext>
                <a:ext uri="{FF2B5EF4-FFF2-40B4-BE49-F238E27FC236}">
                  <a16:creationId xmlns:a16="http://schemas.microsoft.com/office/drawing/2014/main" id="{00000000-0008-0000-0100-00002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466725</xdr:colOff>
          <xdr:row>121</xdr:row>
          <xdr:rowOff>0</xdr:rowOff>
        </xdr:from>
        <xdr:to>
          <xdr:col>1</xdr:col>
          <xdr:colOff>523875</xdr:colOff>
          <xdr:row>511</xdr:row>
          <xdr:rowOff>0</xdr:rowOff>
        </xdr:to>
        <xdr:sp macro="" textlink="">
          <xdr:nvSpPr>
            <xdr:cNvPr id="2084" name="Check Box 36" hidden="1">
              <a:extLst>
                <a:ext uri="{63B3BB69-23CF-44E3-9099-C40C66FF867C}">
                  <a14:compatExt spid="_x0000_s2084"/>
                </a:ext>
                <a:ext uri="{FF2B5EF4-FFF2-40B4-BE49-F238E27FC236}">
                  <a16:creationId xmlns:a16="http://schemas.microsoft.com/office/drawing/2014/main" id="{00000000-0008-0000-0100-00002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466725</xdr:colOff>
          <xdr:row>121</xdr:row>
          <xdr:rowOff>0</xdr:rowOff>
        </xdr:from>
        <xdr:to>
          <xdr:col>1</xdr:col>
          <xdr:colOff>523875</xdr:colOff>
          <xdr:row>511</xdr:row>
          <xdr:rowOff>0</xdr:rowOff>
        </xdr:to>
        <xdr:sp macro="" textlink="">
          <xdr:nvSpPr>
            <xdr:cNvPr id="2085" name="Check Box 37" hidden="1">
              <a:extLst>
                <a:ext uri="{63B3BB69-23CF-44E3-9099-C40C66FF867C}">
                  <a14:compatExt spid="_x0000_s2085"/>
                </a:ext>
                <a:ext uri="{FF2B5EF4-FFF2-40B4-BE49-F238E27FC236}">
                  <a16:creationId xmlns:a16="http://schemas.microsoft.com/office/drawing/2014/main" id="{00000000-0008-0000-0100-00002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466725</xdr:colOff>
          <xdr:row>170</xdr:row>
          <xdr:rowOff>0</xdr:rowOff>
        </xdr:from>
        <xdr:to>
          <xdr:col>1</xdr:col>
          <xdr:colOff>523875</xdr:colOff>
          <xdr:row>511</xdr:row>
          <xdr:rowOff>0</xdr:rowOff>
        </xdr:to>
        <xdr:sp macro="" textlink="">
          <xdr:nvSpPr>
            <xdr:cNvPr id="2086" name="Check Box 38" hidden="1">
              <a:extLst>
                <a:ext uri="{63B3BB69-23CF-44E3-9099-C40C66FF867C}">
                  <a14:compatExt spid="_x0000_s2086"/>
                </a:ext>
                <a:ext uri="{FF2B5EF4-FFF2-40B4-BE49-F238E27FC236}">
                  <a16:creationId xmlns:a16="http://schemas.microsoft.com/office/drawing/2014/main" id="{00000000-0008-0000-0100-00002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466725</xdr:colOff>
          <xdr:row>170</xdr:row>
          <xdr:rowOff>0</xdr:rowOff>
        </xdr:from>
        <xdr:to>
          <xdr:col>1</xdr:col>
          <xdr:colOff>523875</xdr:colOff>
          <xdr:row>511</xdr:row>
          <xdr:rowOff>0</xdr:rowOff>
        </xdr:to>
        <xdr:sp macro="" textlink="">
          <xdr:nvSpPr>
            <xdr:cNvPr id="2087" name="Check Box 39" hidden="1">
              <a:extLst>
                <a:ext uri="{63B3BB69-23CF-44E3-9099-C40C66FF867C}">
                  <a14:compatExt spid="_x0000_s2087"/>
                </a:ext>
                <a:ext uri="{FF2B5EF4-FFF2-40B4-BE49-F238E27FC236}">
                  <a16:creationId xmlns:a16="http://schemas.microsoft.com/office/drawing/2014/main" id="{00000000-0008-0000-0100-00002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466725</xdr:colOff>
          <xdr:row>72</xdr:row>
          <xdr:rowOff>0</xdr:rowOff>
        </xdr:from>
        <xdr:to>
          <xdr:col>1</xdr:col>
          <xdr:colOff>523875</xdr:colOff>
          <xdr:row>511</xdr:row>
          <xdr:rowOff>0</xdr:rowOff>
        </xdr:to>
        <xdr:sp macro="" textlink="">
          <xdr:nvSpPr>
            <xdr:cNvPr id="2088" name="Check Box 40" hidden="1">
              <a:extLst>
                <a:ext uri="{63B3BB69-23CF-44E3-9099-C40C66FF867C}">
                  <a14:compatExt spid="_x0000_s2088"/>
                </a:ext>
                <a:ext uri="{FF2B5EF4-FFF2-40B4-BE49-F238E27FC236}">
                  <a16:creationId xmlns:a16="http://schemas.microsoft.com/office/drawing/2014/main" id="{00000000-0008-0000-0100-00002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466725</xdr:colOff>
          <xdr:row>72</xdr:row>
          <xdr:rowOff>0</xdr:rowOff>
        </xdr:from>
        <xdr:to>
          <xdr:col>1</xdr:col>
          <xdr:colOff>523875</xdr:colOff>
          <xdr:row>511</xdr:row>
          <xdr:rowOff>0</xdr:rowOff>
        </xdr:to>
        <xdr:sp macro="" textlink="">
          <xdr:nvSpPr>
            <xdr:cNvPr id="2089" name="Check Box 41" hidden="1">
              <a:extLst>
                <a:ext uri="{63B3BB69-23CF-44E3-9099-C40C66FF867C}">
                  <a14:compatExt spid="_x0000_s2089"/>
                </a:ext>
                <a:ext uri="{FF2B5EF4-FFF2-40B4-BE49-F238E27FC236}">
                  <a16:creationId xmlns:a16="http://schemas.microsoft.com/office/drawing/2014/main" id="{00000000-0008-0000-0100-00002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466725</xdr:colOff>
          <xdr:row>23</xdr:row>
          <xdr:rowOff>0</xdr:rowOff>
        </xdr:from>
        <xdr:to>
          <xdr:col>1</xdr:col>
          <xdr:colOff>523875</xdr:colOff>
          <xdr:row>511</xdr:row>
          <xdr:rowOff>0</xdr:rowOff>
        </xdr:to>
        <xdr:sp macro="" textlink="">
          <xdr:nvSpPr>
            <xdr:cNvPr id="2090" name="Check Box 42" hidden="1">
              <a:extLst>
                <a:ext uri="{63B3BB69-23CF-44E3-9099-C40C66FF867C}">
                  <a14:compatExt spid="_x0000_s2090"/>
                </a:ext>
                <a:ext uri="{FF2B5EF4-FFF2-40B4-BE49-F238E27FC236}">
                  <a16:creationId xmlns:a16="http://schemas.microsoft.com/office/drawing/2014/main" id="{00000000-0008-0000-0100-00002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466725</xdr:colOff>
          <xdr:row>23</xdr:row>
          <xdr:rowOff>0</xdr:rowOff>
        </xdr:from>
        <xdr:to>
          <xdr:col>1</xdr:col>
          <xdr:colOff>523875</xdr:colOff>
          <xdr:row>511</xdr:row>
          <xdr:rowOff>0</xdr:rowOff>
        </xdr:to>
        <xdr:sp macro="" textlink="">
          <xdr:nvSpPr>
            <xdr:cNvPr id="2091" name="Check Box 43" hidden="1">
              <a:extLst>
                <a:ext uri="{63B3BB69-23CF-44E3-9099-C40C66FF867C}">
                  <a14:compatExt spid="_x0000_s2091"/>
                </a:ext>
                <a:ext uri="{FF2B5EF4-FFF2-40B4-BE49-F238E27FC236}">
                  <a16:creationId xmlns:a16="http://schemas.microsoft.com/office/drawing/2014/main" id="{00000000-0008-0000-0100-00002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3" Type="http://schemas.openxmlformats.org/officeDocument/2006/relationships/ctrlProp" Target="../ctrlProps/ctrlProp11.xml"/><Relationship Id="rId18" Type="http://schemas.openxmlformats.org/officeDocument/2006/relationships/ctrlProp" Target="../ctrlProps/ctrlProp16.xml"/><Relationship Id="rId26" Type="http://schemas.openxmlformats.org/officeDocument/2006/relationships/ctrlProp" Target="../ctrlProps/ctrlProp24.xml"/><Relationship Id="rId39" Type="http://schemas.openxmlformats.org/officeDocument/2006/relationships/ctrlProp" Target="../ctrlProps/ctrlProp37.xml"/><Relationship Id="rId21" Type="http://schemas.openxmlformats.org/officeDocument/2006/relationships/ctrlProp" Target="../ctrlProps/ctrlProp19.xml"/><Relationship Id="rId34" Type="http://schemas.openxmlformats.org/officeDocument/2006/relationships/ctrlProp" Target="../ctrlProps/ctrlProp32.xml"/><Relationship Id="rId42" Type="http://schemas.openxmlformats.org/officeDocument/2006/relationships/ctrlProp" Target="../ctrlProps/ctrlProp40.xml"/><Relationship Id="rId7" Type="http://schemas.openxmlformats.org/officeDocument/2006/relationships/ctrlProp" Target="../ctrlProps/ctrlProp5.xml"/><Relationship Id="rId2" Type="http://schemas.openxmlformats.org/officeDocument/2006/relationships/vmlDrawing" Target="../drawings/vmlDrawing1.vml"/><Relationship Id="rId16" Type="http://schemas.openxmlformats.org/officeDocument/2006/relationships/ctrlProp" Target="../ctrlProps/ctrlProp14.xml"/><Relationship Id="rId29" Type="http://schemas.openxmlformats.org/officeDocument/2006/relationships/ctrlProp" Target="../ctrlProps/ctrlProp27.xml"/><Relationship Id="rId1" Type="http://schemas.openxmlformats.org/officeDocument/2006/relationships/drawing" Target="../drawings/drawing1.xml"/><Relationship Id="rId6" Type="http://schemas.openxmlformats.org/officeDocument/2006/relationships/ctrlProp" Target="../ctrlProps/ctrlProp4.xml"/><Relationship Id="rId11" Type="http://schemas.openxmlformats.org/officeDocument/2006/relationships/ctrlProp" Target="../ctrlProps/ctrlProp9.xml"/><Relationship Id="rId24" Type="http://schemas.openxmlformats.org/officeDocument/2006/relationships/ctrlProp" Target="../ctrlProps/ctrlProp22.xml"/><Relationship Id="rId32" Type="http://schemas.openxmlformats.org/officeDocument/2006/relationships/ctrlProp" Target="../ctrlProps/ctrlProp30.xml"/><Relationship Id="rId37" Type="http://schemas.openxmlformats.org/officeDocument/2006/relationships/ctrlProp" Target="../ctrlProps/ctrlProp35.xml"/><Relationship Id="rId40" Type="http://schemas.openxmlformats.org/officeDocument/2006/relationships/ctrlProp" Target="../ctrlProps/ctrlProp38.xml"/><Relationship Id="rId45" Type="http://schemas.openxmlformats.org/officeDocument/2006/relationships/ctrlProp" Target="../ctrlProps/ctrlProp43.xml"/><Relationship Id="rId5" Type="http://schemas.openxmlformats.org/officeDocument/2006/relationships/ctrlProp" Target="../ctrlProps/ctrlProp3.xml"/><Relationship Id="rId15" Type="http://schemas.openxmlformats.org/officeDocument/2006/relationships/ctrlProp" Target="../ctrlProps/ctrlProp13.xml"/><Relationship Id="rId23" Type="http://schemas.openxmlformats.org/officeDocument/2006/relationships/ctrlProp" Target="../ctrlProps/ctrlProp21.xml"/><Relationship Id="rId28" Type="http://schemas.openxmlformats.org/officeDocument/2006/relationships/ctrlProp" Target="../ctrlProps/ctrlProp26.xml"/><Relationship Id="rId36" Type="http://schemas.openxmlformats.org/officeDocument/2006/relationships/ctrlProp" Target="../ctrlProps/ctrlProp34.xml"/><Relationship Id="rId10" Type="http://schemas.openxmlformats.org/officeDocument/2006/relationships/ctrlProp" Target="../ctrlProps/ctrlProp8.xml"/><Relationship Id="rId19" Type="http://schemas.openxmlformats.org/officeDocument/2006/relationships/ctrlProp" Target="../ctrlProps/ctrlProp17.xml"/><Relationship Id="rId31" Type="http://schemas.openxmlformats.org/officeDocument/2006/relationships/ctrlProp" Target="../ctrlProps/ctrlProp29.xml"/><Relationship Id="rId44" Type="http://schemas.openxmlformats.org/officeDocument/2006/relationships/ctrlProp" Target="../ctrlProps/ctrlProp42.xml"/><Relationship Id="rId4" Type="http://schemas.openxmlformats.org/officeDocument/2006/relationships/ctrlProp" Target="../ctrlProps/ctrlProp2.xml"/><Relationship Id="rId9" Type="http://schemas.openxmlformats.org/officeDocument/2006/relationships/ctrlProp" Target="../ctrlProps/ctrlProp7.xml"/><Relationship Id="rId14" Type="http://schemas.openxmlformats.org/officeDocument/2006/relationships/ctrlProp" Target="../ctrlProps/ctrlProp12.xml"/><Relationship Id="rId22" Type="http://schemas.openxmlformats.org/officeDocument/2006/relationships/ctrlProp" Target="../ctrlProps/ctrlProp20.xml"/><Relationship Id="rId27" Type="http://schemas.openxmlformats.org/officeDocument/2006/relationships/ctrlProp" Target="../ctrlProps/ctrlProp25.xml"/><Relationship Id="rId30" Type="http://schemas.openxmlformats.org/officeDocument/2006/relationships/ctrlProp" Target="../ctrlProps/ctrlProp28.xml"/><Relationship Id="rId35" Type="http://schemas.openxmlformats.org/officeDocument/2006/relationships/ctrlProp" Target="../ctrlProps/ctrlProp33.xml"/><Relationship Id="rId43" Type="http://schemas.openxmlformats.org/officeDocument/2006/relationships/ctrlProp" Target="../ctrlProps/ctrlProp41.xml"/><Relationship Id="rId8" Type="http://schemas.openxmlformats.org/officeDocument/2006/relationships/ctrlProp" Target="../ctrlProps/ctrlProp6.xml"/><Relationship Id="rId3" Type="http://schemas.openxmlformats.org/officeDocument/2006/relationships/ctrlProp" Target="../ctrlProps/ctrlProp1.xml"/><Relationship Id="rId12" Type="http://schemas.openxmlformats.org/officeDocument/2006/relationships/ctrlProp" Target="../ctrlProps/ctrlProp10.xml"/><Relationship Id="rId17" Type="http://schemas.openxmlformats.org/officeDocument/2006/relationships/ctrlProp" Target="../ctrlProps/ctrlProp15.xml"/><Relationship Id="rId25" Type="http://schemas.openxmlformats.org/officeDocument/2006/relationships/ctrlProp" Target="../ctrlProps/ctrlProp23.xml"/><Relationship Id="rId33" Type="http://schemas.openxmlformats.org/officeDocument/2006/relationships/ctrlProp" Target="../ctrlProps/ctrlProp31.xml"/><Relationship Id="rId38" Type="http://schemas.openxmlformats.org/officeDocument/2006/relationships/ctrlProp" Target="../ctrlProps/ctrlProp36.xml"/><Relationship Id="rId20" Type="http://schemas.openxmlformats.org/officeDocument/2006/relationships/ctrlProp" Target="../ctrlProps/ctrlProp18.xml"/><Relationship Id="rId41" Type="http://schemas.openxmlformats.org/officeDocument/2006/relationships/ctrlProp" Target="../ctrlProps/ctrlProp3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2EFB3A-3678-4434-A53B-5CCDE5C7D8F0}">
  <dimension ref="A1:R1130"/>
  <sheetViews>
    <sheetView workbookViewId="0">
      <selection activeCell="N6" sqref="N6"/>
    </sheetView>
  </sheetViews>
  <sheetFormatPr defaultColWidth="9.42578125" defaultRowHeight="12.75" outlineLevelRow="1" x14ac:dyDescent="0.2"/>
  <cols>
    <col min="1" max="1" width="7.5703125" style="1" customWidth="1"/>
    <col min="2" max="2" width="10.42578125" style="1" customWidth="1"/>
    <col min="3" max="3" width="37.5703125" style="2" customWidth="1"/>
    <col min="4" max="4" width="18.7109375" style="2" customWidth="1"/>
    <col min="5" max="5" width="18.42578125" style="2" customWidth="1"/>
    <col min="6" max="6" width="16.5703125" style="2" customWidth="1"/>
    <col min="7" max="7" width="19" style="2" customWidth="1"/>
    <col min="8" max="8" width="13.5703125" style="2" hidden="1" customWidth="1"/>
    <col min="9" max="9" width="1.5703125" style="2" customWidth="1"/>
    <col min="10" max="10" width="17.140625" style="2" customWidth="1"/>
    <col min="11" max="11" width="16.140625" style="2" customWidth="1"/>
    <col min="12" max="12" width="17.140625" style="2" customWidth="1"/>
    <col min="13" max="14" width="18.5703125" style="2" bestFit="1" customWidth="1"/>
    <col min="15" max="15" width="10.42578125" style="2" bestFit="1" customWidth="1"/>
    <col min="16" max="17" width="9.42578125" style="2"/>
    <col min="18" max="18" width="0" style="2" hidden="1" customWidth="1"/>
    <col min="19" max="16384" width="9.42578125" style="2"/>
  </cols>
  <sheetData>
    <row r="1" spans="1:15" x14ac:dyDescent="0.2">
      <c r="M1" s="3" t="s">
        <v>0</v>
      </c>
      <c r="N1" s="4" t="s">
        <v>170</v>
      </c>
    </row>
    <row r="2" spans="1:15" x14ac:dyDescent="0.2">
      <c r="M2" s="3" t="s">
        <v>1</v>
      </c>
      <c r="N2" s="5">
        <v>2</v>
      </c>
    </row>
    <row r="3" spans="1:15" x14ac:dyDescent="0.2">
      <c r="M3" s="3" t="s">
        <v>2</v>
      </c>
      <c r="N3" s="5" t="s">
        <v>172</v>
      </c>
    </row>
    <row r="4" spans="1:15" x14ac:dyDescent="0.2">
      <c r="M4" s="3" t="s">
        <v>3</v>
      </c>
      <c r="N4" s="5"/>
    </row>
    <row r="5" spans="1:15" x14ac:dyDescent="0.2">
      <c r="M5" s="3" t="s">
        <v>4</v>
      </c>
      <c r="N5" s="6"/>
    </row>
    <row r="6" spans="1:15" ht="9" customHeight="1" x14ac:dyDescent="0.2">
      <c r="M6" s="3"/>
      <c r="N6" s="7"/>
    </row>
    <row r="7" spans="1:15" x14ac:dyDescent="0.2">
      <c r="M7" s="3" t="s">
        <v>5</v>
      </c>
      <c r="N7" s="149">
        <v>46161</v>
      </c>
    </row>
    <row r="8" spans="1:15" ht="9" customHeight="1" x14ac:dyDescent="0.2"/>
    <row r="9" spans="1:15" ht="20.25" customHeight="1" x14ac:dyDescent="0.2">
      <c r="A9" s="174" t="s">
        <v>6</v>
      </c>
      <c r="B9" s="174"/>
      <c r="C9" s="174"/>
      <c r="D9" s="174"/>
      <c r="E9" s="174"/>
      <c r="F9" s="174"/>
      <c r="G9" s="174"/>
      <c r="H9" s="174"/>
      <c r="I9" s="174"/>
      <c r="J9" s="174"/>
      <c r="K9" s="174"/>
      <c r="L9" s="174"/>
      <c r="M9" s="174"/>
      <c r="N9" s="174"/>
    </row>
    <row r="10" spans="1:15" ht="21" x14ac:dyDescent="0.2">
      <c r="A10" s="174" t="s">
        <v>7</v>
      </c>
      <c r="B10" s="174"/>
      <c r="C10" s="174"/>
      <c r="D10" s="174"/>
      <c r="E10" s="174"/>
      <c r="F10" s="174"/>
      <c r="G10" s="174"/>
      <c r="H10" s="174"/>
      <c r="I10" s="174"/>
      <c r="J10" s="174"/>
      <c r="K10" s="174"/>
      <c r="L10" s="174"/>
      <c r="M10" s="174"/>
      <c r="N10" s="174"/>
    </row>
    <row r="12" spans="1:15" x14ac:dyDescent="0.2">
      <c r="A12" s="8" t="s">
        <v>8</v>
      </c>
      <c r="O12" s="9"/>
    </row>
    <row r="14" spans="1:15" x14ac:dyDescent="0.2">
      <c r="A14" s="1">
        <v>1</v>
      </c>
      <c r="B14" s="159" t="s">
        <v>9</v>
      </c>
      <c r="C14" s="159"/>
      <c r="D14" s="159"/>
      <c r="E14" s="159"/>
      <c r="F14" s="159"/>
      <c r="G14" s="159"/>
      <c r="H14" s="159"/>
      <c r="I14" s="159"/>
      <c r="J14" s="159"/>
      <c r="K14" s="159"/>
      <c r="L14" s="159"/>
      <c r="M14" s="159"/>
      <c r="N14" s="159"/>
    </row>
    <row r="15" spans="1:15" ht="29.25" customHeight="1" x14ac:dyDescent="0.2">
      <c r="B15" s="159"/>
      <c r="C15" s="159"/>
      <c r="D15" s="159"/>
      <c r="E15" s="159"/>
      <c r="F15" s="159"/>
      <c r="G15" s="159"/>
      <c r="H15" s="159"/>
      <c r="I15" s="159"/>
      <c r="J15" s="159"/>
      <c r="K15" s="159"/>
      <c r="L15" s="159"/>
      <c r="M15" s="159"/>
      <c r="N15" s="159"/>
    </row>
    <row r="16" spans="1:15" ht="12.75" customHeight="1" x14ac:dyDescent="0.2"/>
    <row r="17" spans="1:14" x14ac:dyDescent="0.2">
      <c r="A17" s="1">
        <v>2</v>
      </c>
      <c r="B17" s="159" t="s">
        <v>10</v>
      </c>
      <c r="C17" s="159"/>
      <c r="D17" s="159"/>
      <c r="E17" s="159"/>
      <c r="F17" s="159"/>
      <c r="G17" s="159"/>
      <c r="H17" s="159"/>
      <c r="I17" s="159"/>
      <c r="J17" s="159"/>
      <c r="K17" s="159"/>
      <c r="L17" s="159"/>
      <c r="M17" s="159"/>
      <c r="N17" s="159"/>
    </row>
    <row r="18" spans="1:14" x14ac:dyDescent="0.2">
      <c r="B18" s="159"/>
      <c r="C18" s="159"/>
      <c r="D18" s="159"/>
      <c r="E18" s="159"/>
      <c r="F18" s="159"/>
      <c r="G18" s="159"/>
      <c r="H18" s="159"/>
      <c r="I18" s="159"/>
      <c r="J18" s="159"/>
      <c r="K18" s="159"/>
      <c r="L18" s="159"/>
      <c r="M18" s="159"/>
      <c r="N18" s="159"/>
    </row>
    <row r="20" spans="1:14" x14ac:dyDescent="0.2">
      <c r="A20" s="1">
        <v>3</v>
      </c>
      <c r="B20" s="173" t="s">
        <v>11</v>
      </c>
      <c r="C20" s="173"/>
      <c r="D20" s="173"/>
      <c r="E20" s="173"/>
      <c r="F20" s="173"/>
      <c r="G20" s="173"/>
      <c r="H20" s="173"/>
      <c r="I20" s="173"/>
      <c r="J20" s="173"/>
      <c r="K20" s="173"/>
      <c r="L20" s="173"/>
      <c r="M20" s="173"/>
      <c r="N20" s="173"/>
    </row>
    <row r="22" spans="1:14" x14ac:dyDescent="0.2">
      <c r="A22" s="1">
        <v>4</v>
      </c>
      <c r="B22" s="12" t="s">
        <v>12</v>
      </c>
    </row>
    <row r="24" spans="1:14" ht="30.75" customHeight="1" x14ac:dyDescent="0.2">
      <c r="A24" s="1">
        <v>5</v>
      </c>
      <c r="B24" s="173" t="s">
        <v>13</v>
      </c>
      <c r="C24" s="173"/>
      <c r="D24" s="173"/>
      <c r="E24" s="173"/>
      <c r="F24" s="173"/>
      <c r="G24" s="173"/>
      <c r="H24" s="173"/>
      <c r="I24" s="173"/>
      <c r="J24" s="173"/>
      <c r="K24" s="173"/>
      <c r="L24" s="173"/>
      <c r="M24" s="173"/>
      <c r="N24" s="173"/>
    </row>
    <row r="26" spans="1:14" x14ac:dyDescent="0.2">
      <c r="A26" s="1">
        <v>6</v>
      </c>
      <c r="B26" s="173" t="s">
        <v>14</v>
      </c>
      <c r="C26" s="173"/>
      <c r="D26" s="173"/>
      <c r="E26" s="173"/>
      <c r="F26" s="173"/>
      <c r="G26" s="173"/>
      <c r="H26" s="173"/>
      <c r="I26" s="173"/>
      <c r="J26" s="173"/>
      <c r="K26" s="173"/>
      <c r="L26" s="173"/>
      <c r="M26" s="173"/>
      <c r="N26" s="173"/>
    </row>
    <row r="27" spans="1:14" x14ac:dyDescent="0.2">
      <c r="B27" s="173"/>
      <c r="C27" s="173"/>
      <c r="D27" s="173"/>
      <c r="E27" s="173"/>
      <c r="F27" s="173"/>
      <c r="G27" s="173"/>
      <c r="H27" s="173"/>
      <c r="I27" s="173"/>
      <c r="J27" s="173"/>
      <c r="K27" s="173"/>
      <c r="L27" s="173"/>
      <c r="M27" s="173"/>
      <c r="N27" s="173"/>
    </row>
    <row r="28" spans="1:14" x14ac:dyDescent="0.2">
      <c r="B28" s="173"/>
      <c r="C28" s="173"/>
      <c r="D28" s="173"/>
      <c r="E28" s="173"/>
      <c r="F28" s="173"/>
      <c r="G28" s="173"/>
      <c r="H28" s="173"/>
      <c r="I28" s="173"/>
      <c r="J28" s="173"/>
      <c r="K28" s="173"/>
      <c r="L28" s="173"/>
      <c r="M28" s="173"/>
      <c r="N28" s="173"/>
    </row>
    <row r="30" spans="1:14" ht="12.75" customHeight="1" x14ac:dyDescent="0.2">
      <c r="A30" s="1">
        <v>7</v>
      </c>
      <c r="B30" s="12" t="s">
        <v>15</v>
      </c>
      <c r="C30" s="11"/>
      <c r="D30" s="11"/>
      <c r="E30" s="11"/>
      <c r="F30" s="11"/>
      <c r="G30" s="11"/>
      <c r="H30" s="11"/>
      <c r="I30" s="11"/>
      <c r="J30" s="11"/>
      <c r="K30" s="11"/>
      <c r="L30" s="11"/>
      <c r="M30" s="11"/>
      <c r="N30" s="11"/>
    </row>
    <row r="31" spans="1:14" x14ac:dyDescent="0.2">
      <c r="B31" s="11"/>
      <c r="C31" s="11"/>
      <c r="D31" s="11"/>
      <c r="E31" s="11"/>
      <c r="F31" s="11"/>
      <c r="G31" s="11"/>
      <c r="H31" s="11"/>
      <c r="I31" s="11"/>
      <c r="J31" s="11"/>
      <c r="K31" s="11"/>
      <c r="L31" s="11"/>
      <c r="M31" s="11"/>
      <c r="N31" s="11"/>
    </row>
    <row r="32" spans="1:14" x14ac:dyDescent="0.2">
      <c r="A32" s="1">
        <v>8</v>
      </c>
      <c r="B32" s="12" t="s">
        <v>16</v>
      </c>
      <c r="C32" s="11"/>
      <c r="D32" s="11"/>
      <c r="E32" s="11"/>
      <c r="F32" s="11"/>
      <c r="G32" s="11"/>
      <c r="H32" s="11"/>
      <c r="I32" s="11"/>
      <c r="J32" s="11"/>
      <c r="K32" s="11"/>
      <c r="L32" s="11"/>
      <c r="M32" s="11"/>
      <c r="N32" s="11"/>
    </row>
    <row r="42" spans="1:18" ht="15" hidden="1" x14ac:dyDescent="0.2">
      <c r="E42" s="13" t="s">
        <v>17</v>
      </c>
      <c r="F42" s="14" t="s">
        <v>18</v>
      </c>
    </row>
    <row r="43" spans="1:18" ht="15.75" hidden="1" thickBot="1" x14ac:dyDescent="0.3">
      <c r="E43" s="13" t="s">
        <v>19</v>
      </c>
      <c r="F43" s="15">
        <v>2012</v>
      </c>
      <c r="G43" s="16"/>
      <c r="H43" s="17" t="b">
        <f>IF(F43=2014,4,IF(F43=2015,5,IF(F43=2016,6,IF(F43=2017,7,IF(F43=2018,8,IF(F43=2019,9,IF(F43=2020,10)))))))</f>
        <v>0</v>
      </c>
    </row>
    <row r="44" spans="1:18" hidden="1" x14ac:dyDescent="0.2"/>
    <row r="45" spans="1:18" hidden="1" x14ac:dyDescent="0.2">
      <c r="D45" s="170" t="s">
        <v>20</v>
      </c>
      <c r="E45" s="171"/>
      <c r="F45" s="171"/>
      <c r="G45" s="171"/>
      <c r="H45" s="172"/>
      <c r="J45" s="18"/>
      <c r="K45" s="19" t="s">
        <v>21</v>
      </c>
      <c r="L45" s="19"/>
      <c r="M45" s="20"/>
    </row>
    <row r="46" spans="1:18" ht="30" hidden="1" customHeight="1" x14ac:dyDescent="0.2">
      <c r="A46" s="21" t="s">
        <v>22</v>
      </c>
      <c r="B46" s="21" t="s">
        <v>23</v>
      </c>
      <c r="C46" s="22" t="s">
        <v>24</v>
      </c>
      <c r="D46" s="21" t="s">
        <v>25</v>
      </c>
      <c r="E46" s="23" t="s">
        <v>26</v>
      </c>
      <c r="F46" s="23" t="s">
        <v>27</v>
      </c>
      <c r="G46" s="21" t="s">
        <v>28</v>
      </c>
      <c r="H46" s="21" t="s">
        <v>29</v>
      </c>
      <c r="I46" s="24"/>
      <c r="J46" s="21" t="s">
        <v>25</v>
      </c>
      <c r="K46" s="25" t="s">
        <v>30</v>
      </c>
      <c r="L46" s="25" t="s">
        <v>27</v>
      </c>
      <c r="M46" s="26" t="s">
        <v>28</v>
      </c>
      <c r="N46" s="21" t="s">
        <v>31</v>
      </c>
    </row>
    <row r="47" spans="1:18" ht="25.5" hidden="1" customHeight="1" x14ac:dyDescent="0.25">
      <c r="A47" s="21"/>
      <c r="B47" s="27">
        <v>1609</v>
      </c>
      <c r="C47" s="28" t="s">
        <v>32</v>
      </c>
      <c r="D47" s="29"/>
      <c r="E47" s="29"/>
      <c r="F47" s="29"/>
      <c r="G47" s="30">
        <f>D47+E47+F47</f>
        <v>0</v>
      </c>
      <c r="H47" s="30">
        <v>0</v>
      </c>
      <c r="I47" s="24"/>
      <c r="J47" s="31"/>
      <c r="K47" s="29"/>
      <c r="L47" s="29"/>
      <c r="M47" s="30">
        <f>J47+K47+L47</f>
        <v>0</v>
      </c>
      <c r="N47" s="32">
        <f>G47+M47</f>
        <v>0</v>
      </c>
      <c r="R47" s="33"/>
    </row>
    <row r="48" spans="1:18" ht="25.5" hidden="1" x14ac:dyDescent="0.25">
      <c r="A48" s="27">
        <v>12</v>
      </c>
      <c r="B48" s="27">
        <v>1611</v>
      </c>
      <c r="C48" s="28" t="s">
        <v>33</v>
      </c>
      <c r="D48" s="29"/>
      <c r="E48" s="29"/>
      <c r="F48" s="29"/>
      <c r="G48" s="30">
        <f>D48+E48+F48</f>
        <v>0</v>
      </c>
      <c r="H48" s="30">
        <v>0</v>
      </c>
      <c r="I48" s="34"/>
      <c r="J48" s="31"/>
      <c r="K48" s="29"/>
      <c r="L48" s="29"/>
      <c r="M48" s="30">
        <f>J48+K48+L48</f>
        <v>0</v>
      </c>
      <c r="N48" s="32">
        <f>G48+M48</f>
        <v>0</v>
      </c>
      <c r="R48" s="33"/>
    </row>
    <row r="49" spans="1:18" ht="25.5" hidden="1" x14ac:dyDescent="0.25">
      <c r="A49" s="27" t="s">
        <v>34</v>
      </c>
      <c r="B49" s="27">
        <v>1612</v>
      </c>
      <c r="C49" s="28" t="s">
        <v>35</v>
      </c>
      <c r="D49" s="29"/>
      <c r="E49" s="29"/>
      <c r="F49" s="29"/>
      <c r="G49" s="30">
        <f>D49+E49+F49</f>
        <v>0</v>
      </c>
      <c r="H49" s="30">
        <v>0</v>
      </c>
      <c r="I49" s="34"/>
      <c r="J49" s="31"/>
      <c r="K49" s="29"/>
      <c r="L49" s="29"/>
      <c r="M49" s="30">
        <f>J49+K49+L49</f>
        <v>0</v>
      </c>
      <c r="N49" s="32">
        <f>G49+M49</f>
        <v>0</v>
      </c>
      <c r="R49" s="33"/>
    </row>
    <row r="50" spans="1:18" ht="15" hidden="1" x14ac:dyDescent="0.25">
      <c r="A50" s="27" t="s">
        <v>36</v>
      </c>
      <c r="B50" s="27">
        <v>1805</v>
      </c>
      <c r="C50" s="28" t="s">
        <v>37</v>
      </c>
      <c r="D50" s="29"/>
      <c r="E50" s="29"/>
      <c r="F50" s="29"/>
      <c r="G50" s="30">
        <f>D50+E50+F50</f>
        <v>0</v>
      </c>
      <c r="H50" s="30">
        <v>0</v>
      </c>
      <c r="I50" s="34"/>
      <c r="J50" s="31"/>
      <c r="K50" s="29"/>
      <c r="L50" s="29"/>
      <c r="M50" s="30">
        <f>J50+K50+L50</f>
        <v>0</v>
      </c>
      <c r="N50" s="32">
        <f>G50+M50</f>
        <v>0</v>
      </c>
      <c r="R50" s="33"/>
    </row>
    <row r="51" spans="1:18" ht="15" hidden="1" x14ac:dyDescent="0.25">
      <c r="A51" s="27">
        <v>47</v>
      </c>
      <c r="B51" s="27">
        <v>1808</v>
      </c>
      <c r="C51" s="28" t="s">
        <v>38</v>
      </c>
      <c r="D51" s="29"/>
      <c r="E51" s="29"/>
      <c r="F51" s="29"/>
      <c r="G51" s="30">
        <f t="shared" ref="G51:G87" si="0">D51+E51+F51</f>
        <v>0</v>
      </c>
      <c r="H51" s="30">
        <v>0</v>
      </c>
      <c r="I51" s="34"/>
      <c r="J51" s="31"/>
      <c r="K51" s="29"/>
      <c r="L51" s="29"/>
      <c r="M51" s="30">
        <f t="shared" ref="M51:M87" si="1">J51+K51+L51</f>
        <v>0</v>
      </c>
      <c r="N51" s="32">
        <f t="shared" ref="N51:N87" si="2">G51+M51</f>
        <v>0</v>
      </c>
      <c r="R51" s="33"/>
    </row>
    <row r="52" spans="1:18" ht="15" hidden="1" x14ac:dyDescent="0.25">
      <c r="A52" s="27">
        <v>13</v>
      </c>
      <c r="B52" s="27">
        <v>1810</v>
      </c>
      <c r="C52" s="28" t="s">
        <v>39</v>
      </c>
      <c r="D52" s="29"/>
      <c r="E52" s="29"/>
      <c r="F52" s="29"/>
      <c r="G52" s="30">
        <f t="shared" si="0"/>
        <v>0</v>
      </c>
      <c r="H52" s="30">
        <v>0</v>
      </c>
      <c r="I52" s="34"/>
      <c r="J52" s="31"/>
      <c r="K52" s="29"/>
      <c r="L52" s="29"/>
      <c r="M52" s="30">
        <f t="shared" si="1"/>
        <v>0</v>
      </c>
      <c r="N52" s="32">
        <f t="shared" si="2"/>
        <v>0</v>
      </c>
      <c r="R52" s="33"/>
    </row>
    <row r="53" spans="1:18" ht="15" hidden="1" x14ac:dyDescent="0.25">
      <c r="A53" s="27">
        <v>47</v>
      </c>
      <c r="B53" s="27">
        <v>1815</v>
      </c>
      <c r="C53" s="28" t="s">
        <v>40</v>
      </c>
      <c r="D53" s="29"/>
      <c r="E53" s="29"/>
      <c r="F53" s="29"/>
      <c r="G53" s="30">
        <f t="shared" si="0"/>
        <v>0</v>
      </c>
      <c r="H53" s="30">
        <v>0</v>
      </c>
      <c r="I53" s="34"/>
      <c r="J53" s="31"/>
      <c r="K53" s="29"/>
      <c r="L53" s="29"/>
      <c r="M53" s="30">
        <f t="shared" si="1"/>
        <v>0</v>
      </c>
      <c r="N53" s="32">
        <f t="shared" si="2"/>
        <v>0</v>
      </c>
      <c r="R53" s="33"/>
    </row>
    <row r="54" spans="1:18" ht="15" hidden="1" x14ac:dyDescent="0.25">
      <c r="A54" s="27">
        <v>47</v>
      </c>
      <c r="B54" s="27">
        <v>1820</v>
      </c>
      <c r="C54" s="28" t="s">
        <v>41</v>
      </c>
      <c r="D54" s="29"/>
      <c r="E54" s="29"/>
      <c r="F54" s="29"/>
      <c r="G54" s="30">
        <f t="shared" si="0"/>
        <v>0</v>
      </c>
      <c r="H54" s="30">
        <v>0</v>
      </c>
      <c r="I54" s="34"/>
      <c r="J54" s="31"/>
      <c r="K54" s="29"/>
      <c r="L54" s="29"/>
      <c r="M54" s="30">
        <f t="shared" si="1"/>
        <v>0</v>
      </c>
      <c r="N54" s="32">
        <f t="shared" si="2"/>
        <v>0</v>
      </c>
      <c r="R54" s="33"/>
    </row>
    <row r="55" spans="1:18" ht="15" hidden="1" x14ac:dyDescent="0.25">
      <c r="A55" s="27">
        <v>47</v>
      </c>
      <c r="B55" s="27">
        <v>1825</v>
      </c>
      <c r="C55" s="28" t="s">
        <v>42</v>
      </c>
      <c r="D55" s="29"/>
      <c r="E55" s="29"/>
      <c r="F55" s="29"/>
      <c r="G55" s="30">
        <f t="shared" si="0"/>
        <v>0</v>
      </c>
      <c r="H55" s="30">
        <v>0</v>
      </c>
      <c r="I55" s="34"/>
      <c r="J55" s="31"/>
      <c r="K55" s="29"/>
      <c r="L55" s="29"/>
      <c r="M55" s="30">
        <f t="shared" si="1"/>
        <v>0</v>
      </c>
      <c r="N55" s="32">
        <f t="shared" si="2"/>
        <v>0</v>
      </c>
      <c r="R55" s="33"/>
    </row>
    <row r="56" spans="1:18" ht="15" hidden="1" x14ac:dyDescent="0.25">
      <c r="A56" s="27">
        <v>47</v>
      </c>
      <c r="B56" s="27">
        <v>1830</v>
      </c>
      <c r="C56" s="28" t="s">
        <v>43</v>
      </c>
      <c r="D56" s="29"/>
      <c r="E56" s="29"/>
      <c r="F56" s="29"/>
      <c r="G56" s="30">
        <f t="shared" si="0"/>
        <v>0</v>
      </c>
      <c r="H56" s="30">
        <v>0</v>
      </c>
      <c r="I56" s="34"/>
      <c r="J56" s="31"/>
      <c r="K56" s="29"/>
      <c r="L56" s="29"/>
      <c r="M56" s="30">
        <f t="shared" si="1"/>
        <v>0</v>
      </c>
      <c r="N56" s="32">
        <f t="shared" si="2"/>
        <v>0</v>
      </c>
      <c r="R56" s="33"/>
    </row>
    <row r="57" spans="1:18" ht="15" hidden="1" x14ac:dyDescent="0.25">
      <c r="A57" s="27">
        <v>47</v>
      </c>
      <c r="B57" s="27">
        <v>1835</v>
      </c>
      <c r="C57" s="28" t="s">
        <v>44</v>
      </c>
      <c r="D57" s="29"/>
      <c r="E57" s="29"/>
      <c r="F57" s="29"/>
      <c r="G57" s="30">
        <f t="shared" si="0"/>
        <v>0</v>
      </c>
      <c r="H57" s="30">
        <v>0</v>
      </c>
      <c r="I57" s="34"/>
      <c r="J57" s="31"/>
      <c r="K57" s="29"/>
      <c r="L57" s="29"/>
      <c r="M57" s="30">
        <f t="shared" si="1"/>
        <v>0</v>
      </c>
      <c r="N57" s="32">
        <f t="shared" si="2"/>
        <v>0</v>
      </c>
      <c r="R57" s="33"/>
    </row>
    <row r="58" spans="1:18" ht="15" hidden="1" x14ac:dyDescent="0.25">
      <c r="A58" s="27">
        <v>47</v>
      </c>
      <c r="B58" s="27">
        <v>1840</v>
      </c>
      <c r="C58" s="28" t="s">
        <v>45</v>
      </c>
      <c r="D58" s="29"/>
      <c r="E58" s="29"/>
      <c r="F58" s="29"/>
      <c r="G58" s="30">
        <f t="shared" si="0"/>
        <v>0</v>
      </c>
      <c r="H58" s="30">
        <v>0</v>
      </c>
      <c r="I58" s="34"/>
      <c r="J58" s="31"/>
      <c r="K58" s="29"/>
      <c r="L58" s="29"/>
      <c r="M58" s="30">
        <f t="shared" si="1"/>
        <v>0</v>
      </c>
      <c r="N58" s="32">
        <f t="shared" si="2"/>
        <v>0</v>
      </c>
      <c r="R58" s="33"/>
    </row>
    <row r="59" spans="1:18" ht="15" hidden="1" x14ac:dyDescent="0.25">
      <c r="A59" s="27">
        <v>47</v>
      </c>
      <c r="B59" s="27">
        <v>1845</v>
      </c>
      <c r="C59" s="28" t="s">
        <v>46</v>
      </c>
      <c r="D59" s="29"/>
      <c r="E59" s="29"/>
      <c r="F59" s="29"/>
      <c r="G59" s="30">
        <f t="shared" si="0"/>
        <v>0</v>
      </c>
      <c r="H59" s="30">
        <v>0</v>
      </c>
      <c r="I59" s="34"/>
      <c r="J59" s="31"/>
      <c r="K59" s="29"/>
      <c r="L59" s="29"/>
      <c r="M59" s="30">
        <f t="shared" si="1"/>
        <v>0</v>
      </c>
      <c r="N59" s="32">
        <f t="shared" si="2"/>
        <v>0</v>
      </c>
      <c r="R59" s="33"/>
    </row>
    <row r="60" spans="1:18" ht="15" hidden="1" x14ac:dyDescent="0.25">
      <c r="A60" s="27">
        <v>47</v>
      </c>
      <c r="B60" s="27">
        <v>1850</v>
      </c>
      <c r="C60" s="28" t="s">
        <v>47</v>
      </c>
      <c r="D60" s="29"/>
      <c r="E60" s="29"/>
      <c r="F60" s="29"/>
      <c r="G60" s="30">
        <f t="shared" si="0"/>
        <v>0</v>
      </c>
      <c r="H60" s="30">
        <v>0</v>
      </c>
      <c r="I60" s="34"/>
      <c r="J60" s="31"/>
      <c r="K60" s="29"/>
      <c r="L60" s="29"/>
      <c r="M60" s="30">
        <f t="shared" si="1"/>
        <v>0</v>
      </c>
      <c r="N60" s="32">
        <f t="shared" si="2"/>
        <v>0</v>
      </c>
      <c r="R60" s="33"/>
    </row>
    <row r="61" spans="1:18" ht="15" hidden="1" x14ac:dyDescent="0.25">
      <c r="A61" s="27">
        <v>47</v>
      </c>
      <c r="B61" s="27">
        <v>1855</v>
      </c>
      <c r="C61" s="28" t="s">
        <v>48</v>
      </c>
      <c r="D61" s="29"/>
      <c r="E61" s="29"/>
      <c r="F61" s="29"/>
      <c r="G61" s="30">
        <f t="shared" si="0"/>
        <v>0</v>
      </c>
      <c r="H61" s="30">
        <v>0</v>
      </c>
      <c r="I61" s="34"/>
      <c r="J61" s="31"/>
      <c r="K61" s="29"/>
      <c r="L61" s="29"/>
      <c r="M61" s="30">
        <f t="shared" si="1"/>
        <v>0</v>
      </c>
      <c r="N61" s="32">
        <f t="shared" si="2"/>
        <v>0</v>
      </c>
      <c r="R61" s="33"/>
    </row>
    <row r="62" spans="1:18" ht="15" hidden="1" x14ac:dyDescent="0.25">
      <c r="A62" s="27">
        <v>47</v>
      </c>
      <c r="B62" s="27">
        <v>1860</v>
      </c>
      <c r="C62" s="28" t="s">
        <v>49</v>
      </c>
      <c r="D62" s="29"/>
      <c r="E62" s="29"/>
      <c r="F62" s="29"/>
      <c r="G62" s="30">
        <f t="shared" si="0"/>
        <v>0</v>
      </c>
      <c r="H62" s="30">
        <v>0</v>
      </c>
      <c r="I62" s="34"/>
      <c r="J62" s="31"/>
      <c r="K62" s="29"/>
      <c r="L62" s="29"/>
      <c r="M62" s="30">
        <f t="shared" si="1"/>
        <v>0</v>
      </c>
      <c r="N62" s="32">
        <f t="shared" si="2"/>
        <v>0</v>
      </c>
      <c r="R62" s="33"/>
    </row>
    <row r="63" spans="1:18" ht="15" hidden="1" x14ac:dyDescent="0.25">
      <c r="A63" s="27">
        <v>47</v>
      </c>
      <c r="B63" s="27">
        <v>1860</v>
      </c>
      <c r="C63" s="28" t="s">
        <v>50</v>
      </c>
      <c r="D63" s="29"/>
      <c r="E63" s="29"/>
      <c r="F63" s="29"/>
      <c r="G63" s="30">
        <f t="shared" si="0"/>
        <v>0</v>
      </c>
      <c r="H63" s="30">
        <v>0</v>
      </c>
      <c r="I63" s="34"/>
      <c r="J63" s="31"/>
      <c r="K63" s="29"/>
      <c r="L63" s="29"/>
      <c r="M63" s="30">
        <f t="shared" si="1"/>
        <v>0</v>
      </c>
      <c r="N63" s="32">
        <f t="shared" si="2"/>
        <v>0</v>
      </c>
      <c r="R63" s="33"/>
    </row>
    <row r="64" spans="1:18" ht="15" hidden="1" x14ac:dyDescent="0.25">
      <c r="A64" s="27" t="s">
        <v>36</v>
      </c>
      <c r="B64" s="27">
        <v>1905</v>
      </c>
      <c r="C64" s="28" t="s">
        <v>37</v>
      </c>
      <c r="D64" s="29"/>
      <c r="E64" s="29"/>
      <c r="F64" s="29"/>
      <c r="G64" s="30">
        <f t="shared" si="0"/>
        <v>0</v>
      </c>
      <c r="H64" s="30">
        <v>0</v>
      </c>
      <c r="I64" s="34"/>
      <c r="J64" s="31"/>
      <c r="K64" s="29"/>
      <c r="L64" s="29"/>
      <c r="M64" s="30">
        <f t="shared" si="1"/>
        <v>0</v>
      </c>
      <c r="N64" s="32">
        <f t="shared" si="2"/>
        <v>0</v>
      </c>
      <c r="R64" s="33"/>
    </row>
    <row r="65" spans="1:18" ht="15" hidden="1" x14ac:dyDescent="0.25">
      <c r="A65" s="27">
        <v>47</v>
      </c>
      <c r="B65" s="27">
        <v>1908</v>
      </c>
      <c r="C65" s="28" t="s">
        <v>51</v>
      </c>
      <c r="D65" s="29"/>
      <c r="E65" s="29"/>
      <c r="F65" s="29"/>
      <c r="G65" s="30">
        <f t="shared" si="0"/>
        <v>0</v>
      </c>
      <c r="H65" s="30">
        <v>0</v>
      </c>
      <c r="I65" s="34"/>
      <c r="J65" s="31"/>
      <c r="K65" s="29"/>
      <c r="L65" s="29"/>
      <c r="M65" s="30">
        <f t="shared" si="1"/>
        <v>0</v>
      </c>
      <c r="N65" s="32">
        <f t="shared" si="2"/>
        <v>0</v>
      </c>
      <c r="R65" s="33"/>
    </row>
    <row r="66" spans="1:18" ht="15" hidden="1" x14ac:dyDescent="0.25">
      <c r="A66" s="27">
        <v>13</v>
      </c>
      <c r="B66" s="27">
        <v>1910</v>
      </c>
      <c r="C66" s="28" t="s">
        <v>39</v>
      </c>
      <c r="D66" s="29"/>
      <c r="E66" s="29"/>
      <c r="F66" s="29"/>
      <c r="G66" s="30">
        <f t="shared" si="0"/>
        <v>0</v>
      </c>
      <c r="H66" s="30">
        <v>0</v>
      </c>
      <c r="I66" s="34"/>
      <c r="J66" s="31"/>
      <c r="K66" s="29"/>
      <c r="L66" s="29"/>
      <c r="M66" s="30">
        <f t="shared" si="1"/>
        <v>0</v>
      </c>
      <c r="N66" s="32">
        <f t="shared" si="2"/>
        <v>0</v>
      </c>
      <c r="R66" s="33"/>
    </row>
    <row r="67" spans="1:18" ht="15" hidden="1" x14ac:dyDescent="0.25">
      <c r="A67" s="27">
        <v>8</v>
      </c>
      <c r="B67" s="27">
        <v>1915</v>
      </c>
      <c r="C67" s="28" t="s">
        <v>52</v>
      </c>
      <c r="D67" s="29"/>
      <c r="E67" s="29"/>
      <c r="F67" s="29"/>
      <c r="G67" s="30">
        <f t="shared" si="0"/>
        <v>0</v>
      </c>
      <c r="H67" s="30">
        <v>0</v>
      </c>
      <c r="I67" s="34"/>
      <c r="J67" s="31"/>
      <c r="K67" s="29"/>
      <c r="L67" s="29"/>
      <c r="M67" s="30">
        <f t="shared" si="1"/>
        <v>0</v>
      </c>
      <c r="N67" s="32">
        <f t="shared" si="2"/>
        <v>0</v>
      </c>
      <c r="R67" s="33"/>
    </row>
    <row r="68" spans="1:18" ht="15" hidden="1" x14ac:dyDescent="0.25">
      <c r="A68" s="27">
        <v>8</v>
      </c>
      <c r="B68" s="27">
        <v>1915</v>
      </c>
      <c r="C68" s="28" t="s">
        <v>53</v>
      </c>
      <c r="D68" s="29"/>
      <c r="E68" s="29"/>
      <c r="F68" s="29"/>
      <c r="G68" s="30">
        <f t="shared" si="0"/>
        <v>0</v>
      </c>
      <c r="H68" s="30">
        <v>0</v>
      </c>
      <c r="I68" s="34"/>
      <c r="J68" s="31"/>
      <c r="K68" s="29"/>
      <c r="L68" s="29"/>
      <c r="M68" s="30">
        <f t="shared" si="1"/>
        <v>0</v>
      </c>
      <c r="N68" s="32">
        <f t="shared" si="2"/>
        <v>0</v>
      </c>
      <c r="R68" s="33"/>
    </row>
    <row r="69" spans="1:18" ht="15" hidden="1" x14ac:dyDescent="0.25">
      <c r="A69" s="27">
        <v>10</v>
      </c>
      <c r="B69" s="27">
        <v>1920</v>
      </c>
      <c r="C69" s="28" t="s">
        <v>54</v>
      </c>
      <c r="D69" s="29"/>
      <c r="E69" s="29"/>
      <c r="F69" s="29"/>
      <c r="G69" s="30">
        <f t="shared" si="0"/>
        <v>0</v>
      </c>
      <c r="H69" s="30">
        <v>0</v>
      </c>
      <c r="I69" s="34"/>
      <c r="J69" s="31"/>
      <c r="K69" s="29"/>
      <c r="L69" s="29"/>
      <c r="M69" s="30">
        <f t="shared" si="1"/>
        <v>0</v>
      </c>
      <c r="N69" s="32">
        <f t="shared" si="2"/>
        <v>0</v>
      </c>
      <c r="R69" s="33"/>
    </row>
    <row r="70" spans="1:18" ht="25.5" hidden="1" x14ac:dyDescent="0.25">
      <c r="A70" s="27">
        <v>45</v>
      </c>
      <c r="B70" s="27">
        <v>1920</v>
      </c>
      <c r="C70" s="28" t="s">
        <v>55</v>
      </c>
      <c r="D70" s="29"/>
      <c r="E70" s="29"/>
      <c r="F70" s="29"/>
      <c r="G70" s="30">
        <f t="shared" si="0"/>
        <v>0</v>
      </c>
      <c r="H70" s="30">
        <v>0</v>
      </c>
      <c r="I70" s="34"/>
      <c r="J70" s="31"/>
      <c r="K70" s="29"/>
      <c r="L70" s="29"/>
      <c r="M70" s="30">
        <f t="shared" si="1"/>
        <v>0</v>
      </c>
      <c r="N70" s="32">
        <f t="shared" si="2"/>
        <v>0</v>
      </c>
      <c r="R70" s="33"/>
    </row>
    <row r="71" spans="1:18" ht="25.5" hidden="1" x14ac:dyDescent="0.25">
      <c r="A71" s="27">
        <v>50</v>
      </c>
      <c r="B71" s="27">
        <v>1920</v>
      </c>
      <c r="C71" s="28" t="s">
        <v>56</v>
      </c>
      <c r="D71" s="29"/>
      <c r="E71" s="29"/>
      <c r="F71" s="29"/>
      <c r="G71" s="30">
        <f t="shared" si="0"/>
        <v>0</v>
      </c>
      <c r="H71" s="30">
        <v>0</v>
      </c>
      <c r="I71" s="34"/>
      <c r="J71" s="31"/>
      <c r="K71" s="29"/>
      <c r="L71" s="29"/>
      <c r="M71" s="30">
        <f t="shared" si="1"/>
        <v>0</v>
      </c>
      <c r="N71" s="32">
        <f t="shared" si="2"/>
        <v>0</v>
      </c>
      <c r="R71" s="33"/>
    </row>
    <row r="72" spans="1:18" ht="15" hidden="1" x14ac:dyDescent="0.25">
      <c r="A72" s="27">
        <v>10</v>
      </c>
      <c r="B72" s="27">
        <v>1930</v>
      </c>
      <c r="C72" s="28" t="s">
        <v>57</v>
      </c>
      <c r="D72" s="29"/>
      <c r="E72" s="29"/>
      <c r="F72" s="29"/>
      <c r="G72" s="30">
        <f t="shared" si="0"/>
        <v>0</v>
      </c>
      <c r="H72" s="30">
        <v>0</v>
      </c>
      <c r="I72" s="34"/>
      <c r="J72" s="31"/>
      <c r="K72" s="29"/>
      <c r="L72" s="29"/>
      <c r="M72" s="30">
        <f t="shared" si="1"/>
        <v>0</v>
      </c>
      <c r="N72" s="32">
        <f t="shared" si="2"/>
        <v>0</v>
      </c>
      <c r="R72" s="33"/>
    </row>
    <row r="73" spans="1:18" ht="15" hidden="1" x14ac:dyDescent="0.25">
      <c r="A73" s="27">
        <v>8</v>
      </c>
      <c r="B73" s="27">
        <v>1935</v>
      </c>
      <c r="C73" s="28" t="s">
        <v>58</v>
      </c>
      <c r="D73" s="29"/>
      <c r="E73" s="29"/>
      <c r="F73" s="29"/>
      <c r="G73" s="30">
        <f t="shared" si="0"/>
        <v>0</v>
      </c>
      <c r="H73" s="30">
        <v>0</v>
      </c>
      <c r="I73" s="34"/>
      <c r="J73" s="31"/>
      <c r="K73" s="29"/>
      <c r="L73" s="29"/>
      <c r="M73" s="30">
        <f t="shared" si="1"/>
        <v>0</v>
      </c>
      <c r="N73" s="32">
        <f t="shared" si="2"/>
        <v>0</v>
      </c>
      <c r="R73" s="33"/>
    </row>
    <row r="74" spans="1:18" ht="15" hidden="1" x14ac:dyDescent="0.25">
      <c r="A74" s="27">
        <v>8</v>
      </c>
      <c r="B74" s="27">
        <v>1940</v>
      </c>
      <c r="C74" s="28" t="s">
        <v>59</v>
      </c>
      <c r="D74" s="29"/>
      <c r="E74" s="29"/>
      <c r="F74" s="29"/>
      <c r="G74" s="30">
        <f t="shared" si="0"/>
        <v>0</v>
      </c>
      <c r="H74" s="30">
        <v>0</v>
      </c>
      <c r="I74" s="34"/>
      <c r="J74" s="31"/>
      <c r="K74" s="29"/>
      <c r="L74" s="29"/>
      <c r="M74" s="30">
        <f t="shared" si="1"/>
        <v>0</v>
      </c>
      <c r="N74" s="32">
        <f t="shared" si="2"/>
        <v>0</v>
      </c>
      <c r="R74" s="33"/>
    </row>
    <row r="75" spans="1:18" ht="15" hidden="1" x14ac:dyDescent="0.25">
      <c r="A75" s="27">
        <v>8</v>
      </c>
      <c r="B75" s="27">
        <v>1945</v>
      </c>
      <c r="C75" s="28" t="s">
        <v>60</v>
      </c>
      <c r="D75" s="29"/>
      <c r="E75" s="29"/>
      <c r="F75" s="29"/>
      <c r="G75" s="30">
        <f t="shared" si="0"/>
        <v>0</v>
      </c>
      <c r="H75" s="30">
        <v>0</v>
      </c>
      <c r="I75" s="34"/>
      <c r="J75" s="31"/>
      <c r="K75" s="29"/>
      <c r="L75" s="29"/>
      <c r="M75" s="30">
        <f t="shared" si="1"/>
        <v>0</v>
      </c>
      <c r="N75" s="32">
        <f t="shared" si="2"/>
        <v>0</v>
      </c>
      <c r="R75" s="33"/>
    </row>
    <row r="76" spans="1:18" ht="15" hidden="1" x14ac:dyDescent="0.25">
      <c r="A76" s="27">
        <v>8</v>
      </c>
      <c r="B76" s="27">
        <v>1950</v>
      </c>
      <c r="C76" s="28" t="s">
        <v>61</v>
      </c>
      <c r="D76" s="29"/>
      <c r="E76" s="29"/>
      <c r="F76" s="29"/>
      <c r="G76" s="30">
        <f t="shared" si="0"/>
        <v>0</v>
      </c>
      <c r="H76" s="30">
        <v>0</v>
      </c>
      <c r="I76" s="34"/>
      <c r="J76" s="35"/>
      <c r="K76" s="29"/>
      <c r="L76" s="29"/>
      <c r="M76" s="30">
        <f t="shared" si="1"/>
        <v>0</v>
      </c>
      <c r="N76" s="32">
        <f t="shared" si="2"/>
        <v>0</v>
      </c>
      <c r="R76" s="33"/>
    </row>
    <row r="77" spans="1:18" ht="15" hidden="1" x14ac:dyDescent="0.25">
      <c r="A77" s="27">
        <v>8</v>
      </c>
      <c r="B77" s="27">
        <v>1955</v>
      </c>
      <c r="C77" s="28" t="s">
        <v>62</v>
      </c>
      <c r="D77" s="29"/>
      <c r="E77" s="29"/>
      <c r="F77" s="29"/>
      <c r="G77" s="30">
        <f t="shared" si="0"/>
        <v>0</v>
      </c>
      <c r="H77" s="30">
        <v>0</v>
      </c>
      <c r="I77" s="34"/>
      <c r="J77" s="31"/>
      <c r="K77" s="29"/>
      <c r="L77" s="29"/>
      <c r="M77" s="30">
        <f t="shared" si="1"/>
        <v>0</v>
      </c>
      <c r="N77" s="32">
        <f t="shared" si="2"/>
        <v>0</v>
      </c>
      <c r="R77" s="33"/>
    </row>
    <row r="78" spans="1:18" ht="15" hidden="1" x14ac:dyDescent="0.25">
      <c r="A78" s="27">
        <v>8</v>
      </c>
      <c r="B78" s="27">
        <v>1955</v>
      </c>
      <c r="C78" s="28" t="s">
        <v>63</v>
      </c>
      <c r="D78" s="29"/>
      <c r="E78" s="29"/>
      <c r="F78" s="29"/>
      <c r="G78" s="30">
        <f t="shared" si="0"/>
        <v>0</v>
      </c>
      <c r="H78" s="30">
        <v>0</v>
      </c>
      <c r="I78" s="34"/>
      <c r="J78" s="31"/>
      <c r="K78" s="29"/>
      <c r="L78" s="29"/>
      <c r="M78" s="30">
        <f t="shared" si="1"/>
        <v>0</v>
      </c>
      <c r="N78" s="32">
        <f t="shared" si="2"/>
        <v>0</v>
      </c>
      <c r="R78" s="33"/>
    </row>
    <row r="79" spans="1:18" ht="15" hidden="1" x14ac:dyDescent="0.25">
      <c r="A79" s="27">
        <v>8</v>
      </c>
      <c r="B79" s="27">
        <v>1960</v>
      </c>
      <c r="C79" s="28" t="s">
        <v>64</v>
      </c>
      <c r="D79" s="29"/>
      <c r="E79" s="29"/>
      <c r="F79" s="29"/>
      <c r="G79" s="30">
        <f t="shared" si="0"/>
        <v>0</v>
      </c>
      <c r="H79" s="30">
        <v>0</v>
      </c>
      <c r="I79" s="34"/>
      <c r="J79" s="31"/>
      <c r="K79" s="29"/>
      <c r="L79" s="29"/>
      <c r="M79" s="30">
        <f t="shared" si="1"/>
        <v>0</v>
      </c>
      <c r="N79" s="32">
        <f t="shared" si="2"/>
        <v>0</v>
      </c>
      <c r="R79" s="33"/>
    </row>
    <row r="80" spans="1:18" ht="25.5" hidden="1" x14ac:dyDescent="0.25">
      <c r="A80" s="1">
        <v>47</v>
      </c>
      <c r="B80" s="27">
        <v>1970</v>
      </c>
      <c r="C80" s="28" t="s">
        <v>65</v>
      </c>
      <c r="D80" s="29"/>
      <c r="E80" s="29"/>
      <c r="F80" s="29"/>
      <c r="G80" s="30">
        <f t="shared" si="0"/>
        <v>0</v>
      </c>
      <c r="H80" s="30">
        <v>0</v>
      </c>
      <c r="I80" s="34"/>
      <c r="J80" s="31"/>
      <c r="K80" s="29"/>
      <c r="L80" s="29"/>
      <c r="M80" s="30">
        <f t="shared" si="1"/>
        <v>0</v>
      </c>
      <c r="N80" s="32">
        <f t="shared" si="2"/>
        <v>0</v>
      </c>
      <c r="R80" s="33"/>
    </row>
    <row r="81" spans="1:18" ht="25.5" hidden="1" x14ac:dyDescent="0.25">
      <c r="A81" s="27">
        <v>47</v>
      </c>
      <c r="B81" s="27">
        <v>1975</v>
      </c>
      <c r="C81" s="28" t="s">
        <v>66</v>
      </c>
      <c r="D81" s="29"/>
      <c r="E81" s="29"/>
      <c r="F81" s="29"/>
      <c r="G81" s="30">
        <f t="shared" si="0"/>
        <v>0</v>
      </c>
      <c r="H81" s="30">
        <v>0</v>
      </c>
      <c r="I81" s="34"/>
      <c r="J81" s="31"/>
      <c r="K81" s="29"/>
      <c r="L81" s="29"/>
      <c r="M81" s="30">
        <f t="shared" si="1"/>
        <v>0</v>
      </c>
      <c r="N81" s="32">
        <f t="shared" si="2"/>
        <v>0</v>
      </c>
      <c r="R81" s="33"/>
    </row>
    <row r="82" spans="1:18" ht="15" hidden="1" x14ac:dyDescent="0.25">
      <c r="A82" s="27">
        <v>47</v>
      </c>
      <c r="B82" s="27">
        <v>1980</v>
      </c>
      <c r="C82" s="28" t="s">
        <v>67</v>
      </c>
      <c r="D82" s="29"/>
      <c r="E82" s="29"/>
      <c r="F82" s="29"/>
      <c r="G82" s="30">
        <f t="shared" si="0"/>
        <v>0</v>
      </c>
      <c r="H82" s="30">
        <v>0</v>
      </c>
      <c r="I82" s="34"/>
      <c r="J82" s="31"/>
      <c r="K82" s="29"/>
      <c r="L82" s="29"/>
      <c r="M82" s="30">
        <f t="shared" si="1"/>
        <v>0</v>
      </c>
      <c r="N82" s="32">
        <f t="shared" si="2"/>
        <v>0</v>
      </c>
      <c r="R82" s="33"/>
    </row>
    <row r="83" spans="1:18" ht="15" hidden="1" x14ac:dyDescent="0.25">
      <c r="A83" s="27">
        <v>47</v>
      </c>
      <c r="B83" s="27">
        <v>1985</v>
      </c>
      <c r="C83" s="28" t="s">
        <v>68</v>
      </c>
      <c r="D83" s="29"/>
      <c r="E83" s="29"/>
      <c r="F83" s="29"/>
      <c r="G83" s="30">
        <f t="shared" si="0"/>
        <v>0</v>
      </c>
      <c r="H83" s="30">
        <v>0</v>
      </c>
      <c r="I83" s="34"/>
      <c r="J83" s="31"/>
      <c r="K83" s="29"/>
      <c r="L83" s="29"/>
      <c r="M83" s="30">
        <f t="shared" si="1"/>
        <v>0</v>
      </c>
      <c r="N83" s="32">
        <f t="shared" si="2"/>
        <v>0</v>
      </c>
      <c r="R83" s="33"/>
    </row>
    <row r="84" spans="1:18" ht="15" hidden="1" x14ac:dyDescent="0.25">
      <c r="A84" s="1">
        <v>47</v>
      </c>
      <c r="B84" s="27">
        <v>1990</v>
      </c>
      <c r="C84" s="36" t="s">
        <v>69</v>
      </c>
      <c r="D84" s="29"/>
      <c r="E84" s="29"/>
      <c r="F84" s="29"/>
      <c r="G84" s="30">
        <f t="shared" si="0"/>
        <v>0</v>
      </c>
      <c r="H84" s="30">
        <v>0</v>
      </c>
      <c r="I84" s="34"/>
      <c r="J84" s="31"/>
      <c r="K84" s="29"/>
      <c r="L84" s="29"/>
      <c r="M84" s="30">
        <f t="shared" si="1"/>
        <v>0</v>
      </c>
      <c r="N84" s="32">
        <f t="shared" si="2"/>
        <v>0</v>
      </c>
      <c r="R84" s="33"/>
    </row>
    <row r="85" spans="1:18" ht="15" hidden="1" x14ac:dyDescent="0.25">
      <c r="A85" s="27">
        <v>47</v>
      </c>
      <c r="B85" s="27">
        <v>1995</v>
      </c>
      <c r="C85" s="28" t="s">
        <v>70</v>
      </c>
      <c r="D85" s="29"/>
      <c r="E85" s="29"/>
      <c r="F85" s="29"/>
      <c r="G85" s="30">
        <f t="shared" si="0"/>
        <v>0</v>
      </c>
      <c r="H85" s="30">
        <v>0</v>
      </c>
      <c r="I85" s="34"/>
      <c r="J85" s="31"/>
      <c r="K85" s="29"/>
      <c r="L85" s="29"/>
      <c r="M85" s="30">
        <f t="shared" si="1"/>
        <v>0</v>
      </c>
      <c r="N85" s="32">
        <f t="shared" si="2"/>
        <v>0</v>
      </c>
      <c r="R85" s="33"/>
    </row>
    <row r="86" spans="1:18" ht="15" hidden="1" x14ac:dyDescent="0.25">
      <c r="A86" s="27">
        <v>47</v>
      </c>
      <c r="B86" s="27">
        <v>2440</v>
      </c>
      <c r="C86" s="28" t="s">
        <v>71</v>
      </c>
      <c r="D86" s="29"/>
      <c r="E86" s="29"/>
      <c r="F86" s="29"/>
      <c r="G86" s="30">
        <f t="shared" si="0"/>
        <v>0</v>
      </c>
      <c r="H86" s="30">
        <v>0</v>
      </c>
      <c r="J86" s="29"/>
      <c r="K86" s="29"/>
      <c r="L86" s="29"/>
      <c r="M86" s="30">
        <f t="shared" si="1"/>
        <v>0</v>
      </c>
      <c r="N86" s="32">
        <f t="shared" si="2"/>
        <v>0</v>
      </c>
      <c r="R86" s="33"/>
    </row>
    <row r="87" spans="1:18" ht="15" hidden="1" x14ac:dyDescent="0.25">
      <c r="A87" s="37"/>
      <c r="B87" s="37">
        <v>2005</v>
      </c>
      <c r="C87" s="38" t="s">
        <v>72</v>
      </c>
      <c r="D87" s="39"/>
      <c r="E87" s="39"/>
      <c r="F87" s="39"/>
      <c r="G87" s="30">
        <f t="shared" si="0"/>
        <v>0</v>
      </c>
      <c r="H87" s="30">
        <v>0</v>
      </c>
      <c r="J87" s="39"/>
      <c r="K87" s="39"/>
      <c r="L87" s="39"/>
      <c r="M87" s="30">
        <f t="shared" si="1"/>
        <v>0</v>
      </c>
      <c r="N87" s="32">
        <f t="shared" si="2"/>
        <v>0</v>
      </c>
      <c r="R87" s="33"/>
    </row>
    <row r="88" spans="1:18" hidden="1" x14ac:dyDescent="0.2">
      <c r="A88" s="37"/>
      <c r="B88" s="37"/>
      <c r="C88" s="40" t="s">
        <v>73</v>
      </c>
      <c r="D88" s="41">
        <f>SUM(D47:D87)</f>
        <v>0</v>
      </c>
      <c r="E88" s="41">
        <f>SUM(E47:E87)</f>
        <v>0</v>
      </c>
      <c r="F88" s="41">
        <f>SUM(F47:F87)</f>
        <v>0</v>
      </c>
      <c r="G88" s="41">
        <f>SUM(G47:G87)</f>
        <v>0</v>
      </c>
      <c r="H88" s="42">
        <f>SUM(H47:H87)</f>
        <v>0</v>
      </c>
      <c r="I88" s="43"/>
      <c r="J88" s="41">
        <f>SUM(J47:J87)</f>
        <v>0</v>
      </c>
      <c r="K88" s="41">
        <f>SUM(K47:K87)</f>
        <v>0</v>
      </c>
      <c r="L88" s="41">
        <f>SUM(L47:L87)</f>
        <v>0</v>
      </c>
      <c r="M88" s="41">
        <f>SUM(M47:M87)</f>
        <v>0</v>
      </c>
      <c r="N88" s="41">
        <f>SUM(N47:N87)</f>
        <v>0</v>
      </c>
    </row>
    <row r="89" spans="1:18" ht="37.5" hidden="1" x14ac:dyDescent="0.25">
      <c r="A89" s="37"/>
      <c r="B89" s="37"/>
      <c r="C89" s="44" t="s">
        <v>74</v>
      </c>
      <c r="D89" s="39"/>
      <c r="E89" s="39"/>
      <c r="F89" s="39"/>
      <c r="G89" s="30">
        <f>D89+E89+F89</f>
        <v>0</v>
      </c>
      <c r="H89" s="30"/>
      <c r="J89" s="39"/>
      <c r="K89" s="39"/>
      <c r="L89" s="39"/>
      <c r="M89" s="30">
        <f>J89+K89+L89</f>
        <v>0</v>
      </c>
      <c r="N89" s="32">
        <f>G89+M89</f>
        <v>0</v>
      </c>
    </row>
    <row r="90" spans="1:18" ht="25.5" hidden="1" x14ac:dyDescent="0.25">
      <c r="A90" s="37"/>
      <c r="B90" s="37"/>
      <c r="C90" s="45" t="s">
        <v>75</v>
      </c>
      <c r="D90" s="39"/>
      <c r="E90" s="39"/>
      <c r="F90" s="39"/>
      <c r="G90" s="30">
        <f>D90+E90+F90</f>
        <v>0</v>
      </c>
      <c r="H90" s="30"/>
      <c r="J90" s="39"/>
      <c r="K90" s="39"/>
      <c r="L90" s="39"/>
      <c r="M90" s="30">
        <f>J90+K90+L90</f>
        <v>0</v>
      </c>
      <c r="N90" s="32">
        <f>G90+M90</f>
        <v>0</v>
      </c>
    </row>
    <row r="91" spans="1:18" hidden="1" x14ac:dyDescent="0.2">
      <c r="A91" s="37"/>
      <c r="B91" s="37"/>
      <c r="C91" s="40" t="s">
        <v>76</v>
      </c>
      <c r="D91" s="41">
        <f>SUM(D88:D90)</f>
        <v>0</v>
      </c>
      <c r="E91" s="41">
        <f>SUM(E88:E90)</f>
        <v>0</v>
      </c>
      <c r="F91" s="41">
        <f>SUM(F88:F90)</f>
        <v>0</v>
      </c>
      <c r="G91" s="41">
        <f>SUM(G88:G90)</f>
        <v>0</v>
      </c>
      <c r="H91" s="41"/>
      <c r="I91" s="43"/>
      <c r="J91" s="41">
        <f>SUM(J88:J90)</f>
        <v>0</v>
      </c>
      <c r="K91" s="41">
        <f>SUM(K88:K90)</f>
        <v>0</v>
      </c>
      <c r="L91" s="41">
        <f>SUM(L88:L90)</f>
        <v>0</v>
      </c>
      <c r="M91" s="41">
        <f>SUM(M88:M90)</f>
        <v>0</v>
      </c>
      <c r="N91" s="41">
        <f>SUM(N88:N90)</f>
        <v>0</v>
      </c>
    </row>
    <row r="92" spans="1:18" ht="15" hidden="1" x14ac:dyDescent="0.25">
      <c r="A92" s="37"/>
      <c r="B92" s="37"/>
      <c r="C92" s="46" t="s">
        <v>77</v>
      </c>
      <c r="D92" s="29"/>
      <c r="E92" s="29"/>
      <c r="F92" s="29"/>
      <c r="G92" s="30">
        <f t="shared" ref="G92" si="3">D92+E92+F92</f>
        <v>0</v>
      </c>
      <c r="H92" s="30">
        <v>0</v>
      </c>
      <c r="I92" s="34"/>
      <c r="M92" s="30">
        <f t="shared" ref="M92" si="4">J92+K92+L92</f>
        <v>0</v>
      </c>
      <c r="N92" s="32">
        <f t="shared" ref="N92" si="5">G92+M92</f>
        <v>0</v>
      </c>
    </row>
    <row r="93" spans="1:18" hidden="1" x14ac:dyDescent="0.2">
      <c r="A93" s="37"/>
      <c r="B93" s="37"/>
      <c r="C93" s="46" t="s">
        <v>78</v>
      </c>
      <c r="D93" s="41">
        <f>SUM(D91:D92)</f>
        <v>0</v>
      </c>
      <c r="E93" s="41">
        <f t="shared" ref="E93:N93" si="6">SUM(E91:E92)</f>
        <v>0</v>
      </c>
      <c r="F93" s="41">
        <f t="shared" si="6"/>
        <v>0</v>
      </c>
      <c r="G93" s="41">
        <f t="shared" si="6"/>
        <v>0</v>
      </c>
      <c r="H93" s="41">
        <f t="shared" si="6"/>
        <v>0</v>
      </c>
      <c r="I93" s="41">
        <f t="shared" si="6"/>
        <v>0</v>
      </c>
      <c r="J93" s="41">
        <f t="shared" si="6"/>
        <v>0</v>
      </c>
      <c r="K93" s="41">
        <f t="shared" si="6"/>
        <v>0</v>
      </c>
      <c r="L93" s="41">
        <f t="shared" si="6"/>
        <v>0</v>
      </c>
      <c r="M93" s="41">
        <f t="shared" si="6"/>
        <v>0</v>
      </c>
      <c r="N93" s="41">
        <f t="shared" si="6"/>
        <v>0</v>
      </c>
    </row>
    <row r="94" spans="1:18" ht="15" hidden="1" x14ac:dyDescent="0.25">
      <c r="A94" s="37"/>
      <c r="B94" s="37"/>
      <c r="C94" s="164" t="s">
        <v>79</v>
      </c>
      <c r="D94" s="165"/>
      <c r="E94" s="165"/>
      <c r="F94" s="165"/>
      <c r="G94" s="165"/>
      <c r="H94" s="165"/>
      <c r="I94" s="165"/>
      <c r="J94" s="166"/>
      <c r="K94" s="39"/>
      <c r="M94" s="47"/>
      <c r="N94" s="48"/>
    </row>
    <row r="95" spans="1:18" ht="15" hidden="1" x14ac:dyDescent="0.25">
      <c r="A95" s="37"/>
      <c r="B95" s="37"/>
      <c r="C95" s="164" t="s">
        <v>80</v>
      </c>
      <c r="D95" s="165"/>
      <c r="E95" s="165"/>
      <c r="F95" s="165"/>
      <c r="G95" s="165"/>
      <c r="H95" s="165"/>
      <c r="I95" s="165"/>
      <c r="J95" s="166"/>
      <c r="K95" s="41">
        <f>K93+K94</f>
        <v>0</v>
      </c>
      <c r="M95" s="47"/>
      <c r="N95" s="48"/>
    </row>
    <row r="96" spans="1:18" ht="27.75" hidden="1" customHeight="1" x14ac:dyDescent="0.2">
      <c r="D96" s="169" t="s">
        <v>81</v>
      </c>
      <c r="E96" s="169"/>
      <c r="F96" s="169"/>
      <c r="G96" s="48">
        <f>AVERAGE(D91,G91)</f>
        <v>0</v>
      </c>
      <c r="J96" s="3" t="s">
        <v>82</v>
      </c>
      <c r="M96" s="48">
        <f>AVERAGE(J91,M91)</f>
        <v>0</v>
      </c>
    </row>
    <row r="97" spans="1:18" hidden="1" x14ac:dyDescent="0.2">
      <c r="D97" s="3"/>
      <c r="G97" s="48"/>
      <c r="J97" s="3" t="s">
        <v>83</v>
      </c>
      <c r="M97" s="48">
        <f>G96+M96</f>
        <v>0</v>
      </c>
    </row>
    <row r="98" spans="1:18" hidden="1" x14ac:dyDescent="0.2">
      <c r="J98" s="2" t="s">
        <v>84</v>
      </c>
    </row>
    <row r="99" spans="1:18" ht="15" hidden="1" x14ac:dyDescent="0.25">
      <c r="A99" s="37">
        <v>10</v>
      </c>
      <c r="B99" s="37"/>
      <c r="C99" s="49" t="s">
        <v>85</v>
      </c>
      <c r="D99" s="50"/>
      <c r="E99" s="50"/>
      <c r="F99" s="50"/>
      <c r="G99" s="50"/>
      <c r="H99" s="50"/>
      <c r="I99" s="50"/>
      <c r="J99" s="50" t="s">
        <v>85</v>
      </c>
      <c r="K99" s="50"/>
      <c r="L99" s="31"/>
    </row>
    <row r="100" spans="1:18" ht="15" hidden="1" x14ac:dyDescent="0.25">
      <c r="A100" s="37">
        <v>8</v>
      </c>
      <c r="B100" s="37"/>
      <c r="C100" s="49" t="s">
        <v>58</v>
      </c>
      <c r="D100" s="50"/>
      <c r="E100" s="50"/>
      <c r="F100" s="50"/>
      <c r="G100" s="50"/>
      <c r="H100" s="50"/>
      <c r="I100" s="50"/>
      <c r="J100" s="50" t="s">
        <v>58</v>
      </c>
      <c r="K100" s="50"/>
      <c r="L100" s="31"/>
    </row>
    <row r="101" spans="1:18" ht="15" hidden="1" x14ac:dyDescent="0.25">
      <c r="A101" s="37">
        <v>47</v>
      </c>
      <c r="B101" s="37"/>
      <c r="C101" s="49" t="s">
        <v>86</v>
      </c>
      <c r="D101" s="50"/>
      <c r="E101" s="50"/>
      <c r="F101" s="50"/>
      <c r="G101" s="50"/>
      <c r="H101" s="50"/>
      <c r="I101" s="50"/>
      <c r="J101" s="50" t="s">
        <v>86</v>
      </c>
      <c r="K101" s="50"/>
      <c r="L101" s="31"/>
    </row>
    <row r="102" spans="1:18" hidden="1" x14ac:dyDescent="0.2">
      <c r="J102" s="167" t="s">
        <v>87</v>
      </c>
      <c r="K102" s="168"/>
      <c r="L102" s="51">
        <f>K95-L99-L100-L101</f>
        <v>0</v>
      </c>
    </row>
    <row r="103" spans="1:18" hidden="1" x14ac:dyDescent="0.2"/>
    <row r="104" spans="1:18" hidden="1" x14ac:dyDescent="0.2"/>
    <row r="105" spans="1:18" hidden="1" x14ac:dyDescent="0.2"/>
    <row r="106" spans="1:18" ht="15" hidden="1" x14ac:dyDescent="0.2">
      <c r="E106" s="13" t="s">
        <v>17</v>
      </c>
      <c r="F106" s="14" t="s">
        <v>18</v>
      </c>
    </row>
    <row r="107" spans="1:18" ht="15.75" hidden="1" thickBot="1" x14ac:dyDescent="0.3">
      <c r="E107" s="13" t="s">
        <v>19</v>
      </c>
      <c r="F107" s="15">
        <v>2013</v>
      </c>
      <c r="G107" s="16"/>
      <c r="H107" s="17" t="b">
        <f>IF(F107=2014,4,IF(F107=2015,5,IF(F107=2016,6,IF(F107=2017,7,IF(F107=2018,8,IF(F107=2019,9,IF(F107=2020,10)))))))</f>
        <v>0</v>
      </c>
    </row>
    <row r="108" spans="1:18" hidden="1" x14ac:dyDescent="0.2"/>
    <row r="109" spans="1:18" hidden="1" x14ac:dyDescent="0.2">
      <c r="D109" s="170" t="s">
        <v>20</v>
      </c>
      <c r="E109" s="171"/>
      <c r="F109" s="171"/>
      <c r="G109" s="171"/>
      <c r="H109" s="172"/>
      <c r="J109" s="18"/>
      <c r="K109" s="19" t="s">
        <v>21</v>
      </c>
      <c r="L109" s="19"/>
      <c r="M109" s="20"/>
    </row>
    <row r="110" spans="1:18" ht="30" hidden="1" customHeight="1" x14ac:dyDescent="0.2">
      <c r="A110" s="21" t="s">
        <v>22</v>
      </c>
      <c r="B110" s="21" t="s">
        <v>23</v>
      </c>
      <c r="C110" s="22" t="s">
        <v>24</v>
      </c>
      <c r="D110" s="21" t="s">
        <v>25</v>
      </c>
      <c r="E110" s="23" t="s">
        <v>26</v>
      </c>
      <c r="F110" s="23" t="s">
        <v>27</v>
      </c>
      <c r="G110" s="21" t="s">
        <v>28</v>
      </c>
      <c r="H110" s="21" t="s">
        <v>29</v>
      </c>
      <c r="I110" s="24"/>
      <c r="J110" s="21" t="s">
        <v>25</v>
      </c>
      <c r="K110" s="25" t="s">
        <v>30</v>
      </c>
      <c r="L110" s="25" t="s">
        <v>27</v>
      </c>
      <c r="M110" s="26" t="s">
        <v>28</v>
      </c>
      <c r="N110" s="21" t="s">
        <v>31</v>
      </c>
    </row>
    <row r="111" spans="1:18" ht="25.5" hidden="1" customHeight="1" x14ac:dyDescent="0.25">
      <c r="A111" s="21"/>
      <c r="B111" s="27">
        <v>1609</v>
      </c>
      <c r="C111" s="28" t="s">
        <v>32</v>
      </c>
      <c r="D111" s="52">
        <f>G47</f>
        <v>0</v>
      </c>
      <c r="E111" s="29"/>
      <c r="F111" s="29"/>
      <c r="G111" s="30">
        <f>D111+E111+F111</f>
        <v>0</v>
      </c>
      <c r="H111" s="30">
        <v>0</v>
      </c>
      <c r="I111" s="24"/>
      <c r="J111" s="52">
        <f>M47</f>
        <v>0</v>
      </c>
      <c r="K111" s="29"/>
      <c r="L111" s="29"/>
      <c r="M111" s="30">
        <f>J111+K111+L111</f>
        <v>0</v>
      </c>
      <c r="N111" s="32">
        <f>G111+M111</f>
        <v>0</v>
      </c>
      <c r="R111" s="33"/>
    </row>
    <row r="112" spans="1:18" ht="25.5" hidden="1" x14ac:dyDescent="0.25">
      <c r="A112" s="27">
        <v>12</v>
      </c>
      <c r="B112" s="27">
        <v>1611</v>
      </c>
      <c r="C112" s="28" t="s">
        <v>33</v>
      </c>
      <c r="D112" s="52">
        <f t="shared" ref="D112:D151" si="7">G48</f>
        <v>0</v>
      </c>
      <c r="E112" s="29"/>
      <c r="F112" s="29"/>
      <c r="G112" s="30">
        <f>D112+E112+F112</f>
        <v>0</v>
      </c>
      <c r="H112" s="30">
        <v>0</v>
      </c>
      <c r="I112" s="34"/>
      <c r="J112" s="52">
        <f t="shared" ref="J112:J154" si="8">M48</f>
        <v>0</v>
      </c>
      <c r="K112" s="29"/>
      <c r="L112" s="29"/>
      <c r="M112" s="30">
        <f>J112+K112+L112</f>
        <v>0</v>
      </c>
      <c r="N112" s="32">
        <f>G112+M112</f>
        <v>0</v>
      </c>
      <c r="R112" s="33"/>
    </row>
    <row r="113" spans="1:18" ht="25.5" hidden="1" x14ac:dyDescent="0.25">
      <c r="A113" s="27" t="s">
        <v>34</v>
      </c>
      <c r="B113" s="27">
        <v>1612</v>
      </c>
      <c r="C113" s="28" t="s">
        <v>35</v>
      </c>
      <c r="D113" s="52">
        <f t="shared" si="7"/>
        <v>0</v>
      </c>
      <c r="E113" s="29"/>
      <c r="F113" s="29"/>
      <c r="G113" s="30">
        <f>D113+E113+F113</f>
        <v>0</v>
      </c>
      <c r="H113" s="30">
        <v>0</v>
      </c>
      <c r="I113" s="34"/>
      <c r="J113" s="52">
        <f t="shared" si="8"/>
        <v>0</v>
      </c>
      <c r="K113" s="29"/>
      <c r="L113" s="29"/>
      <c r="M113" s="30">
        <f>J113+K113+L113</f>
        <v>0</v>
      </c>
      <c r="N113" s="32">
        <f>G113+M113</f>
        <v>0</v>
      </c>
      <c r="R113" s="33"/>
    </row>
    <row r="114" spans="1:18" ht="15" hidden="1" x14ac:dyDescent="0.25">
      <c r="A114" s="27" t="s">
        <v>36</v>
      </c>
      <c r="B114" s="27">
        <v>1805</v>
      </c>
      <c r="C114" s="28" t="s">
        <v>37</v>
      </c>
      <c r="D114" s="52">
        <f t="shared" si="7"/>
        <v>0</v>
      </c>
      <c r="E114" s="29"/>
      <c r="F114" s="29"/>
      <c r="G114" s="30">
        <f>D114+E114+F114</f>
        <v>0</v>
      </c>
      <c r="H114" s="30">
        <v>0</v>
      </c>
      <c r="I114" s="34"/>
      <c r="J114" s="52">
        <f t="shared" si="8"/>
        <v>0</v>
      </c>
      <c r="K114" s="29"/>
      <c r="L114" s="29"/>
      <c r="M114" s="30">
        <f>J114+K114+L114</f>
        <v>0</v>
      </c>
      <c r="N114" s="32">
        <f>G114+M114</f>
        <v>0</v>
      </c>
      <c r="R114" s="33"/>
    </row>
    <row r="115" spans="1:18" ht="15" hidden="1" x14ac:dyDescent="0.25">
      <c r="A115" s="27">
        <v>47</v>
      </c>
      <c r="B115" s="27">
        <v>1808</v>
      </c>
      <c r="C115" s="28" t="s">
        <v>38</v>
      </c>
      <c r="D115" s="52">
        <f t="shared" si="7"/>
        <v>0</v>
      </c>
      <c r="E115" s="29"/>
      <c r="F115" s="29"/>
      <c r="G115" s="30">
        <f t="shared" ref="G115:G151" si="9">D115+E115+F115</f>
        <v>0</v>
      </c>
      <c r="H115" s="30">
        <v>0</v>
      </c>
      <c r="I115" s="34"/>
      <c r="J115" s="52">
        <f t="shared" si="8"/>
        <v>0</v>
      </c>
      <c r="K115" s="29"/>
      <c r="L115" s="29"/>
      <c r="M115" s="30">
        <f t="shared" ref="M115:M151" si="10">J115+K115+L115</f>
        <v>0</v>
      </c>
      <c r="N115" s="32">
        <f t="shared" ref="N115:N151" si="11">G115+M115</f>
        <v>0</v>
      </c>
      <c r="R115" s="33"/>
    </row>
    <row r="116" spans="1:18" ht="15" hidden="1" x14ac:dyDescent="0.25">
      <c r="A116" s="27">
        <v>13</v>
      </c>
      <c r="B116" s="27">
        <v>1810</v>
      </c>
      <c r="C116" s="28" t="s">
        <v>39</v>
      </c>
      <c r="D116" s="52">
        <f t="shared" si="7"/>
        <v>0</v>
      </c>
      <c r="E116" s="29"/>
      <c r="F116" s="29"/>
      <c r="G116" s="30">
        <f t="shared" si="9"/>
        <v>0</v>
      </c>
      <c r="H116" s="30">
        <v>0</v>
      </c>
      <c r="I116" s="34"/>
      <c r="J116" s="52">
        <f t="shared" si="8"/>
        <v>0</v>
      </c>
      <c r="K116" s="29"/>
      <c r="L116" s="29"/>
      <c r="M116" s="30">
        <f t="shared" si="10"/>
        <v>0</v>
      </c>
      <c r="N116" s="32">
        <f t="shared" si="11"/>
        <v>0</v>
      </c>
      <c r="R116" s="33"/>
    </row>
    <row r="117" spans="1:18" ht="15" hidden="1" x14ac:dyDescent="0.25">
      <c r="A117" s="27">
        <v>47</v>
      </c>
      <c r="B117" s="27">
        <v>1815</v>
      </c>
      <c r="C117" s="28" t="s">
        <v>40</v>
      </c>
      <c r="D117" s="52">
        <f t="shared" si="7"/>
        <v>0</v>
      </c>
      <c r="E117" s="29"/>
      <c r="F117" s="29"/>
      <c r="G117" s="30">
        <f t="shared" si="9"/>
        <v>0</v>
      </c>
      <c r="H117" s="30">
        <v>0</v>
      </c>
      <c r="I117" s="34"/>
      <c r="J117" s="52">
        <f t="shared" si="8"/>
        <v>0</v>
      </c>
      <c r="K117" s="29"/>
      <c r="L117" s="29"/>
      <c r="M117" s="30">
        <f t="shared" si="10"/>
        <v>0</v>
      </c>
      <c r="N117" s="32">
        <f t="shared" si="11"/>
        <v>0</v>
      </c>
      <c r="R117" s="33"/>
    </row>
    <row r="118" spans="1:18" ht="15" hidden="1" x14ac:dyDescent="0.25">
      <c r="A118" s="27">
        <v>47</v>
      </c>
      <c r="B118" s="27">
        <v>1820</v>
      </c>
      <c r="C118" s="28" t="s">
        <v>41</v>
      </c>
      <c r="D118" s="52">
        <f t="shared" si="7"/>
        <v>0</v>
      </c>
      <c r="E118" s="29"/>
      <c r="F118" s="29"/>
      <c r="G118" s="30">
        <f t="shared" si="9"/>
        <v>0</v>
      </c>
      <c r="H118" s="30">
        <v>0</v>
      </c>
      <c r="I118" s="34"/>
      <c r="J118" s="52">
        <f t="shared" si="8"/>
        <v>0</v>
      </c>
      <c r="K118" s="29"/>
      <c r="L118" s="29"/>
      <c r="M118" s="30">
        <f t="shared" si="10"/>
        <v>0</v>
      </c>
      <c r="N118" s="32">
        <f t="shared" si="11"/>
        <v>0</v>
      </c>
      <c r="R118" s="33"/>
    </row>
    <row r="119" spans="1:18" ht="15" hidden="1" x14ac:dyDescent="0.25">
      <c r="A119" s="27">
        <v>47</v>
      </c>
      <c r="B119" s="27">
        <v>1825</v>
      </c>
      <c r="C119" s="28" t="s">
        <v>42</v>
      </c>
      <c r="D119" s="52">
        <f t="shared" si="7"/>
        <v>0</v>
      </c>
      <c r="E119" s="29"/>
      <c r="F119" s="29"/>
      <c r="G119" s="30">
        <f t="shared" si="9"/>
        <v>0</v>
      </c>
      <c r="H119" s="30">
        <v>0</v>
      </c>
      <c r="I119" s="34"/>
      <c r="J119" s="52">
        <f t="shared" si="8"/>
        <v>0</v>
      </c>
      <c r="K119" s="29"/>
      <c r="L119" s="29"/>
      <c r="M119" s="30">
        <f t="shared" si="10"/>
        <v>0</v>
      </c>
      <c r="N119" s="32">
        <f t="shared" si="11"/>
        <v>0</v>
      </c>
      <c r="R119" s="33"/>
    </row>
    <row r="120" spans="1:18" ht="15" hidden="1" x14ac:dyDescent="0.25">
      <c r="A120" s="27">
        <v>47</v>
      </c>
      <c r="B120" s="27">
        <v>1830</v>
      </c>
      <c r="C120" s="28" t="s">
        <v>43</v>
      </c>
      <c r="D120" s="52">
        <f t="shared" si="7"/>
        <v>0</v>
      </c>
      <c r="E120" s="29"/>
      <c r="F120" s="29"/>
      <c r="G120" s="30">
        <f t="shared" si="9"/>
        <v>0</v>
      </c>
      <c r="H120" s="30">
        <v>0</v>
      </c>
      <c r="I120" s="34"/>
      <c r="J120" s="52">
        <f t="shared" si="8"/>
        <v>0</v>
      </c>
      <c r="K120" s="29"/>
      <c r="L120" s="29"/>
      <c r="M120" s="30">
        <f t="shared" si="10"/>
        <v>0</v>
      </c>
      <c r="N120" s="32">
        <f t="shared" si="11"/>
        <v>0</v>
      </c>
      <c r="R120" s="33"/>
    </row>
    <row r="121" spans="1:18" ht="15" hidden="1" x14ac:dyDescent="0.25">
      <c r="A121" s="27">
        <v>47</v>
      </c>
      <c r="B121" s="27">
        <v>1835</v>
      </c>
      <c r="C121" s="28" t="s">
        <v>44</v>
      </c>
      <c r="D121" s="52">
        <f t="shared" si="7"/>
        <v>0</v>
      </c>
      <c r="E121" s="29"/>
      <c r="F121" s="29"/>
      <c r="G121" s="30">
        <f t="shared" si="9"/>
        <v>0</v>
      </c>
      <c r="H121" s="30">
        <v>0</v>
      </c>
      <c r="I121" s="34"/>
      <c r="J121" s="52">
        <f t="shared" si="8"/>
        <v>0</v>
      </c>
      <c r="K121" s="29"/>
      <c r="L121" s="29"/>
      <c r="M121" s="30">
        <f t="shared" si="10"/>
        <v>0</v>
      </c>
      <c r="N121" s="32">
        <f t="shared" si="11"/>
        <v>0</v>
      </c>
      <c r="R121" s="33"/>
    </row>
    <row r="122" spans="1:18" ht="15" hidden="1" x14ac:dyDescent="0.25">
      <c r="A122" s="27">
        <v>47</v>
      </c>
      <c r="B122" s="27">
        <v>1840</v>
      </c>
      <c r="C122" s="28" t="s">
        <v>45</v>
      </c>
      <c r="D122" s="52">
        <f t="shared" si="7"/>
        <v>0</v>
      </c>
      <c r="E122" s="29"/>
      <c r="F122" s="29"/>
      <c r="G122" s="30">
        <f t="shared" si="9"/>
        <v>0</v>
      </c>
      <c r="H122" s="30">
        <v>0</v>
      </c>
      <c r="I122" s="34"/>
      <c r="J122" s="52">
        <f t="shared" si="8"/>
        <v>0</v>
      </c>
      <c r="K122" s="29"/>
      <c r="L122" s="29"/>
      <c r="M122" s="30">
        <f t="shared" si="10"/>
        <v>0</v>
      </c>
      <c r="N122" s="32">
        <f t="shared" si="11"/>
        <v>0</v>
      </c>
      <c r="R122" s="33"/>
    </row>
    <row r="123" spans="1:18" ht="15" hidden="1" x14ac:dyDescent="0.25">
      <c r="A123" s="27">
        <v>47</v>
      </c>
      <c r="B123" s="27">
        <v>1845</v>
      </c>
      <c r="C123" s="28" t="s">
        <v>46</v>
      </c>
      <c r="D123" s="52">
        <f t="shared" si="7"/>
        <v>0</v>
      </c>
      <c r="E123" s="29"/>
      <c r="F123" s="29"/>
      <c r="G123" s="30">
        <f t="shared" si="9"/>
        <v>0</v>
      </c>
      <c r="H123" s="30">
        <v>0</v>
      </c>
      <c r="I123" s="34"/>
      <c r="J123" s="52">
        <f t="shared" si="8"/>
        <v>0</v>
      </c>
      <c r="K123" s="29"/>
      <c r="L123" s="29"/>
      <c r="M123" s="30">
        <f t="shared" si="10"/>
        <v>0</v>
      </c>
      <c r="N123" s="32">
        <f t="shared" si="11"/>
        <v>0</v>
      </c>
      <c r="R123" s="33"/>
    </row>
    <row r="124" spans="1:18" ht="15" hidden="1" x14ac:dyDescent="0.25">
      <c r="A124" s="27">
        <v>47</v>
      </c>
      <c r="B124" s="27">
        <v>1850</v>
      </c>
      <c r="C124" s="28" t="s">
        <v>47</v>
      </c>
      <c r="D124" s="52">
        <f t="shared" si="7"/>
        <v>0</v>
      </c>
      <c r="E124" s="29"/>
      <c r="F124" s="29"/>
      <c r="G124" s="30">
        <f t="shared" si="9"/>
        <v>0</v>
      </c>
      <c r="H124" s="30">
        <v>0</v>
      </c>
      <c r="I124" s="34"/>
      <c r="J124" s="52">
        <f t="shared" si="8"/>
        <v>0</v>
      </c>
      <c r="K124" s="29"/>
      <c r="L124" s="29"/>
      <c r="M124" s="30">
        <f t="shared" si="10"/>
        <v>0</v>
      </c>
      <c r="N124" s="32">
        <f t="shared" si="11"/>
        <v>0</v>
      </c>
      <c r="R124" s="33"/>
    </row>
    <row r="125" spans="1:18" ht="15" hidden="1" x14ac:dyDescent="0.25">
      <c r="A125" s="27">
        <v>47</v>
      </c>
      <c r="B125" s="27">
        <v>1855</v>
      </c>
      <c r="C125" s="28" t="s">
        <v>48</v>
      </c>
      <c r="D125" s="52">
        <f t="shared" si="7"/>
        <v>0</v>
      </c>
      <c r="E125" s="29"/>
      <c r="F125" s="29"/>
      <c r="G125" s="30">
        <f t="shared" si="9"/>
        <v>0</v>
      </c>
      <c r="H125" s="30">
        <v>0</v>
      </c>
      <c r="I125" s="34"/>
      <c r="J125" s="52">
        <f t="shared" si="8"/>
        <v>0</v>
      </c>
      <c r="K125" s="29"/>
      <c r="L125" s="29"/>
      <c r="M125" s="30">
        <f t="shared" si="10"/>
        <v>0</v>
      </c>
      <c r="N125" s="32">
        <f t="shared" si="11"/>
        <v>0</v>
      </c>
      <c r="R125" s="33"/>
    </row>
    <row r="126" spans="1:18" ht="15" hidden="1" x14ac:dyDescent="0.25">
      <c r="A126" s="27">
        <v>47</v>
      </c>
      <c r="B126" s="27">
        <v>1860</v>
      </c>
      <c r="C126" s="28" t="s">
        <v>49</v>
      </c>
      <c r="D126" s="52">
        <f t="shared" si="7"/>
        <v>0</v>
      </c>
      <c r="E126" s="29"/>
      <c r="F126" s="29"/>
      <c r="G126" s="30">
        <f t="shared" si="9"/>
        <v>0</v>
      </c>
      <c r="H126" s="30">
        <v>0</v>
      </c>
      <c r="I126" s="34"/>
      <c r="J126" s="52">
        <f t="shared" si="8"/>
        <v>0</v>
      </c>
      <c r="K126" s="29"/>
      <c r="L126" s="29"/>
      <c r="M126" s="30">
        <f t="shared" si="10"/>
        <v>0</v>
      </c>
      <c r="N126" s="32">
        <f t="shared" si="11"/>
        <v>0</v>
      </c>
      <c r="R126" s="33"/>
    </row>
    <row r="127" spans="1:18" ht="15" hidden="1" x14ac:dyDescent="0.25">
      <c r="A127" s="27">
        <v>47</v>
      </c>
      <c r="B127" s="27">
        <v>1860</v>
      </c>
      <c r="C127" s="28" t="s">
        <v>50</v>
      </c>
      <c r="D127" s="52">
        <f t="shared" si="7"/>
        <v>0</v>
      </c>
      <c r="E127" s="29"/>
      <c r="F127" s="29"/>
      <c r="G127" s="30">
        <f t="shared" si="9"/>
        <v>0</v>
      </c>
      <c r="H127" s="30">
        <v>0</v>
      </c>
      <c r="I127" s="34"/>
      <c r="J127" s="52">
        <f t="shared" si="8"/>
        <v>0</v>
      </c>
      <c r="K127" s="29"/>
      <c r="L127" s="29"/>
      <c r="M127" s="30">
        <f t="shared" si="10"/>
        <v>0</v>
      </c>
      <c r="N127" s="32">
        <f t="shared" si="11"/>
        <v>0</v>
      </c>
      <c r="R127" s="33"/>
    </row>
    <row r="128" spans="1:18" ht="15" hidden="1" x14ac:dyDescent="0.25">
      <c r="A128" s="27" t="s">
        <v>36</v>
      </c>
      <c r="B128" s="27">
        <v>1905</v>
      </c>
      <c r="C128" s="28" t="s">
        <v>37</v>
      </c>
      <c r="D128" s="52">
        <f t="shared" si="7"/>
        <v>0</v>
      </c>
      <c r="E128" s="29"/>
      <c r="F128" s="29"/>
      <c r="G128" s="30">
        <f t="shared" si="9"/>
        <v>0</v>
      </c>
      <c r="H128" s="30">
        <v>0</v>
      </c>
      <c r="I128" s="34"/>
      <c r="J128" s="52">
        <f t="shared" si="8"/>
        <v>0</v>
      </c>
      <c r="K128" s="29"/>
      <c r="L128" s="29"/>
      <c r="M128" s="30">
        <f t="shared" si="10"/>
        <v>0</v>
      </c>
      <c r="N128" s="32">
        <f t="shared" si="11"/>
        <v>0</v>
      </c>
      <c r="R128" s="33"/>
    </row>
    <row r="129" spans="1:18" ht="15" hidden="1" x14ac:dyDescent="0.25">
      <c r="A129" s="27">
        <v>47</v>
      </c>
      <c r="B129" s="27">
        <v>1908</v>
      </c>
      <c r="C129" s="28" t="s">
        <v>51</v>
      </c>
      <c r="D129" s="52">
        <f t="shared" si="7"/>
        <v>0</v>
      </c>
      <c r="E129" s="29"/>
      <c r="F129" s="29"/>
      <c r="G129" s="30">
        <f t="shared" si="9"/>
        <v>0</v>
      </c>
      <c r="H129" s="30">
        <v>0</v>
      </c>
      <c r="I129" s="34"/>
      <c r="J129" s="52">
        <f t="shared" si="8"/>
        <v>0</v>
      </c>
      <c r="K129" s="29"/>
      <c r="L129" s="29"/>
      <c r="M129" s="30">
        <f t="shared" si="10"/>
        <v>0</v>
      </c>
      <c r="N129" s="32">
        <f t="shared" si="11"/>
        <v>0</v>
      </c>
      <c r="R129" s="33"/>
    </row>
    <row r="130" spans="1:18" ht="15" hidden="1" x14ac:dyDescent="0.25">
      <c r="A130" s="27">
        <v>13</v>
      </c>
      <c r="B130" s="27">
        <v>1910</v>
      </c>
      <c r="C130" s="28" t="s">
        <v>39</v>
      </c>
      <c r="D130" s="52">
        <f t="shared" si="7"/>
        <v>0</v>
      </c>
      <c r="E130" s="29"/>
      <c r="F130" s="29"/>
      <c r="G130" s="30">
        <f t="shared" si="9"/>
        <v>0</v>
      </c>
      <c r="H130" s="30">
        <v>0</v>
      </c>
      <c r="I130" s="34"/>
      <c r="J130" s="52">
        <f t="shared" si="8"/>
        <v>0</v>
      </c>
      <c r="K130" s="29"/>
      <c r="L130" s="29"/>
      <c r="M130" s="30">
        <f t="shared" si="10"/>
        <v>0</v>
      </c>
      <c r="N130" s="32">
        <f t="shared" si="11"/>
        <v>0</v>
      </c>
      <c r="R130" s="33"/>
    </row>
    <row r="131" spans="1:18" ht="15" hidden="1" x14ac:dyDescent="0.25">
      <c r="A131" s="27">
        <v>8</v>
      </c>
      <c r="B131" s="27">
        <v>1915</v>
      </c>
      <c r="C131" s="28" t="s">
        <v>52</v>
      </c>
      <c r="D131" s="52">
        <f t="shared" si="7"/>
        <v>0</v>
      </c>
      <c r="E131" s="29"/>
      <c r="F131" s="29"/>
      <c r="G131" s="30">
        <f t="shared" si="9"/>
        <v>0</v>
      </c>
      <c r="H131" s="30">
        <v>0</v>
      </c>
      <c r="I131" s="34"/>
      <c r="J131" s="52">
        <f t="shared" si="8"/>
        <v>0</v>
      </c>
      <c r="K131" s="29"/>
      <c r="L131" s="29"/>
      <c r="M131" s="30">
        <f t="shared" si="10"/>
        <v>0</v>
      </c>
      <c r="N131" s="32">
        <f t="shared" si="11"/>
        <v>0</v>
      </c>
      <c r="R131" s="33"/>
    </row>
    <row r="132" spans="1:18" ht="15" hidden="1" x14ac:dyDescent="0.25">
      <c r="A132" s="27">
        <v>8</v>
      </c>
      <c r="B132" s="27">
        <v>1915</v>
      </c>
      <c r="C132" s="28" t="s">
        <v>53</v>
      </c>
      <c r="D132" s="52">
        <f t="shared" si="7"/>
        <v>0</v>
      </c>
      <c r="E132" s="29"/>
      <c r="F132" s="29"/>
      <c r="G132" s="30">
        <f t="shared" si="9"/>
        <v>0</v>
      </c>
      <c r="H132" s="30">
        <v>0</v>
      </c>
      <c r="I132" s="34"/>
      <c r="J132" s="52">
        <f t="shared" si="8"/>
        <v>0</v>
      </c>
      <c r="K132" s="29"/>
      <c r="L132" s="29"/>
      <c r="M132" s="30">
        <f t="shared" si="10"/>
        <v>0</v>
      </c>
      <c r="N132" s="32">
        <f t="shared" si="11"/>
        <v>0</v>
      </c>
      <c r="R132" s="33"/>
    </row>
    <row r="133" spans="1:18" ht="15" hidden="1" x14ac:dyDescent="0.25">
      <c r="A133" s="27">
        <v>10</v>
      </c>
      <c r="B133" s="27">
        <v>1920</v>
      </c>
      <c r="C133" s="28" t="s">
        <v>54</v>
      </c>
      <c r="D133" s="52">
        <f t="shared" si="7"/>
        <v>0</v>
      </c>
      <c r="E133" s="29"/>
      <c r="F133" s="29"/>
      <c r="G133" s="30">
        <f t="shared" si="9"/>
        <v>0</v>
      </c>
      <c r="H133" s="30">
        <v>0</v>
      </c>
      <c r="I133" s="34"/>
      <c r="J133" s="52">
        <f t="shared" si="8"/>
        <v>0</v>
      </c>
      <c r="K133" s="29"/>
      <c r="L133" s="29"/>
      <c r="M133" s="30">
        <f t="shared" si="10"/>
        <v>0</v>
      </c>
      <c r="N133" s="32">
        <f t="shared" si="11"/>
        <v>0</v>
      </c>
      <c r="R133" s="33"/>
    </row>
    <row r="134" spans="1:18" ht="25.5" hidden="1" x14ac:dyDescent="0.25">
      <c r="A134" s="27">
        <v>45</v>
      </c>
      <c r="B134" s="27">
        <v>1920</v>
      </c>
      <c r="C134" s="28" t="s">
        <v>55</v>
      </c>
      <c r="D134" s="52">
        <f t="shared" si="7"/>
        <v>0</v>
      </c>
      <c r="E134" s="29"/>
      <c r="F134" s="29"/>
      <c r="G134" s="30">
        <f t="shared" si="9"/>
        <v>0</v>
      </c>
      <c r="H134" s="30">
        <v>0</v>
      </c>
      <c r="I134" s="34"/>
      <c r="J134" s="52">
        <f t="shared" si="8"/>
        <v>0</v>
      </c>
      <c r="K134" s="29"/>
      <c r="L134" s="29"/>
      <c r="M134" s="30">
        <f t="shared" si="10"/>
        <v>0</v>
      </c>
      <c r="N134" s="32">
        <f t="shared" si="11"/>
        <v>0</v>
      </c>
      <c r="R134" s="33"/>
    </row>
    <row r="135" spans="1:18" ht="25.5" hidden="1" x14ac:dyDescent="0.25">
      <c r="A135" s="27">
        <v>50</v>
      </c>
      <c r="B135" s="27">
        <v>1920</v>
      </c>
      <c r="C135" s="28" t="s">
        <v>56</v>
      </c>
      <c r="D135" s="52">
        <f t="shared" si="7"/>
        <v>0</v>
      </c>
      <c r="E135" s="29"/>
      <c r="F135" s="29"/>
      <c r="G135" s="30">
        <f t="shared" si="9"/>
        <v>0</v>
      </c>
      <c r="H135" s="30">
        <v>0</v>
      </c>
      <c r="I135" s="34"/>
      <c r="J135" s="52">
        <f t="shared" si="8"/>
        <v>0</v>
      </c>
      <c r="K135" s="29"/>
      <c r="L135" s="29"/>
      <c r="M135" s="30">
        <f t="shared" si="10"/>
        <v>0</v>
      </c>
      <c r="N135" s="32">
        <f t="shared" si="11"/>
        <v>0</v>
      </c>
      <c r="R135" s="33"/>
    </row>
    <row r="136" spans="1:18" ht="15" hidden="1" x14ac:dyDescent="0.25">
      <c r="A136" s="27">
        <v>10</v>
      </c>
      <c r="B136" s="27">
        <v>1930</v>
      </c>
      <c r="C136" s="28" t="s">
        <v>57</v>
      </c>
      <c r="D136" s="52">
        <f t="shared" si="7"/>
        <v>0</v>
      </c>
      <c r="E136" s="29"/>
      <c r="F136" s="29"/>
      <c r="G136" s="30">
        <f t="shared" si="9"/>
        <v>0</v>
      </c>
      <c r="H136" s="30">
        <v>0</v>
      </c>
      <c r="I136" s="34"/>
      <c r="J136" s="52">
        <f t="shared" si="8"/>
        <v>0</v>
      </c>
      <c r="K136" s="29"/>
      <c r="L136" s="29"/>
      <c r="M136" s="30">
        <f t="shared" si="10"/>
        <v>0</v>
      </c>
      <c r="N136" s="32">
        <f t="shared" si="11"/>
        <v>0</v>
      </c>
      <c r="R136" s="33"/>
    </row>
    <row r="137" spans="1:18" ht="15" hidden="1" x14ac:dyDescent="0.25">
      <c r="A137" s="27">
        <v>8</v>
      </c>
      <c r="B137" s="27">
        <v>1935</v>
      </c>
      <c r="C137" s="28" t="s">
        <v>58</v>
      </c>
      <c r="D137" s="52">
        <f t="shared" si="7"/>
        <v>0</v>
      </c>
      <c r="E137" s="29"/>
      <c r="F137" s="29"/>
      <c r="G137" s="30">
        <f t="shared" si="9"/>
        <v>0</v>
      </c>
      <c r="H137" s="30">
        <v>0</v>
      </c>
      <c r="I137" s="34"/>
      <c r="J137" s="52">
        <f t="shared" si="8"/>
        <v>0</v>
      </c>
      <c r="K137" s="29"/>
      <c r="L137" s="29"/>
      <c r="M137" s="30">
        <f t="shared" si="10"/>
        <v>0</v>
      </c>
      <c r="N137" s="32">
        <f t="shared" si="11"/>
        <v>0</v>
      </c>
      <c r="R137" s="33"/>
    </row>
    <row r="138" spans="1:18" ht="15" hidden="1" x14ac:dyDescent="0.25">
      <c r="A138" s="27">
        <v>8</v>
      </c>
      <c r="B138" s="27">
        <v>1940</v>
      </c>
      <c r="C138" s="28" t="s">
        <v>59</v>
      </c>
      <c r="D138" s="52">
        <f t="shared" si="7"/>
        <v>0</v>
      </c>
      <c r="E138" s="29"/>
      <c r="F138" s="29"/>
      <c r="G138" s="30">
        <f t="shared" si="9"/>
        <v>0</v>
      </c>
      <c r="H138" s="30">
        <v>0</v>
      </c>
      <c r="I138" s="34"/>
      <c r="J138" s="52">
        <f t="shared" si="8"/>
        <v>0</v>
      </c>
      <c r="K138" s="29"/>
      <c r="L138" s="29"/>
      <c r="M138" s="30">
        <f t="shared" si="10"/>
        <v>0</v>
      </c>
      <c r="N138" s="32">
        <f t="shared" si="11"/>
        <v>0</v>
      </c>
      <c r="R138" s="33"/>
    </row>
    <row r="139" spans="1:18" ht="15" hidden="1" x14ac:dyDescent="0.25">
      <c r="A139" s="27">
        <v>8</v>
      </c>
      <c r="B139" s="27">
        <v>1945</v>
      </c>
      <c r="C139" s="28" t="s">
        <v>60</v>
      </c>
      <c r="D139" s="52">
        <f t="shared" si="7"/>
        <v>0</v>
      </c>
      <c r="E139" s="29"/>
      <c r="F139" s="29"/>
      <c r="G139" s="30">
        <f t="shared" si="9"/>
        <v>0</v>
      </c>
      <c r="H139" s="30">
        <v>0</v>
      </c>
      <c r="I139" s="34"/>
      <c r="J139" s="52">
        <f t="shared" si="8"/>
        <v>0</v>
      </c>
      <c r="K139" s="29"/>
      <c r="L139" s="29"/>
      <c r="M139" s="30">
        <f t="shared" si="10"/>
        <v>0</v>
      </c>
      <c r="N139" s="32">
        <f t="shared" si="11"/>
        <v>0</v>
      </c>
      <c r="R139" s="33"/>
    </row>
    <row r="140" spans="1:18" ht="15" hidden="1" x14ac:dyDescent="0.25">
      <c r="A140" s="27">
        <v>8</v>
      </c>
      <c r="B140" s="27">
        <v>1950</v>
      </c>
      <c r="C140" s="28" t="s">
        <v>61</v>
      </c>
      <c r="D140" s="52">
        <f t="shared" si="7"/>
        <v>0</v>
      </c>
      <c r="E140" s="29"/>
      <c r="F140" s="29"/>
      <c r="G140" s="30">
        <f t="shared" si="9"/>
        <v>0</v>
      </c>
      <c r="H140" s="30">
        <v>0</v>
      </c>
      <c r="I140" s="34"/>
      <c r="J140" s="52">
        <f t="shared" si="8"/>
        <v>0</v>
      </c>
      <c r="K140" s="29"/>
      <c r="L140" s="29"/>
      <c r="M140" s="30">
        <f t="shared" si="10"/>
        <v>0</v>
      </c>
      <c r="N140" s="32">
        <f t="shared" si="11"/>
        <v>0</v>
      </c>
      <c r="R140" s="33"/>
    </row>
    <row r="141" spans="1:18" ht="15" hidden="1" x14ac:dyDescent="0.25">
      <c r="A141" s="27">
        <v>8</v>
      </c>
      <c r="B141" s="27">
        <v>1955</v>
      </c>
      <c r="C141" s="28" t="s">
        <v>62</v>
      </c>
      <c r="D141" s="52">
        <f t="shared" si="7"/>
        <v>0</v>
      </c>
      <c r="E141" s="29"/>
      <c r="F141" s="29"/>
      <c r="G141" s="30">
        <f t="shared" si="9"/>
        <v>0</v>
      </c>
      <c r="H141" s="30">
        <v>0</v>
      </c>
      <c r="I141" s="34"/>
      <c r="J141" s="52">
        <f t="shared" si="8"/>
        <v>0</v>
      </c>
      <c r="K141" s="29"/>
      <c r="L141" s="29"/>
      <c r="M141" s="30">
        <f t="shared" si="10"/>
        <v>0</v>
      </c>
      <c r="N141" s="32">
        <f t="shared" si="11"/>
        <v>0</v>
      </c>
      <c r="R141" s="33"/>
    </row>
    <row r="142" spans="1:18" ht="15" hidden="1" x14ac:dyDescent="0.25">
      <c r="A142" s="27">
        <v>8</v>
      </c>
      <c r="B142" s="27">
        <v>1955</v>
      </c>
      <c r="C142" s="28" t="s">
        <v>63</v>
      </c>
      <c r="D142" s="52">
        <f t="shared" si="7"/>
        <v>0</v>
      </c>
      <c r="E142" s="29"/>
      <c r="F142" s="29"/>
      <c r="G142" s="30">
        <f t="shared" si="9"/>
        <v>0</v>
      </c>
      <c r="H142" s="30">
        <v>0</v>
      </c>
      <c r="I142" s="34"/>
      <c r="J142" s="52">
        <f t="shared" si="8"/>
        <v>0</v>
      </c>
      <c r="K142" s="29"/>
      <c r="L142" s="29"/>
      <c r="M142" s="30">
        <f t="shared" si="10"/>
        <v>0</v>
      </c>
      <c r="N142" s="32">
        <f t="shared" si="11"/>
        <v>0</v>
      </c>
      <c r="R142" s="33"/>
    </row>
    <row r="143" spans="1:18" ht="15" hidden="1" x14ac:dyDescent="0.25">
      <c r="A143" s="27">
        <v>8</v>
      </c>
      <c r="B143" s="27">
        <v>1960</v>
      </c>
      <c r="C143" s="28" t="s">
        <v>64</v>
      </c>
      <c r="D143" s="52">
        <f t="shared" si="7"/>
        <v>0</v>
      </c>
      <c r="E143" s="29"/>
      <c r="F143" s="29"/>
      <c r="G143" s="30">
        <f t="shared" si="9"/>
        <v>0</v>
      </c>
      <c r="H143" s="30">
        <v>0</v>
      </c>
      <c r="I143" s="34"/>
      <c r="J143" s="52">
        <f t="shared" si="8"/>
        <v>0</v>
      </c>
      <c r="K143" s="29"/>
      <c r="L143" s="29"/>
      <c r="M143" s="30">
        <f t="shared" si="10"/>
        <v>0</v>
      </c>
      <c r="N143" s="32">
        <f t="shared" si="11"/>
        <v>0</v>
      </c>
      <c r="R143" s="33"/>
    </row>
    <row r="144" spans="1:18" ht="25.5" hidden="1" x14ac:dyDescent="0.25">
      <c r="A144" s="1">
        <v>47</v>
      </c>
      <c r="B144" s="27">
        <v>1970</v>
      </c>
      <c r="C144" s="28" t="s">
        <v>65</v>
      </c>
      <c r="D144" s="52">
        <f t="shared" si="7"/>
        <v>0</v>
      </c>
      <c r="E144" s="29"/>
      <c r="F144" s="29"/>
      <c r="G144" s="30">
        <f t="shared" si="9"/>
        <v>0</v>
      </c>
      <c r="H144" s="30">
        <v>0</v>
      </c>
      <c r="I144" s="34"/>
      <c r="J144" s="52">
        <f t="shared" si="8"/>
        <v>0</v>
      </c>
      <c r="K144" s="29"/>
      <c r="L144" s="29"/>
      <c r="M144" s="30">
        <f t="shared" si="10"/>
        <v>0</v>
      </c>
      <c r="N144" s="32">
        <f t="shared" si="11"/>
        <v>0</v>
      </c>
      <c r="R144" s="33"/>
    </row>
    <row r="145" spans="1:18" ht="25.5" hidden="1" x14ac:dyDescent="0.25">
      <c r="A145" s="27">
        <v>47</v>
      </c>
      <c r="B145" s="27">
        <v>1975</v>
      </c>
      <c r="C145" s="28" t="s">
        <v>66</v>
      </c>
      <c r="D145" s="52">
        <f t="shared" si="7"/>
        <v>0</v>
      </c>
      <c r="E145" s="29"/>
      <c r="F145" s="29"/>
      <c r="G145" s="30">
        <f t="shared" si="9"/>
        <v>0</v>
      </c>
      <c r="H145" s="30">
        <v>0</v>
      </c>
      <c r="I145" s="34"/>
      <c r="J145" s="52">
        <f t="shared" si="8"/>
        <v>0</v>
      </c>
      <c r="K145" s="29"/>
      <c r="L145" s="29"/>
      <c r="M145" s="30">
        <f t="shared" si="10"/>
        <v>0</v>
      </c>
      <c r="N145" s="32">
        <f t="shared" si="11"/>
        <v>0</v>
      </c>
      <c r="R145" s="33"/>
    </row>
    <row r="146" spans="1:18" ht="15" hidden="1" x14ac:dyDescent="0.25">
      <c r="A146" s="27">
        <v>47</v>
      </c>
      <c r="B146" s="27">
        <v>1980</v>
      </c>
      <c r="C146" s="28" t="s">
        <v>67</v>
      </c>
      <c r="D146" s="52">
        <f t="shared" si="7"/>
        <v>0</v>
      </c>
      <c r="E146" s="29"/>
      <c r="F146" s="29"/>
      <c r="G146" s="30">
        <f t="shared" si="9"/>
        <v>0</v>
      </c>
      <c r="H146" s="30">
        <v>0</v>
      </c>
      <c r="I146" s="34"/>
      <c r="J146" s="52">
        <f t="shared" si="8"/>
        <v>0</v>
      </c>
      <c r="K146" s="29"/>
      <c r="L146" s="29"/>
      <c r="M146" s="30">
        <f t="shared" si="10"/>
        <v>0</v>
      </c>
      <c r="N146" s="32">
        <f t="shared" si="11"/>
        <v>0</v>
      </c>
      <c r="R146" s="33"/>
    </row>
    <row r="147" spans="1:18" ht="15" hidden="1" x14ac:dyDescent="0.25">
      <c r="A147" s="27">
        <v>47</v>
      </c>
      <c r="B147" s="27">
        <v>1985</v>
      </c>
      <c r="C147" s="28" t="s">
        <v>68</v>
      </c>
      <c r="D147" s="52">
        <f t="shared" si="7"/>
        <v>0</v>
      </c>
      <c r="E147" s="29"/>
      <c r="F147" s="29"/>
      <c r="G147" s="30">
        <f t="shared" si="9"/>
        <v>0</v>
      </c>
      <c r="H147" s="30">
        <v>0</v>
      </c>
      <c r="I147" s="34"/>
      <c r="J147" s="52">
        <f t="shared" si="8"/>
        <v>0</v>
      </c>
      <c r="K147" s="29"/>
      <c r="L147" s="29"/>
      <c r="M147" s="30">
        <f t="shared" si="10"/>
        <v>0</v>
      </c>
      <c r="N147" s="32">
        <f t="shared" si="11"/>
        <v>0</v>
      </c>
      <c r="R147" s="33"/>
    </row>
    <row r="148" spans="1:18" ht="15" hidden="1" x14ac:dyDescent="0.25">
      <c r="A148" s="1">
        <v>47</v>
      </c>
      <c r="B148" s="27">
        <v>1990</v>
      </c>
      <c r="C148" s="36" t="s">
        <v>69</v>
      </c>
      <c r="D148" s="52">
        <f t="shared" si="7"/>
        <v>0</v>
      </c>
      <c r="E148" s="29"/>
      <c r="F148" s="29"/>
      <c r="G148" s="30">
        <f t="shared" si="9"/>
        <v>0</v>
      </c>
      <c r="H148" s="30">
        <v>0</v>
      </c>
      <c r="I148" s="34"/>
      <c r="J148" s="52">
        <f t="shared" si="8"/>
        <v>0</v>
      </c>
      <c r="K148" s="29"/>
      <c r="L148" s="29"/>
      <c r="M148" s="30">
        <f t="shared" si="10"/>
        <v>0</v>
      </c>
      <c r="N148" s="32">
        <f t="shared" si="11"/>
        <v>0</v>
      </c>
      <c r="R148" s="33"/>
    </row>
    <row r="149" spans="1:18" ht="15" hidden="1" x14ac:dyDescent="0.25">
      <c r="A149" s="27">
        <v>47</v>
      </c>
      <c r="B149" s="27">
        <v>1995</v>
      </c>
      <c r="C149" s="28" t="s">
        <v>70</v>
      </c>
      <c r="D149" s="52">
        <f t="shared" si="7"/>
        <v>0</v>
      </c>
      <c r="E149" s="29"/>
      <c r="F149" s="29"/>
      <c r="G149" s="30">
        <f t="shared" si="9"/>
        <v>0</v>
      </c>
      <c r="H149" s="30">
        <v>0</v>
      </c>
      <c r="I149" s="34"/>
      <c r="J149" s="52">
        <f t="shared" si="8"/>
        <v>0</v>
      </c>
      <c r="K149" s="29"/>
      <c r="L149" s="29"/>
      <c r="M149" s="30">
        <f t="shared" si="10"/>
        <v>0</v>
      </c>
      <c r="N149" s="32">
        <f t="shared" si="11"/>
        <v>0</v>
      </c>
      <c r="R149" s="33"/>
    </row>
    <row r="150" spans="1:18" ht="15" hidden="1" x14ac:dyDescent="0.25">
      <c r="A150" s="27">
        <v>47</v>
      </c>
      <c r="B150" s="27">
        <v>2440</v>
      </c>
      <c r="C150" s="28" t="s">
        <v>71</v>
      </c>
      <c r="D150" s="52">
        <f t="shared" si="7"/>
        <v>0</v>
      </c>
      <c r="E150" s="29"/>
      <c r="F150" s="29"/>
      <c r="G150" s="30">
        <f t="shared" si="9"/>
        <v>0</v>
      </c>
      <c r="H150" s="30">
        <v>0</v>
      </c>
      <c r="J150" s="52">
        <f t="shared" si="8"/>
        <v>0</v>
      </c>
      <c r="K150" s="29"/>
      <c r="L150" s="29"/>
      <c r="M150" s="30">
        <f t="shared" si="10"/>
        <v>0</v>
      </c>
      <c r="N150" s="32">
        <f t="shared" si="11"/>
        <v>0</v>
      </c>
      <c r="R150" s="33"/>
    </row>
    <row r="151" spans="1:18" ht="15" hidden="1" x14ac:dyDescent="0.25">
      <c r="A151" s="37"/>
      <c r="B151" s="37">
        <v>2005</v>
      </c>
      <c r="C151" s="38" t="s">
        <v>72</v>
      </c>
      <c r="D151" s="52">
        <f t="shared" si="7"/>
        <v>0</v>
      </c>
      <c r="E151" s="39"/>
      <c r="F151" s="39"/>
      <c r="G151" s="30">
        <f t="shared" si="9"/>
        <v>0</v>
      </c>
      <c r="H151" s="30">
        <v>0</v>
      </c>
      <c r="J151" s="52">
        <f t="shared" si="8"/>
        <v>0</v>
      </c>
      <c r="K151" s="39"/>
      <c r="L151" s="39"/>
      <c r="M151" s="30">
        <f t="shared" si="10"/>
        <v>0</v>
      </c>
      <c r="N151" s="32">
        <f t="shared" si="11"/>
        <v>0</v>
      </c>
      <c r="R151" s="33"/>
    </row>
    <row r="152" spans="1:18" hidden="1" x14ac:dyDescent="0.2">
      <c r="A152" s="37"/>
      <c r="B152" s="37"/>
      <c r="C152" s="40" t="s">
        <v>73</v>
      </c>
      <c r="D152" s="41">
        <f>SUM(D111:D151)</f>
        <v>0</v>
      </c>
      <c r="E152" s="41">
        <f>SUM(E111:E151)</f>
        <v>0</v>
      </c>
      <c r="F152" s="41">
        <f>SUM(F111:F151)</f>
        <v>0</v>
      </c>
      <c r="G152" s="41">
        <f>SUM(G111:G151)</f>
        <v>0</v>
      </c>
      <c r="H152" s="42">
        <f>SUM(H111:H151)</f>
        <v>0</v>
      </c>
      <c r="I152" s="43"/>
      <c r="J152" s="41">
        <f>SUM(J111:J151)</f>
        <v>0</v>
      </c>
      <c r="K152" s="41">
        <f>SUM(K111:K151)</f>
        <v>0</v>
      </c>
      <c r="L152" s="41">
        <f>SUM(L111:L151)</f>
        <v>0</v>
      </c>
      <c r="M152" s="41">
        <f>SUM(M111:M151)</f>
        <v>0</v>
      </c>
      <c r="N152" s="41">
        <f>SUM(N111:N151)</f>
        <v>0</v>
      </c>
    </row>
    <row r="153" spans="1:18" ht="37.5" hidden="1" x14ac:dyDescent="0.25">
      <c r="A153" s="37"/>
      <c r="B153" s="37"/>
      <c r="C153" s="44" t="s">
        <v>74</v>
      </c>
      <c r="D153" s="52">
        <f>G89</f>
        <v>0</v>
      </c>
      <c r="E153" s="39"/>
      <c r="F153" s="39"/>
      <c r="G153" s="30">
        <f>D153+E153+F153</f>
        <v>0</v>
      </c>
      <c r="H153" s="30"/>
      <c r="J153" s="52">
        <f t="shared" si="8"/>
        <v>0</v>
      </c>
      <c r="K153" s="39"/>
      <c r="L153" s="39"/>
      <c r="M153" s="30">
        <f>J153+K153+L153</f>
        <v>0</v>
      </c>
      <c r="N153" s="32">
        <f>G153+M153</f>
        <v>0</v>
      </c>
    </row>
    <row r="154" spans="1:18" ht="25.5" hidden="1" x14ac:dyDescent="0.25">
      <c r="A154" s="37"/>
      <c r="B154" s="37"/>
      <c r="C154" s="45" t="s">
        <v>75</v>
      </c>
      <c r="D154" s="52">
        <f>G90</f>
        <v>0</v>
      </c>
      <c r="E154" s="39"/>
      <c r="F154" s="39"/>
      <c r="G154" s="30">
        <f>D154+E154+F154</f>
        <v>0</v>
      </c>
      <c r="H154" s="30"/>
      <c r="J154" s="52">
        <f t="shared" si="8"/>
        <v>0</v>
      </c>
      <c r="K154" s="39"/>
      <c r="L154" s="39"/>
      <c r="M154" s="30">
        <f>J154+K154+L154</f>
        <v>0</v>
      </c>
      <c r="N154" s="32">
        <f>G154+M154</f>
        <v>0</v>
      </c>
    </row>
    <row r="155" spans="1:18" hidden="1" x14ac:dyDescent="0.2">
      <c r="A155" s="37"/>
      <c r="B155" s="37"/>
      <c r="C155" s="40" t="s">
        <v>76</v>
      </c>
      <c r="D155" s="41">
        <f>SUM(D152:D154)</f>
        <v>0</v>
      </c>
      <c r="E155" s="41">
        <f>SUM(E152:E154)</f>
        <v>0</v>
      </c>
      <c r="F155" s="41">
        <f>SUM(F152:F154)</f>
        <v>0</v>
      </c>
      <c r="G155" s="41">
        <f>SUM(G152:G154)</f>
        <v>0</v>
      </c>
      <c r="H155" s="41"/>
      <c r="I155" s="43"/>
      <c r="J155" s="41">
        <f>SUM(J152:J154)</f>
        <v>0</v>
      </c>
      <c r="K155" s="41">
        <f>SUM(K152:K154)</f>
        <v>0</v>
      </c>
      <c r="L155" s="41">
        <f>SUM(L152:L154)</f>
        <v>0</v>
      </c>
      <c r="M155" s="41">
        <f>SUM(M152:M154)</f>
        <v>0</v>
      </c>
      <c r="N155" s="41">
        <f>SUM(N152:N154)</f>
        <v>0</v>
      </c>
    </row>
    <row r="156" spans="1:18" ht="15" hidden="1" x14ac:dyDescent="0.25">
      <c r="A156" s="37"/>
      <c r="B156" s="37"/>
      <c r="C156" s="46" t="s">
        <v>77</v>
      </c>
      <c r="D156" s="29"/>
      <c r="E156" s="29"/>
      <c r="F156" s="29"/>
      <c r="G156" s="30">
        <f t="shared" ref="G156" si="12">D156+E156+F156</f>
        <v>0</v>
      </c>
      <c r="H156" s="30">
        <v>0</v>
      </c>
      <c r="I156" s="34"/>
      <c r="M156" s="30">
        <f t="shared" ref="M156" si="13">J156+K156+L156</f>
        <v>0</v>
      </c>
      <c r="N156" s="32">
        <f t="shared" ref="N156" si="14">G156+M156</f>
        <v>0</v>
      </c>
    </row>
    <row r="157" spans="1:18" hidden="1" x14ac:dyDescent="0.2">
      <c r="A157" s="37"/>
      <c r="B157" s="37"/>
      <c r="C157" s="46" t="s">
        <v>78</v>
      </c>
      <c r="D157" s="41">
        <f>SUM(D155:D156)</f>
        <v>0</v>
      </c>
      <c r="E157" s="41">
        <f t="shared" ref="E157:N157" si="15">SUM(E155:E156)</f>
        <v>0</v>
      </c>
      <c r="F157" s="41">
        <f t="shared" si="15"/>
        <v>0</v>
      </c>
      <c r="G157" s="41">
        <f t="shared" si="15"/>
        <v>0</v>
      </c>
      <c r="H157" s="41">
        <f t="shared" si="15"/>
        <v>0</v>
      </c>
      <c r="I157" s="41">
        <f t="shared" si="15"/>
        <v>0</v>
      </c>
      <c r="J157" s="41">
        <f t="shared" si="15"/>
        <v>0</v>
      </c>
      <c r="K157" s="41">
        <f t="shared" si="15"/>
        <v>0</v>
      </c>
      <c r="L157" s="41">
        <f t="shared" si="15"/>
        <v>0</v>
      </c>
      <c r="M157" s="41">
        <f t="shared" si="15"/>
        <v>0</v>
      </c>
      <c r="N157" s="41">
        <f t="shared" si="15"/>
        <v>0</v>
      </c>
    </row>
    <row r="158" spans="1:18" ht="15" hidden="1" x14ac:dyDescent="0.25">
      <c r="A158" s="37"/>
      <c r="B158" s="37"/>
      <c r="C158" s="164" t="s">
        <v>79</v>
      </c>
      <c r="D158" s="165"/>
      <c r="E158" s="165"/>
      <c r="F158" s="165"/>
      <c r="G158" s="165"/>
      <c r="H158" s="165"/>
      <c r="I158" s="165"/>
      <c r="J158" s="166"/>
      <c r="K158" s="39"/>
      <c r="M158" s="47"/>
      <c r="N158" s="48"/>
    </row>
    <row r="159" spans="1:18" ht="15" hidden="1" x14ac:dyDescent="0.25">
      <c r="A159" s="37"/>
      <c r="B159" s="37"/>
      <c r="C159" s="164" t="s">
        <v>80</v>
      </c>
      <c r="D159" s="165"/>
      <c r="E159" s="165"/>
      <c r="F159" s="165"/>
      <c r="G159" s="165"/>
      <c r="H159" s="165"/>
      <c r="I159" s="165"/>
      <c r="J159" s="166"/>
      <c r="K159" s="41">
        <f>K157+K158</f>
        <v>0</v>
      </c>
      <c r="M159" s="47"/>
      <c r="N159" s="48"/>
    </row>
    <row r="160" spans="1:18" ht="25.5" hidden="1" customHeight="1" x14ac:dyDescent="0.2">
      <c r="D160" s="169" t="s">
        <v>81</v>
      </c>
      <c r="E160" s="169"/>
      <c r="F160" s="169"/>
      <c r="G160" s="48">
        <f>AVERAGE(D155,G155)</f>
        <v>0</v>
      </c>
      <c r="J160" s="3" t="s">
        <v>82</v>
      </c>
      <c r="M160" s="48">
        <f>AVERAGE(J155,M155)</f>
        <v>0</v>
      </c>
    </row>
    <row r="161" spans="1:18" hidden="1" x14ac:dyDescent="0.2">
      <c r="D161" s="3"/>
      <c r="G161" s="48"/>
      <c r="J161" s="3" t="s">
        <v>83</v>
      </c>
      <c r="M161" s="48">
        <f>G160+M160</f>
        <v>0</v>
      </c>
    </row>
    <row r="162" spans="1:18" hidden="1" x14ac:dyDescent="0.2">
      <c r="J162" s="2" t="s">
        <v>84</v>
      </c>
    </row>
    <row r="163" spans="1:18" ht="15" hidden="1" x14ac:dyDescent="0.25">
      <c r="A163" s="37">
        <v>10</v>
      </c>
      <c r="B163" s="37"/>
      <c r="C163" s="49" t="s">
        <v>85</v>
      </c>
      <c r="D163" s="50"/>
      <c r="E163" s="50"/>
      <c r="F163" s="50"/>
      <c r="G163" s="50"/>
      <c r="H163" s="50"/>
      <c r="I163" s="50"/>
      <c r="J163" s="50" t="s">
        <v>85</v>
      </c>
      <c r="K163" s="50"/>
      <c r="L163" s="31"/>
    </row>
    <row r="164" spans="1:18" ht="15" hidden="1" x14ac:dyDescent="0.25">
      <c r="A164" s="37">
        <v>8</v>
      </c>
      <c r="B164" s="37"/>
      <c r="C164" s="49" t="s">
        <v>58</v>
      </c>
      <c r="D164" s="50"/>
      <c r="E164" s="50"/>
      <c r="F164" s="50"/>
      <c r="G164" s="50"/>
      <c r="H164" s="50"/>
      <c r="I164" s="50"/>
      <c r="J164" s="50" t="s">
        <v>58</v>
      </c>
      <c r="K164" s="50"/>
      <c r="L164" s="31"/>
    </row>
    <row r="165" spans="1:18" ht="15" hidden="1" x14ac:dyDescent="0.25">
      <c r="A165" s="37">
        <v>47</v>
      </c>
      <c r="B165" s="37"/>
      <c r="C165" s="49" t="s">
        <v>86</v>
      </c>
      <c r="D165" s="50"/>
      <c r="E165" s="50"/>
      <c r="F165" s="50"/>
      <c r="G165" s="50"/>
      <c r="H165" s="50"/>
      <c r="I165" s="50"/>
      <c r="J165" s="50" t="s">
        <v>86</v>
      </c>
      <c r="K165" s="50"/>
      <c r="L165" s="31"/>
    </row>
    <row r="166" spans="1:18" hidden="1" x14ac:dyDescent="0.2">
      <c r="J166" s="167" t="s">
        <v>87</v>
      </c>
      <c r="K166" s="168"/>
      <c r="L166" s="51">
        <f>K159-L163-L164-L165</f>
        <v>0</v>
      </c>
    </row>
    <row r="167" spans="1:18" hidden="1" x14ac:dyDescent="0.2"/>
    <row r="168" spans="1:18" hidden="1" x14ac:dyDescent="0.2"/>
    <row r="169" spans="1:18" hidden="1" x14ac:dyDescent="0.2"/>
    <row r="170" spans="1:18" ht="15" hidden="1" x14ac:dyDescent="0.2">
      <c r="E170" s="13" t="s">
        <v>17</v>
      </c>
      <c r="F170" s="14" t="s">
        <v>18</v>
      </c>
    </row>
    <row r="171" spans="1:18" ht="15.75" hidden="1" thickBot="1" x14ac:dyDescent="0.3">
      <c r="E171" s="13" t="s">
        <v>19</v>
      </c>
      <c r="F171" s="15">
        <v>2014</v>
      </c>
      <c r="G171" s="16"/>
      <c r="H171" s="17">
        <f>IF(F171=2014,4,IF(F171=2015,5,IF(F171=2016,6,IF(F171=2017,7,IF(F171=2018,8,IF(F171=2019,9,IF(F171=2020,10)))))))</f>
        <v>4</v>
      </c>
    </row>
    <row r="172" spans="1:18" hidden="1" x14ac:dyDescent="0.2"/>
    <row r="173" spans="1:18" hidden="1" x14ac:dyDescent="0.2">
      <c r="D173" s="170" t="s">
        <v>20</v>
      </c>
      <c r="E173" s="171"/>
      <c r="F173" s="171"/>
      <c r="G173" s="171"/>
      <c r="H173" s="172"/>
      <c r="J173" s="18"/>
      <c r="K173" s="19" t="s">
        <v>21</v>
      </c>
      <c r="L173" s="19"/>
      <c r="M173" s="20"/>
    </row>
    <row r="174" spans="1:18" ht="30" hidden="1" customHeight="1" x14ac:dyDescent="0.2">
      <c r="A174" s="21" t="s">
        <v>22</v>
      </c>
      <c r="B174" s="21" t="s">
        <v>23</v>
      </c>
      <c r="C174" s="22" t="s">
        <v>24</v>
      </c>
      <c r="D174" s="21" t="s">
        <v>25</v>
      </c>
      <c r="E174" s="23" t="s">
        <v>26</v>
      </c>
      <c r="F174" s="23" t="s">
        <v>27</v>
      </c>
      <c r="G174" s="21" t="s">
        <v>28</v>
      </c>
      <c r="H174" s="21" t="s">
        <v>29</v>
      </c>
      <c r="I174" s="24"/>
      <c r="J174" s="21" t="s">
        <v>25</v>
      </c>
      <c r="K174" s="25" t="s">
        <v>30</v>
      </c>
      <c r="L174" s="25" t="s">
        <v>27</v>
      </c>
      <c r="M174" s="26" t="s">
        <v>28</v>
      </c>
      <c r="N174" s="21" t="s">
        <v>31</v>
      </c>
    </row>
    <row r="175" spans="1:18" ht="25.5" hidden="1" customHeight="1" x14ac:dyDescent="0.25">
      <c r="A175" s="21"/>
      <c r="B175" s="27">
        <v>1609</v>
      </c>
      <c r="C175" s="28" t="s">
        <v>32</v>
      </c>
      <c r="D175" s="52">
        <f>G111</f>
        <v>0</v>
      </c>
      <c r="E175" s="29"/>
      <c r="F175" s="29"/>
      <c r="G175" s="30">
        <f>D175+E175+F175</f>
        <v>0</v>
      </c>
      <c r="H175" s="30">
        <v>0</v>
      </c>
      <c r="I175" s="24"/>
      <c r="J175" s="52">
        <f>M111</f>
        <v>0</v>
      </c>
      <c r="K175" s="29"/>
      <c r="L175" s="29"/>
      <c r="M175" s="30">
        <f>J175+K175+L175</f>
        <v>0</v>
      </c>
      <c r="N175" s="32">
        <f>G175+M175</f>
        <v>0</v>
      </c>
      <c r="R175" s="33"/>
    </row>
    <row r="176" spans="1:18" ht="25.5" hidden="1" x14ac:dyDescent="0.25">
      <c r="A176" s="27">
        <v>12</v>
      </c>
      <c r="B176" s="27">
        <v>1611</v>
      </c>
      <c r="C176" s="28" t="s">
        <v>33</v>
      </c>
      <c r="D176" s="52">
        <f t="shared" ref="D176:D218" si="16">G112</f>
        <v>0</v>
      </c>
      <c r="E176" s="29"/>
      <c r="F176" s="29"/>
      <c r="G176" s="30">
        <f>D176+E176+F176</f>
        <v>0</v>
      </c>
      <c r="H176" s="30">
        <v>0</v>
      </c>
      <c r="I176" s="34"/>
      <c r="J176" s="52">
        <f t="shared" ref="J176:J218" si="17">M112</f>
        <v>0</v>
      </c>
      <c r="K176" s="29"/>
      <c r="L176" s="29"/>
      <c r="M176" s="30">
        <f>J176+K176+L176</f>
        <v>0</v>
      </c>
      <c r="N176" s="32">
        <f>G176+M176</f>
        <v>0</v>
      </c>
      <c r="R176" s="33"/>
    </row>
    <row r="177" spans="1:18" ht="25.5" hidden="1" x14ac:dyDescent="0.25">
      <c r="A177" s="27" t="s">
        <v>34</v>
      </c>
      <c r="B177" s="27">
        <v>1612</v>
      </c>
      <c r="C177" s="28" t="s">
        <v>35</v>
      </c>
      <c r="D177" s="52">
        <f t="shared" si="16"/>
        <v>0</v>
      </c>
      <c r="E177" s="29"/>
      <c r="F177" s="29"/>
      <c r="G177" s="30">
        <f>D177+E177+F177</f>
        <v>0</v>
      </c>
      <c r="H177" s="30">
        <v>0</v>
      </c>
      <c r="I177" s="34"/>
      <c r="J177" s="52">
        <f t="shared" si="17"/>
        <v>0</v>
      </c>
      <c r="K177" s="29"/>
      <c r="L177" s="29"/>
      <c r="M177" s="30">
        <f>J177+K177+L177</f>
        <v>0</v>
      </c>
      <c r="N177" s="32">
        <f>G177+M177</f>
        <v>0</v>
      </c>
      <c r="R177" s="33"/>
    </row>
    <row r="178" spans="1:18" ht="15" hidden="1" x14ac:dyDescent="0.25">
      <c r="A178" s="27" t="s">
        <v>36</v>
      </c>
      <c r="B178" s="27">
        <v>1805</v>
      </c>
      <c r="C178" s="28" t="s">
        <v>37</v>
      </c>
      <c r="D178" s="52">
        <f t="shared" si="16"/>
        <v>0</v>
      </c>
      <c r="E178" s="29"/>
      <c r="F178" s="29"/>
      <c r="G178" s="30">
        <f>D178+E178+F178</f>
        <v>0</v>
      </c>
      <c r="H178" s="30">
        <v>0</v>
      </c>
      <c r="I178" s="34"/>
      <c r="J178" s="52">
        <f t="shared" si="17"/>
        <v>0</v>
      </c>
      <c r="K178" s="29"/>
      <c r="L178" s="29"/>
      <c r="M178" s="30">
        <f>J178+K178+L178</f>
        <v>0</v>
      </c>
      <c r="N178" s="32">
        <f>G178+M178</f>
        <v>0</v>
      </c>
      <c r="R178" s="33"/>
    </row>
    <row r="179" spans="1:18" ht="15" hidden="1" x14ac:dyDescent="0.25">
      <c r="A179" s="27">
        <v>47</v>
      </c>
      <c r="B179" s="27">
        <v>1808</v>
      </c>
      <c r="C179" s="28" t="s">
        <v>38</v>
      </c>
      <c r="D179" s="52">
        <f t="shared" si="16"/>
        <v>0</v>
      </c>
      <c r="E179" s="29"/>
      <c r="F179" s="29"/>
      <c r="G179" s="30">
        <f t="shared" ref="G179:G215" si="18">D179+E179+F179</f>
        <v>0</v>
      </c>
      <c r="H179" s="30">
        <v>0</v>
      </c>
      <c r="I179" s="34"/>
      <c r="J179" s="52">
        <f t="shared" si="17"/>
        <v>0</v>
      </c>
      <c r="K179" s="29"/>
      <c r="L179" s="29"/>
      <c r="M179" s="30">
        <f t="shared" ref="M179:M215" si="19">J179+K179+L179</f>
        <v>0</v>
      </c>
      <c r="N179" s="32">
        <f t="shared" ref="N179:N215" si="20">G179+M179</f>
        <v>0</v>
      </c>
      <c r="R179" s="33"/>
    </row>
    <row r="180" spans="1:18" ht="15" hidden="1" x14ac:dyDescent="0.25">
      <c r="A180" s="27">
        <v>13</v>
      </c>
      <c r="B180" s="27">
        <v>1810</v>
      </c>
      <c r="C180" s="28" t="s">
        <v>39</v>
      </c>
      <c r="D180" s="52">
        <f t="shared" si="16"/>
        <v>0</v>
      </c>
      <c r="E180" s="29"/>
      <c r="F180" s="29"/>
      <c r="G180" s="30">
        <f t="shared" si="18"/>
        <v>0</v>
      </c>
      <c r="H180" s="30">
        <v>0</v>
      </c>
      <c r="I180" s="34"/>
      <c r="J180" s="52">
        <f t="shared" si="17"/>
        <v>0</v>
      </c>
      <c r="K180" s="29"/>
      <c r="L180" s="29"/>
      <c r="M180" s="30">
        <f t="shared" si="19"/>
        <v>0</v>
      </c>
      <c r="N180" s="32">
        <f t="shared" si="20"/>
        <v>0</v>
      </c>
      <c r="R180" s="33"/>
    </row>
    <row r="181" spans="1:18" ht="15" hidden="1" x14ac:dyDescent="0.25">
      <c r="A181" s="27">
        <v>47</v>
      </c>
      <c r="B181" s="27">
        <v>1815</v>
      </c>
      <c r="C181" s="28" t="s">
        <v>40</v>
      </c>
      <c r="D181" s="52">
        <f t="shared" si="16"/>
        <v>0</v>
      </c>
      <c r="E181" s="29"/>
      <c r="F181" s="29"/>
      <c r="G181" s="30">
        <f t="shared" si="18"/>
        <v>0</v>
      </c>
      <c r="H181" s="30">
        <v>0</v>
      </c>
      <c r="I181" s="34"/>
      <c r="J181" s="52">
        <f t="shared" si="17"/>
        <v>0</v>
      </c>
      <c r="K181" s="29"/>
      <c r="L181" s="29"/>
      <c r="M181" s="30">
        <f t="shared" si="19"/>
        <v>0</v>
      </c>
      <c r="N181" s="32">
        <f t="shared" si="20"/>
        <v>0</v>
      </c>
      <c r="R181" s="33"/>
    </row>
    <row r="182" spans="1:18" ht="15" hidden="1" x14ac:dyDescent="0.25">
      <c r="A182" s="27">
        <v>47</v>
      </c>
      <c r="B182" s="27">
        <v>1820</v>
      </c>
      <c r="C182" s="28" t="s">
        <v>41</v>
      </c>
      <c r="D182" s="52">
        <f t="shared" si="16"/>
        <v>0</v>
      </c>
      <c r="E182" s="29"/>
      <c r="F182" s="29"/>
      <c r="G182" s="30">
        <f t="shared" si="18"/>
        <v>0</v>
      </c>
      <c r="H182" s="30">
        <v>0</v>
      </c>
      <c r="I182" s="34"/>
      <c r="J182" s="52">
        <f t="shared" si="17"/>
        <v>0</v>
      </c>
      <c r="K182" s="29"/>
      <c r="L182" s="29"/>
      <c r="M182" s="30">
        <f t="shared" si="19"/>
        <v>0</v>
      </c>
      <c r="N182" s="32">
        <f t="shared" si="20"/>
        <v>0</v>
      </c>
      <c r="R182" s="33"/>
    </row>
    <row r="183" spans="1:18" ht="15" hidden="1" x14ac:dyDescent="0.25">
      <c r="A183" s="27">
        <v>47</v>
      </c>
      <c r="B183" s="27">
        <v>1825</v>
      </c>
      <c r="C183" s="28" t="s">
        <v>42</v>
      </c>
      <c r="D183" s="52">
        <f t="shared" si="16"/>
        <v>0</v>
      </c>
      <c r="E183" s="29"/>
      <c r="F183" s="29"/>
      <c r="G183" s="30">
        <f t="shared" si="18"/>
        <v>0</v>
      </c>
      <c r="H183" s="30">
        <v>0</v>
      </c>
      <c r="I183" s="34"/>
      <c r="J183" s="52">
        <f t="shared" si="17"/>
        <v>0</v>
      </c>
      <c r="K183" s="29"/>
      <c r="L183" s="29"/>
      <c r="M183" s="30">
        <f t="shared" si="19"/>
        <v>0</v>
      </c>
      <c r="N183" s="32">
        <f t="shared" si="20"/>
        <v>0</v>
      </c>
      <c r="R183" s="33"/>
    </row>
    <row r="184" spans="1:18" ht="15" hidden="1" x14ac:dyDescent="0.25">
      <c r="A184" s="27">
        <v>47</v>
      </c>
      <c r="B184" s="27">
        <v>1830</v>
      </c>
      <c r="C184" s="28" t="s">
        <v>43</v>
      </c>
      <c r="D184" s="52">
        <f t="shared" si="16"/>
        <v>0</v>
      </c>
      <c r="E184" s="29"/>
      <c r="F184" s="29"/>
      <c r="G184" s="30">
        <f t="shared" si="18"/>
        <v>0</v>
      </c>
      <c r="H184" s="30">
        <v>0</v>
      </c>
      <c r="I184" s="34"/>
      <c r="J184" s="52">
        <f t="shared" si="17"/>
        <v>0</v>
      </c>
      <c r="K184" s="29"/>
      <c r="L184" s="29"/>
      <c r="M184" s="30">
        <f t="shared" si="19"/>
        <v>0</v>
      </c>
      <c r="N184" s="32">
        <f t="shared" si="20"/>
        <v>0</v>
      </c>
      <c r="R184" s="33"/>
    </row>
    <row r="185" spans="1:18" ht="15" hidden="1" x14ac:dyDescent="0.25">
      <c r="A185" s="27">
        <v>47</v>
      </c>
      <c r="B185" s="27">
        <v>1835</v>
      </c>
      <c r="C185" s="28" t="s">
        <v>44</v>
      </c>
      <c r="D185" s="52">
        <f t="shared" si="16"/>
        <v>0</v>
      </c>
      <c r="E185" s="29"/>
      <c r="F185" s="29"/>
      <c r="G185" s="30">
        <f t="shared" si="18"/>
        <v>0</v>
      </c>
      <c r="H185" s="30">
        <v>0</v>
      </c>
      <c r="I185" s="34"/>
      <c r="J185" s="52">
        <f t="shared" si="17"/>
        <v>0</v>
      </c>
      <c r="K185" s="29"/>
      <c r="L185" s="29"/>
      <c r="M185" s="30">
        <f t="shared" si="19"/>
        <v>0</v>
      </c>
      <c r="N185" s="32">
        <f t="shared" si="20"/>
        <v>0</v>
      </c>
      <c r="R185" s="33"/>
    </row>
    <row r="186" spans="1:18" ht="15" hidden="1" x14ac:dyDescent="0.25">
      <c r="A186" s="27">
        <v>47</v>
      </c>
      <c r="B186" s="27">
        <v>1840</v>
      </c>
      <c r="C186" s="28" t="s">
        <v>45</v>
      </c>
      <c r="D186" s="52">
        <f t="shared" si="16"/>
        <v>0</v>
      </c>
      <c r="E186" s="29"/>
      <c r="F186" s="29"/>
      <c r="G186" s="30">
        <f t="shared" si="18"/>
        <v>0</v>
      </c>
      <c r="H186" s="30">
        <v>0</v>
      </c>
      <c r="I186" s="34"/>
      <c r="J186" s="52">
        <f t="shared" si="17"/>
        <v>0</v>
      </c>
      <c r="K186" s="29"/>
      <c r="L186" s="29"/>
      <c r="M186" s="30">
        <f t="shared" si="19"/>
        <v>0</v>
      </c>
      <c r="N186" s="32">
        <f t="shared" si="20"/>
        <v>0</v>
      </c>
      <c r="R186" s="33"/>
    </row>
    <row r="187" spans="1:18" ht="15" hidden="1" x14ac:dyDescent="0.25">
      <c r="A187" s="27">
        <v>47</v>
      </c>
      <c r="B187" s="27">
        <v>1845</v>
      </c>
      <c r="C187" s="28" t="s">
        <v>46</v>
      </c>
      <c r="D187" s="52">
        <f t="shared" si="16"/>
        <v>0</v>
      </c>
      <c r="E187" s="29"/>
      <c r="F187" s="29"/>
      <c r="G187" s="30">
        <f t="shared" si="18"/>
        <v>0</v>
      </c>
      <c r="H187" s="30">
        <v>0</v>
      </c>
      <c r="I187" s="34"/>
      <c r="J187" s="52">
        <f t="shared" si="17"/>
        <v>0</v>
      </c>
      <c r="K187" s="29"/>
      <c r="L187" s="29"/>
      <c r="M187" s="30">
        <f t="shared" si="19"/>
        <v>0</v>
      </c>
      <c r="N187" s="32">
        <f t="shared" si="20"/>
        <v>0</v>
      </c>
      <c r="R187" s="33"/>
    </row>
    <row r="188" spans="1:18" ht="15" hidden="1" x14ac:dyDescent="0.25">
      <c r="A188" s="27">
        <v>47</v>
      </c>
      <c r="B188" s="27">
        <v>1850</v>
      </c>
      <c r="C188" s="28" t="s">
        <v>47</v>
      </c>
      <c r="D188" s="52">
        <f t="shared" si="16"/>
        <v>0</v>
      </c>
      <c r="E188" s="29"/>
      <c r="F188" s="29"/>
      <c r="G188" s="30">
        <f t="shared" si="18"/>
        <v>0</v>
      </c>
      <c r="H188" s="30">
        <v>0</v>
      </c>
      <c r="I188" s="34"/>
      <c r="J188" s="52">
        <f t="shared" si="17"/>
        <v>0</v>
      </c>
      <c r="K188" s="29"/>
      <c r="L188" s="29"/>
      <c r="M188" s="30">
        <f t="shared" si="19"/>
        <v>0</v>
      </c>
      <c r="N188" s="32">
        <f t="shared" si="20"/>
        <v>0</v>
      </c>
      <c r="R188" s="33"/>
    </row>
    <row r="189" spans="1:18" ht="15" hidden="1" x14ac:dyDescent="0.25">
      <c r="A189" s="27">
        <v>47</v>
      </c>
      <c r="B189" s="27">
        <v>1855</v>
      </c>
      <c r="C189" s="28" t="s">
        <v>48</v>
      </c>
      <c r="D189" s="52">
        <f t="shared" si="16"/>
        <v>0</v>
      </c>
      <c r="E189" s="29"/>
      <c r="F189" s="29"/>
      <c r="G189" s="30">
        <f t="shared" si="18"/>
        <v>0</v>
      </c>
      <c r="H189" s="30">
        <v>0</v>
      </c>
      <c r="I189" s="34"/>
      <c r="J189" s="52">
        <f t="shared" si="17"/>
        <v>0</v>
      </c>
      <c r="K189" s="29"/>
      <c r="L189" s="29"/>
      <c r="M189" s="30">
        <f t="shared" si="19"/>
        <v>0</v>
      </c>
      <c r="N189" s="32">
        <f t="shared" si="20"/>
        <v>0</v>
      </c>
      <c r="R189" s="33"/>
    </row>
    <row r="190" spans="1:18" ht="15" hidden="1" x14ac:dyDescent="0.25">
      <c r="A190" s="27">
        <v>47</v>
      </c>
      <c r="B190" s="27">
        <v>1860</v>
      </c>
      <c r="C190" s="28" t="s">
        <v>49</v>
      </c>
      <c r="D190" s="52">
        <f t="shared" si="16"/>
        <v>0</v>
      </c>
      <c r="E190" s="29"/>
      <c r="F190" s="29"/>
      <c r="G190" s="30">
        <f t="shared" si="18"/>
        <v>0</v>
      </c>
      <c r="H190" s="30">
        <v>0</v>
      </c>
      <c r="I190" s="34"/>
      <c r="J190" s="52">
        <f t="shared" si="17"/>
        <v>0</v>
      </c>
      <c r="K190" s="29"/>
      <c r="L190" s="29"/>
      <c r="M190" s="30">
        <f t="shared" si="19"/>
        <v>0</v>
      </c>
      <c r="N190" s="32">
        <f t="shared" si="20"/>
        <v>0</v>
      </c>
      <c r="R190" s="33"/>
    </row>
    <row r="191" spans="1:18" ht="15" hidden="1" x14ac:dyDescent="0.25">
      <c r="A191" s="27">
        <v>47</v>
      </c>
      <c r="B191" s="27">
        <v>1860</v>
      </c>
      <c r="C191" s="28" t="s">
        <v>50</v>
      </c>
      <c r="D191" s="52">
        <f t="shared" si="16"/>
        <v>0</v>
      </c>
      <c r="E191" s="29"/>
      <c r="F191" s="29"/>
      <c r="G191" s="30">
        <f t="shared" si="18"/>
        <v>0</v>
      </c>
      <c r="H191" s="30">
        <v>0</v>
      </c>
      <c r="I191" s="34"/>
      <c r="J191" s="52">
        <f t="shared" si="17"/>
        <v>0</v>
      </c>
      <c r="K191" s="29"/>
      <c r="L191" s="29"/>
      <c r="M191" s="30">
        <f t="shared" si="19"/>
        <v>0</v>
      </c>
      <c r="N191" s="32">
        <f t="shared" si="20"/>
        <v>0</v>
      </c>
      <c r="R191" s="33"/>
    </row>
    <row r="192" spans="1:18" ht="15" hidden="1" x14ac:dyDescent="0.25">
      <c r="A192" s="27" t="s">
        <v>36</v>
      </c>
      <c r="B192" s="27">
        <v>1905</v>
      </c>
      <c r="C192" s="28" t="s">
        <v>37</v>
      </c>
      <c r="D192" s="52">
        <f t="shared" si="16"/>
        <v>0</v>
      </c>
      <c r="E192" s="29"/>
      <c r="F192" s="29"/>
      <c r="G192" s="30">
        <f t="shared" si="18"/>
        <v>0</v>
      </c>
      <c r="H192" s="30">
        <v>0</v>
      </c>
      <c r="I192" s="34"/>
      <c r="J192" s="52">
        <f t="shared" si="17"/>
        <v>0</v>
      </c>
      <c r="K192" s="29"/>
      <c r="L192" s="29"/>
      <c r="M192" s="30">
        <f t="shared" si="19"/>
        <v>0</v>
      </c>
      <c r="N192" s="32">
        <f t="shared" si="20"/>
        <v>0</v>
      </c>
      <c r="R192" s="33"/>
    </row>
    <row r="193" spans="1:18" ht="15" hidden="1" x14ac:dyDescent="0.25">
      <c r="A193" s="27">
        <v>47</v>
      </c>
      <c r="B193" s="27">
        <v>1908</v>
      </c>
      <c r="C193" s="28" t="s">
        <v>51</v>
      </c>
      <c r="D193" s="52">
        <f t="shared" si="16"/>
        <v>0</v>
      </c>
      <c r="E193" s="29"/>
      <c r="F193" s="29"/>
      <c r="G193" s="30">
        <f t="shared" si="18"/>
        <v>0</v>
      </c>
      <c r="H193" s="30">
        <v>0</v>
      </c>
      <c r="I193" s="34"/>
      <c r="J193" s="52">
        <f t="shared" si="17"/>
        <v>0</v>
      </c>
      <c r="K193" s="29"/>
      <c r="L193" s="29"/>
      <c r="M193" s="30">
        <f t="shared" si="19"/>
        <v>0</v>
      </c>
      <c r="N193" s="32">
        <f t="shared" si="20"/>
        <v>0</v>
      </c>
      <c r="R193" s="33"/>
    </row>
    <row r="194" spans="1:18" ht="15" hidden="1" x14ac:dyDescent="0.25">
      <c r="A194" s="27">
        <v>13</v>
      </c>
      <c r="B194" s="27">
        <v>1910</v>
      </c>
      <c r="C194" s="28" t="s">
        <v>39</v>
      </c>
      <c r="D194" s="52">
        <f t="shared" si="16"/>
        <v>0</v>
      </c>
      <c r="E194" s="29"/>
      <c r="F194" s="29"/>
      <c r="G194" s="30">
        <f t="shared" si="18"/>
        <v>0</v>
      </c>
      <c r="H194" s="30">
        <v>0</v>
      </c>
      <c r="I194" s="34"/>
      <c r="J194" s="52">
        <f t="shared" si="17"/>
        <v>0</v>
      </c>
      <c r="K194" s="29"/>
      <c r="L194" s="29"/>
      <c r="M194" s="30">
        <f t="shared" si="19"/>
        <v>0</v>
      </c>
      <c r="N194" s="32">
        <f t="shared" si="20"/>
        <v>0</v>
      </c>
      <c r="R194" s="33"/>
    </row>
    <row r="195" spans="1:18" ht="15" hidden="1" x14ac:dyDescent="0.25">
      <c r="A195" s="27">
        <v>8</v>
      </c>
      <c r="B195" s="27">
        <v>1915</v>
      </c>
      <c r="C195" s="28" t="s">
        <v>52</v>
      </c>
      <c r="D195" s="52">
        <f t="shared" si="16"/>
        <v>0</v>
      </c>
      <c r="E195" s="29"/>
      <c r="F195" s="29"/>
      <c r="G195" s="30">
        <f t="shared" si="18"/>
        <v>0</v>
      </c>
      <c r="H195" s="30">
        <v>0</v>
      </c>
      <c r="I195" s="34"/>
      <c r="J195" s="52">
        <f t="shared" si="17"/>
        <v>0</v>
      </c>
      <c r="K195" s="29"/>
      <c r="L195" s="29"/>
      <c r="M195" s="30">
        <f t="shared" si="19"/>
        <v>0</v>
      </c>
      <c r="N195" s="32">
        <f t="shared" si="20"/>
        <v>0</v>
      </c>
      <c r="R195" s="33"/>
    </row>
    <row r="196" spans="1:18" ht="15" hidden="1" x14ac:dyDescent="0.25">
      <c r="A196" s="27">
        <v>8</v>
      </c>
      <c r="B196" s="27">
        <v>1915</v>
      </c>
      <c r="C196" s="28" t="s">
        <v>53</v>
      </c>
      <c r="D196" s="52">
        <f t="shared" si="16"/>
        <v>0</v>
      </c>
      <c r="E196" s="29"/>
      <c r="F196" s="29"/>
      <c r="G196" s="30">
        <f t="shared" si="18"/>
        <v>0</v>
      </c>
      <c r="H196" s="30">
        <v>0</v>
      </c>
      <c r="I196" s="34"/>
      <c r="J196" s="52">
        <f t="shared" si="17"/>
        <v>0</v>
      </c>
      <c r="K196" s="29"/>
      <c r="L196" s="29"/>
      <c r="M196" s="30">
        <f t="shared" si="19"/>
        <v>0</v>
      </c>
      <c r="N196" s="32">
        <f t="shared" si="20"/>
        <v>0</v>
      </c>
      <c r="R196" s="33"/>
    </row>
    <row r="197" spans="1:18" ht="15" hidden="1" x14ac:dyDescent="0.25">
      <c r="A197" s="27">
        <v>10</v>
      </c>
      <c r="B197" s="27">
        <v>1920</v>
      </c>
      <c r="C197" s="28" t="s">
        <v>54</v>
      </c>
      <c r="D197" s="52">
        <f t="shared" si="16"/>
        <v>0</v>
      </c>
      <c r="E197" s="29"/>
      <c r="F197" s="29"/>
      <c r="G197" s="30">
        <f t="shared" si="18"/>
        <v>0</v>
      </c>
      <c r="H197" s="30">
        <v>0</v>
      </c>
      <c r="I197" s="34"/>
      <c r="J197" s="52">
        <f t="shared" si="17"/>
        <v>0</v>
      </c>
      <c r="K197" s="29"/>
      <c r="L197" s="29"/>
      <c r="M197" s="30">
        <f t="shared" si="19"/>
        <v>0</v>
      </c>
      <c r="N197" s="32">
        <f t="shared" si="20"/>
        <v>0</v>
      </c>
      <c r="R197" s="33"/>
    </row>
    <row r="198" spans="1:18" ht="25.5" hidden="1" x14ac:dyDescent="0.25">
      <c r="A198" s="27">
        <v>45</v>
      </c>
      <c r="B198" s="27">
        <v>1920</v>
      </c>
      <c r="C198" s="28" t="s">
        <v>55</v>
      </c>
      <c r="D198" s="52">
        <f t="shared" si="16"/>
        <v>0</v>
      </c>
      <c r="E198" s="29"/>
      <c r="F198" s="29"/>
      <c r="G198" s="30">
        <f t="shared" si="18"/>
        <v>0</v>
      </c>
      <c r="H198" s="30">
        <v>0</v>
      </c>
      <c r="I198" s="34"/>
      <c r="J198" s="52">
        <f t="shared" si="17"/>
        <v>0</v>
      </c>
      <c r="K198" s="29"/>
      <c r="L198" s="29"/>
      <c r="M198" s="30">
        <f t="shared" si="19"/>
        <v>0</v>
      </c>
      <c r="N198" s="32">
        <f t="shared" si="20"/>
        <v>0</v>
      </c>
      <c r="R198" s="33"/>
    </row>
    <row r="199" spans="1:18" ht="25.5" hidden="1" x14ac:dyDescent="0.25">
      <c r="A199" s="27">
        <v>50</v>
      </c>
      <c r="B199" s="27">
        <v>1920</v>
      </c>
      <c r="C199" s="28" t="s">
        <v>56</v>
      </c>
      <c r="D199" s="52">
        <f t="shared" si="16"/>
        <v>0</v>
      </c>
      <c r="E199" s="29"/>
      <c r="F199" s="29"/>
      <c r="G199" s="30">
        <f t="shared" si="18"/>
        <v>0</v>
      </c>
      <c r="H199" s="30">
        <v>0</v>
      </c>
      <c r="I199" s="34"/>
      <c r="J199" s="52">
        <f t="shared" si="17"/>
        <v>0</v>
      </c>
      <c r="K199" s="29"/>
      <c r="L199" s="29"/>
      <c r="M199" s="30">
        <f t="shared" si="19"/>
        <v>0</v>
      </c>
      <c r="N199" s="32">
        <f t="shared" si="20"/>
        <v>0</v>
      </c>
      <c r="R199" s="33"/>
    </row>
    <row r="200" spans="1:18" ht="15" hidden="1" x14ac:dyDescent="0.25">
      <c r="A200" s="27">
        <v>10</v>
      </c>
      <c r="B200" s="27">
        <v>1930</v>
      </c>
      <c r="C200" s="28" t="s">
        <v>57</v>
      </c>
      <c r="D200" s="52">
        <f t="shared" si="16"/>
        <v>0</v>
      </c>
      <c r="E200" s="29"/>
      <c r="F200" s="29"/>
      <c r="G200" s="30">
        <f t="shared" si="18"/>
        <v>0</v>
      </c>
      <c r="H200" s="30">
        <v>0</v>
      </c>
      <c r="I200" s="34"/>
      <c r="J200" s="52">
        <f t="shared" si="17"/>
        <v>0</v>
      </c>
      <c r="K200" s="29"/>
      <c r="L200" s="29"/>
      <c r="M200" s="30">
        <f t="shared" si="19"/>
        <v>0</v>
      </c>
      <c r="N200" s="32">
        <f t="shared" si="20"/>
        <v>0</v>
      </c>
      <c r="R200" s="33"/>
    </row>
    <row r="201" spans="1:18" ht="15" hidden="1" x14ac:dyDescent="0.25">
      <c r="A201" s="27">
        <v>8</v>
      </c>
      <c r="B201" s="27">
        <v>1935</v>
      </c>
      <c r="C201" s="28" t="s">
        <v>58</v>
      </c>
      <c r="D201" s="52">
        <f t="shared" si="16"/>
        <v>0</v>
      </c>
      <c r="E201" s="29"/>
      <c r="F201" s="29"/>
      <c r="G201" s="30">
        <f t="shared" si="18"/>
        <v>0</v>
      </c>
      <c r="H201" s="30">
        <v>0</v>
      </c>
      <c r="I201" s="34"/>
      <c r="J201" s="52">
        <f t="shared" si="17"/>
        <v>0</v>
      </c>
      <c r="K201" s="29"/>
      <c r="L201" s="29"/>
      <c r="M201" s="30">
        <f t="shared" si="19"/>
        <v>0</v>
      </c>
      <c r="N201" s="32">
        <f t="shared" si="20"/>
        <v>0</v>
      </c>
      <c r="R201" s="33"/>
    </row>
    <row r="202" spans="1:18" ht="15" hidden="1" x14ac:dyDescent="0.25">
      <c r="A202" s="27">
        <v>8</v>
      </c>
      <c r="B202" s="27">
        <v>1940</v>
      </c>
      <c r="C202" s="28" t="s">
        <v>59</v>
      </c>
      <c r="D202" s="52">
        <f t="shared" si="16"/>
        <v>0</v>
      </c>
      <c r="E202" s="29"/>
      <c r="F202" s="29"/>
      <c r="G202" s="30">
        <f t="shared" si="18"/>
        <v>0</v>
      </c>
      <c r="H202" s="30">
        <v>0</v>
      </c>
      <c r="I202" s="34"/>
      <c r="J202" s="52">
        <f t="shared" si="17"/>
        <v>0</v>
      </c>
      <c r="K202" s="29"/>
      <c r="L202" s="29"/>
      <c r="M202" s="30">
        <f t="shared" si="19"/>
        <v>0</v>
      </c>
      <c r="N202" s="32">
        <f t="shared" si="20"/>
        <v>0</v>
      </c>
      <c r="R202" s="33"/>
    </row>
    <row r="203" spans="1:18" ht="15" hidden="1" x14ac:dyDescent="0.25">
      <c r="A203" s="27">
        <v>8</v>
      </c>
      <c r="B203" s="27">
        <v>1945</v>
      </c>
      <c r="C203" s="28" t="s">
        <v>60</v>
      </c>
      <c r="D203" s="52">
        <f t="shared" si="16"/>
        <v>0</v>
      </c>
      <c r="E203" s="29"/>
      <c r="F203" s="29"/>
      <c r="G203" s="30">
        <f t="shared" si="18"/>
        <v>0</v>
      </c>
      <c r="H203" s="30">
        <v>0</v>
      </c>
      <c r="I203" s="34"/>
      <c r="J203" s="52">
        <f t="shared" si="17"/>
        <v>0</v>
      </c>
      <c r="K203" s="29"/>
      <c r="L203" s="29"/>
      <c r="M203" s="30">
        <f t="shared" si="19"/>
        <v>0</v>
      </c>
      <c r="N203" s="32">
        <f t="shared" si="20"/>
        <v>0</v>
      </c>
      <c r="R203" s="33"/>
    </row>
    <row r="204" spans="1:18" ht="15" hidden="1" x14ac:dyDescent="0.25">
      <c r="A204" s="27">
        <v>8</v>
      </c>
      <c r="B204" s="27">
        <v>1950</v>
      </c>
      <c r="C204" s="28" t="s">
        <v>61</v>
      </c>
      <c r="D204" s="52">
        <f t="shared" si="16"/>
        <v>0</v>
      </c>
      <c r="E204" s="29"/>
      <c r="F204" s="29"/>
      <c r="G204" s="30">
        <f t="shared" si="18"/>
        <v>0</v>
      </c>
      <c r="H204" s="30">
        <v>0</v>
      </c>
      <c r="I204" s="34"/>
      <c r="J204" s="52">
        <f t="shared" si="17"/>
        <v>0</v>
      </c>
      <c r="K204" s="29"/>
      <c r="L204" s="29"/>
      <c r="M204" s="30">
        <f t="shared" si="19"/>
        <v>0</v>
      </c>
      <c r="N204" s="32">
        <f t="shared" si="20"/>
        <v>0</v>
      </c>
      <c r="R204" s="33"/>
    </row>
    <row r="205" spans="1:18" ht="15" hidden="1" x14ac:dyDescent="0.25">
      <c r="A205" s="27">
        <v>8</v>
      </c>
      <c r="B205" s="27">
        <v>1955</v>
      </c>
      <c r="C205" s="28" t="s">
        <v>62</v>
      </c>
      <c r="D205" s="52">
        <f t="shared" si="16"/>
        <v>0</v>
      </c>
      <c r="E205" s="29"/>
      <c r="F205" s="29"/>
      <c r="G205" s="30">
        <f t="shared" si="18"/>
        <v>0</v>
      </c>
      <c r="H205" s="30">
        <v>0</v>
      </c>
      <c r="I205" s="34"/>
      <c r="J205" s="52">
        <f t="shared" si="17"/>
        <v>0</v>
      </c>
      <c r="K205" s="29"/>
      <c r="L205" s="29"/>
      <c r="M205" s="30">
        <f t="shared" si="19"/>
        <v>0</v>
      </c>
      <c r="N205" s="32">
        <f t="shared" si="20"/>
        <v>0</v>
      </c>
      <c r="R205" s="33"/>
    </row>
    <row r="206" spans="1:18" ht="15" hidden="1" x14ac:dyDescent="0.25">
      <c r="A206" s="27">
        <v>8</v>
      </c>
      <c r="B206" s="27">
        <v>1955</v>
      </c>
      <c r="C206" s="28" t="s">
        <v>63</v>
      </c>
      <c r="D206" s="52">
        <f t="shared" si="16"/>
        <v>0</v>
      </c>
      <c r="E206" s="29"/>
      <c r="F206" s="29"/>
      <c r="G206" s="30">
        <f t="shared" si="18"/>
        <v>0</v>
      </c>
      <c r="H206" s="30">
        <v>0</v>
      </c>
      <c r="I206" s="34"/>
      <c r="J206" s="52">
        <f t="shared" si="17"/>
        <v>0</v>
      </c>
      <c r="K206" s="29"/>
      <c r="L206" s="29"/>
      <c r="M206" s="30">
        <f t="shared" si="19"/>
        <v>0</v>
      </c>
      <c r="N206" s="32">
        <f t="shared" si="20"/>
        <v>0</v>
      </c>
      <c r="R206" s="33"/>
    </row>
    <row r="207" spans="1:18" ht="15" hidden="1" x14ac:dyDescent="0.25">
      <c r="A207" s="27">
        <v>8</v>
      </c>
      <c r="B207" s="27">
        <v>1960</v>
      </c>
      <c r="C207" s="28" t="s">
        <v>64</v>
      </c>
      <c r="D207" s="52">
        <f t="shared" si="16"/>
        <v>0</v>
      </c>
      <c r="E207" s="29"/>
      <c r="F207" s="29"/>
      <c r="G207" s="30">
        <f t="shared" si="18"/>
        <v>0</v>
      </c>
      <c r="H207" s="30">
        <v>0</v>
      </c>
      <c r="I207" s="34"/>
      <c r="J207" s="52">
        <f t="shared" si="17"/>
        <v>0</v>
      </c>
      <c r="K207" s="29"/>
      <c r="L207" s="29"/>
      <c r="M207" s="30">
        <f t="shared" si="19"/>
        <v>0</v>
      </c>
      <c r="N207" s="32">
        <f t="shared" si="20"/>
        <v>0</v>
      </c>
      <c r="R207" s="33"/>
    </row>
    <row r="208" spans="1:18" ht="25.5" hidden="1" x14ac:dyDescent="0.25">
      <c r="A208" s="1">
        <v>47</v>
      </c>
      <c r="B208" s="27">
        <v>1970</v>
      </c>
      <c r="C208" s="28" t="s">
        <v>65</v>
      </c>
      <c r="D208" s="52">
        <f t="shared" si="16"/>
        <v>0</v>
      </c>
      <c r="E208" s="29"/>
      <c r="F208" s="29"/>
      <c r="G208" s="30">
        <f t="shared" si="18"/>
        <v>0</v>
      </c>
      <c r="H208" s="30">
        <v>0</v>
      </c>
      <c r="I208" s="34"/>
      <c r="J208" s="52">
        <f t="shared" si="17"/>
        <v>0</v>
      </c>
      <c r="K208" s="29"/>
      <c r="L208" s="29"/>
      <c r="M208" s="30">
        <f t="shared" si="19"/>
        <v>0</v>
      </c>
      <c r="N208" s="32">
        <f t="shared" si="20"/>
        <v>0</v>
      </c>
      <c r="R208" s="33"/>
    </row>
    <row r="209" spans="1:18" ht="25.5" hidden="1" x14ac:dyDescent="0.25">
      <c r="A209" s="27">
        <v>47</v>
      </c>
      <c r="B209" s="27">
        <v>1975</v>
      </c>
      <c r="C209" s="28" t="s">
        <v>66</v>
      </c>
      <c r="D209" s="52">
        <f t="shared" si="16"/>
        <v>0</v>
      </c>
      <c r="E209" s="29"/>
      <c r="F209" s="29"/>
      <c r="G209" s="30">
        <f t="shared" si="18"/>
        <v>0</v>
      </c>
      <c r="H209" s="30">
        <v>0</v>
      </c>
      <c r="I209" s="34"/>
      <c r="J209" s="52">
        <f t="shared" si="17"/>
        <v>0</v>
      </c>
      <c r="K209" s="29"/>
      <c r="L209" s="29"/>
      <c r="M209" s="30">
        <f t="shared" si="19"/>
        <v>0</v>
      </c>
      <c r="N209" s="32">
        <f t="shared" si="20"/>
        <v>0</v>
      </c>
      <c r="R209" s="33"/>
    </row>
    <row r="210" spans="1:18" ht="15" hidden="1" x14ac:dyDescent="0.25">
      <c r="A210" s="27">
        <v>47</v>
      </c>
      <c r="B210" s="27">
        <v>1980</v>
      </c>
      <c r="C210" s="28" t="s">
        <v>67</v>
      </c>
      <c r="D210" s="52">
        <f t="shared" si="16"/>
        <v>0</v>
      </c>
      <c r="E210" s="29"/>
      <c r="F210" s="29"/>
      <c r="G210" s="30">
        <f t="shared" si="18"/>
        <v>0</v>
      </c>
      <c r="H210" s="30">
        <v>0</v>
      </c>
      <c r="I210" s="34"/>
      <c r="J210" s="52">
        <f t="shared" si="17"/>
        <v>0</v>
      </c>
      <c r="K210" s="29"/>
      <c r="L210" s="29"/>
      <c r="M210" s="30">
        <f t="shared" si="19"/>
        <v>0</v>
      </c>
      <c r="N210" s="32">
        <f t="shared" si="20"/>
        <v>0</v>
      </c>
      <c r="R210" s="33"/>
    </row>
    <row r="211" spans="1:18" ht="15" hidden="1" x14ac:dyDescent="0.25">
      <c r="A211" s="27">
        <v>47</v>
      </c>
      <c r="B211" s="27">
        <v>1985</v>
      </c>
      <c r="C211" s="28" t="s">
        <v>68</v>
      </c>
      <c r="D211" s="52">
        <f t="shared" si="16"/>
        <v>0</v>
      </c>
      <c r="E211" s="29"/>
      <c r="F211" s="29"/>
      <c r="G211" s="30">
        <f t="shared" si="18"/>
        <v>0</v>
      </c>
      <c r="H211" s="30">
        <v>0</v>
      </c>
      <c r="I211" s="34"/>
      <c r="J211" s="52">
        <f t="shared" si="17"/>
        <v>0</v>
      </c>
      <c r="K211" s="29"/>
      <c r="L211" s="29"/>
      <c r="M211" s="30">
        <f t="shared" si="19"/>
        <v>0</v>
      </c>
      <c r="N211" s="32">
        <f t="shared" si="20"/>
        <v>0</v>
      </c>
      <c r="R211" s="33"/>
    </row>
    <row r="212" spans="1:18" ht="15" hidden="1" x14ac:dyDescent="0.25">
      <c r="A212" s="1">
        <v>47</v>
      </c>
      <c r="B212" s="27">
        <v>1990</v>
      </c>
      <c r="C212" s="36" t="s">
        <v>69</v>
      </c>
      <c r="D212" s="52">
        <f t="shared" si="16"/>
        <v>0</v>
      </c>
      <c r="E212" s="29"/>
      <c r="F212" s="29"/>
      <c r="G212" s="30">
        <f t="shared" si="18"/>
        <v>0</v>
      </c>
      <c r="H212" s="30">
        <v>0</v>
      </c>
      <c r="I212" s="34"/>
      <c r="J212" s="52">
        <f t="shared" si="17"/>
        <v>0</v>
      </c>
      <c r="K212" s="29"/>
      <c r="L212" s="29"/>
      <c r="M212" s="30">
        <f t="shared" si="19"/>
        <v>0</v>
      </c>
      <c r="N212" s="32">
        <f t="shared" si="20"/>
        <v>0</v>
      </c>
      <c r="R212" s="33"/>
    </row>
    <row r="213" spans="1:18" ht="15" hidden="1" x14ac:dyDescent="0.25">
      <c r="A213" s="27">
        <v>47</v>
      </c>
      <c r="B213" s="27">
        <v>1995</v>
      </c>
      <c r="C213" s="28" t="s">
        <v>70</v>
      </c>
      <c r="D213" s="52">
        <f t="shared" si="16"/>
        <v>0</v>
      </c>
      <c r="E213" s="29"/>
      <c r="F213" s="29"/>
      <c r="G213" s="30">
        <f t="shared" si="18"/>
        <v>0</v>
      </c>
      <c r="H213" s="30">
        <v>0</v>
      </c>
      <c r="I213" s="34"/>
      <c r="J213" s="52">
        <f t="shared" si="17"/>
        <v>0</v>
      </c>
      <c r="K213" s="29"/>
      <c r="L213" s="29"/>
      <c r="M213" s="30">
        <f t="shared" si="19"/>
        <v>0</v>
      </c>
      <c r="N213" s="32">
        <f t="shared" si="20"/>
        <v>0</v>
      </c>
      <c r="R213" s="33"/>
    </row>
    <row r="214" spans="1:18" ht="15" hidden="1" x14ac:dyDescent="0.25">
      <c r="A214" s="27">
        <v>47</v>
      </c>
      <c r="B214" s="27">
        <v>2440</v>
      </c>
      <c r="C214" s="28" t="s">
        <v>71</v>
      </c>
      <c r="D214" s="52">
        <f t="shared" si="16"/>
        <v>0</v>
      </c>
      <c r="E214" s="29"/>
      <c r="F214" s="29"/>
      <c r="G214" s="30">
        <f t="shared" si="18"/>
        <v>0</v>
      </c>
      <c r="H214" s="30">
        <v>0</v>
      </c>
      <c r="J214" s="52">
        <f t="shared" si="17"/>
        <v>0</v>
      </c>
      <c r="K214" s="29"/>
      <c r="L214" s="29"/>
      <c r="M214" s="30">
        <f t="shared" si="19"/>
        <v>0</v>
      </c>
      <c r="N214" s="32">
        <f t="shared" si="20"/>
        <v>0</v>
      </c>
      <c r="R214" s="33"/>
    </row>
    <row r="215" spans="1:18" ht="15" hidden="1" x14ac:dyDescent="0.25">
      <c r="A215" s="37"/>
      <c r="B215" s="37">
        <v>2005</v>
      </c>
      <c r="C215" s="38" t="s">
        <v>72</v>
      </c>
      <c r="D215" s="52">
        <f t="shared" si="16"/>
        <v>0</v>
      </c>
      <c r="E215" s="39"/>
      <c r="F215" s="39"/>
      <c r="G215" s="30">
        <f t="shared" si="18"/>
        <v>0</v>
      </c>
      <c r="H215" s="30">
        <v>0</v>
      </c>
      <c r="J215" s="52">
        <f t="shared" si="17"/>
        <v>0</v>
      </c>
      <c r="K215" s="39"/>
      <c r="L215" s="39"/>
      <c r="M215" s="30">
        <f t="shared" si="19"/>
        <v>0</v>
      </c>
      <c r="N215" s="32">
        <f t="shared" si="20"/>
        <v>0</v>
      </c>
      <c r="R215" s="33"/>
    </row>
    <row r="216" spans="1:18" hidden="1" x14ac:dyDescent="0.2">
      <c r="A216" s="37"/>
      <c r="B216" s="37"/>
      <c r="C216" s="40" t="s">
        <v>73</v>
      </c>
      <c r="D216" s="41">
        <f>SUM(D175:D215)</f>
        <v>0</v>
      </c>
      <c r="E216" s="41">
        <f>SUM(E175:E215)</f>
        <v>0</v>
      </c>
      <c r="F216" s="41">
        <f>SUM(F175:F215)</f>
        <v>0</v>
      </c>
      <c r="G216" s="41">
        <f>SUM(G175:G215)</f>
        <v>0</v>
      </c>
      <c r="H216" s="42">
        <f>SUM(H175:H215)</f>
        <v>0</v>
      </c>
      <c r="I216" s="43"/>
      <c r="J216" s="41">
        <f>SUM(J175:J215)</f>
        <v>0</v>
      </c>
      <c r="K216" s="41">
        <f>SUM(K175:K215)</f>
        <v>0</v>
      </c>
      <c r="L216" s="41">
        <f>SUM(L175:L215)</f>
        <v>0</v>
      </c>
      <c r="M216" s="41">
        <f>SUM(M175:M215)</f>
        <v>0</v>
      </c>
      <c r="N216" s="41">
        <f>SUM(N175:N215)</f>
        <v>0</v>
      </c>
    </row>
    <row r="217" spans="1:18" ht="37.5" hidden="1" x14ac:dyDescent="0.25">
      <c r="A217" s="37"/>
      <c r="B217" s="37"/>
      <c r="C217" s="44" t="s">
        <v>74</v>
      </c>
      <c r="D217" s="52">
        <f t="shared" si="16"/>
        <v>0</v>
      </c>
      <c r="E217" s="39"/>
      <c r="F217" s="39"/>
      <c r="G217" s="30">
        <f>D217+E217+F217</f>
        <v>0</v>
      </c>
      <c r="H217" s="30"/>
      <c r="J217" s="52">
        <f t="shared" si="17"/>
        <v>0</v>
      </c>
      <c r="K217" s="39"/>
      <c r="L217" s="39"/>
      <c r="M217" s="30">
        <f>J217+K217+L217</f>
        <v>0</v>
      </c>
      <c r="N217" s="32">
        <f>G217+M217</f>
        <v>0</v>
      </c>
    </row>
    <row r="218" spans="1:18" ht="25.5" hidden="1" x14ac:dyDescent="0.25">
      <c r="A218" s="37"/>
      <c r="B218" s="37"/>
      <c r="C218" s="45" t="s">
        <v>75</v>
      </c>
      <c r="D218" s="52">
        <f t="shared" si="16"/>
        <v>0</v>
      </c>
      <c r="E218" s="39"/>
      <c r="F218" s="39"/>
      <c r="G218" s="30">
        <f>D218+E218+F218</f>
        <v>0</v>
      </c>
      <c r="H218" s="30"/>
      <c r="J218" s="52">
        <f t="shared" si="17"/>
        <v>0</v>
      </c>
      <c r="K218" s="39"/>
      <c r="L218" s="39"/>
      <c r="M218" s="30">
        <f>J218+K218+L218</f>
        <v>0</v>
      </c>
      <c r="N218" s="32">
        <f>G218+M218</f>
        <v>0</v>
      </c>
    </row>
    <row r="219" spans="1:18" hidden="1" x14ac:dyDescent="0.2">
      <c r="A219" s="37"/>
      <c r="B219" s="37"/>
      <c r="C219" s="40" t="s">
        <v>76</v>
      </c>
      <c r="D219" s="41">
        <f>SUM(D216:D218)</f>
        <v>0</v>
      </c>
      <c r="E219" s="41">
        <f>SUM(E216:E218)</f>
        <v>0</v>
      </c>
      <c r="F219" s="41">
        <f>SUM(F216:F218)</f>
        <v>0</v>
      </c>
      <c r="G219" s="41">
        <f>SUM(G216:G218)</f>
        <v>0</v>
      </c>
      <c r="H219" s="41"/>
      <c r="I219" s="43"/>
      <c r="J219" s="41">
        <f>SUM(J216:J218)</f>
        <v>0</v>
      </c>
      <c r="K219" s="41">
        <f>SUM(K216:K218)</f>
        <v>0</v>
      </c>
      <c r="L219" s="41">
        <f>SUM(L216:L218)</f>
        <v>0</v>
      </c>
      <c r="M219" s="41">
        <f>SUM(M216:M218)</f>
        <v>0</v>
      </c>
      <c r="N219" s="41">
        <f>SUM(N216:N218)</f>
        <v>0</v>
      </c>
    </row>
    <row r="220" spans="1:18" ht="15" hidden="1" x14ac:dyDescent="0.25">
      <c r="A220" s="37"/>
      <c r="B220" s="37"/>
      <c r="C220" s="46" t="s">
        <v>77</v>
      </c>
      <c r="D220" s="29"/>
      <c r="E220" s="29"/>
      <c r="F220" s="29"/>
      <c r="G220" s="30">
        <f t="shared" ref="G220" si="21">D220+E220+F220</f>
        <v>0</v>
      </c>
      <c r="H220" s="30">
        <v>0</v>
      </c>
      <c r="I220" s="34"/>
      <c r="M220" s="30">
        <f t="shared" ref="M220" si="22">J220+K220+L220</f>
        <v>0</v>
      </c>
      <c r="N220" s="32">
        <f t="shared" ref="N220" si="23">G220+M220</f>
        <v>0</v>
      </c>
    </row>
    <row r="221" spans="1:18" hidden="1" x14ac:dyDescent="0.2">
      <c r="A221" s="37"/>
      <c r="B221" s="37"/>
      <c r="C221" s="46" t="s">
        <v>78</v>
      </c>
      <c r="D221" s="41">
        <f>SUM(D219:D220)</f>
        <v>0</v>
      </c>
      <c r="E221" s="41">
        <f t="shared" ref="E221:N221" si="24">SUM(E219:E220)</f>
        <v>0</v>
      </c>
      <c r="F221" s="41">
        <f t="shared" si="24"/>
        <v>0</v>
      </c>
      <c r="G221" s="41">
        <f t="shared" si="24"/>
        <v>0</v>
      </c>
      <c r="H221" s="41">
        <f t="shared" si="24"/>
        <v>0</v>
      </c>
      <c r="I221" s="41">
        <f t="shared" si="24"/>
        <v>0</v>
      </c>
      <c r="J221" s="41">
        <f t="shared" si="24"/>
        <v>0</v>
      </c>
      <c r="K221" s="41">
        <f t="shared" si="24"/>
        <v>0</v>
      </c>
      <c r="L221" s="41">
        <f t="shared" si="24"/>
        <v>0</v>
      </c>
      <c r="M221" s="41">
        <f t="shared" si="24"/>
        <v>0</v>
      </c>
      <c r="N221" s="41">
        <f t="shared" si="24"/>
        <v>0</v>
      </c>
    </row>
    <row r="222" spans="1:18" ht="15" hidden="1" x14ac:dyDescent="0.25">
      <c r="A222" s="37"/>
      <c r="B222" s="37"/>
      <c r="C222" s="164" t="s">
        <v>79</v>
      </c>
      <c r="D222" s="165"/>
      <c r="E222" s="165"/>
      <c r="F222" s="165"/>
      <c r="G222" s="165"/>
      <c r="H222" s="165"/>
      <c r="I222" s="165"/>
      <c r="J222" s="166"/>
      <c r="K222" s="39"/>
      <c r="M222" s="47"/>
      <c r="N222" s="48"/>
    </row>
    <row r="223" spans="1:18" ht="15" hidden="1" x14ac:dyDescent="0.25">
      <c r="A223" s="37"/>
      <c r="B223" s="37"/>
      <c r="C223" s="164" t="s">
        <v>80</v>
      </c>
      <c r="D223" s="165"/>
      <c r="E223" s="165"/>
      <c r="F223" s="165"/>
      <c r="G223" s="165"/>
      <c r="H223" s="165"/>
      <c r="I223" s="165"/>
      <c r="J223" s="166"/>
      <c r="K223" s="41">
        <f>K221+K222</f>
        <v>0</v>
      </c>
      <c r="M223" s="47"/>
      <c r="N223" s="48"/>
    </row>
    <row r="224" spans="1:18" ht="29.25" hidden="1" customHeight="1" x14ac:dyDescent="0.2">
      <c r="D224" s="169" t="s">
        <v>81</v>
      </c>
      <c r="E224" s="169"/>
      <c r="F224" s="169"/>
      <c r="G224" s="48">
        <f>AVERAGE(D219,G219)</f>
        <v>0</v>
      </c>
      <c r="J224" s="3" t="s">
        <v>82</v>
      </c>
      <c r="M224" s="48">
        <f>AVERAGE(J219,M219)</f>
        <v>0</v>
      </c>
    </row>
    <row r="225" spans="1:18" hidden="1" x14ac:dyDescent="0.2">
      <c r="D225" s="3"/>
      <c r="G225" s="48"/>
      <c r="J225" s="3" t="s">
        <v>83</v>
      </c>
      <c r="M225" s="48">
        <f>G224+M224</f>
        <v>0</v>
      </c>
    </row>
    <row r="226" spans="1:18" hidden="1" x14ac:dyDescent="0.2">
      <c r="J226" s="2" t="s">
        <v>84</v>
      </c>
    </row>
    <row r="227" spans="1:18" ht="15" hidden="1" x14ac:dyDescent="0.25">
      <c r="A227" s="37">
        <v>10</v>
      </c>
      <c r="B227" s="37"/>
      <c r="C227" s="49" t="s">
        <v>85</v>
      </c>
      <c r="D227" s="50"/>
      <c r="E227" s="50"/>
      <c r="F227" s="50"/>
      <c r="G227" s="50"/>
      <c r="H227" s="50"/>
      <c r="I227" s="50"/>
      <c r="J227" s="50" t="s">
        <v>85</v>
      </c>
      <c r="K227" s="50"/>
      <c r="L227" s="31"/>
    </row>
    <row r="228" spans="1:18" ht="15" hidden="1" x14ac:dyDescent="0.25">
      <c r="A228" s="37">
        <v>8</v>
      </c>
      <c r="B228" s="37"/>
      <c r="C228" s="49" t="s">
        <v>58</v>
      </c>
      <c r="D228" s="50"/>
      <c r="E228" s="50"/>
      <c r="F228" s="50"/>
      <c r="G228" s="50"/>
      <c r="H228" s="50"/>
      <c r="I228" s="50"/>
      <c r="J228" s="50" t="s">
        <v>58</v>
      </c>
      <c r="K228" s="50"/>
      <c r="L228" s="31"/>
    </row>
    <row r="229" spans="1:18" ht="15" hidden="1" x14ac:dyDescent="0.25">
      <c r="A229" s="37">
        <v>47</v>
      </c>
      <c r="B229" s="37"/>
      <c r="C229" s="49" t="s">
        <v>86</v>
      </c>
      <c r="D229" s="50"/>
      <c r="E229" s="50"/>
      <c r="F229" s="50"/>
      <c r="G229" s="50"/>
      <c r="H229" s="50"/>
      <c r="I229" s="50"/>
      <c r="J229" s="50" t="s">
        <v>86</v>
      </c>
      <c r="K229" s="50"/>
      <c r="L229" s="31"/>
    </row>
    <row r="230" spans="1:18" hidden="1" x14ac:dyDescent="0.2">
      <c r="J230" s="167" t="s">
        <v>87</v>
      </c>
      <c r="K230" s="168"/>
      <c r="L230" s="51">
        <f>K223-L227-L228-L229</f>
        <v>0</v>
      </c>
    </row>
    <row r="231" spans="1:18" hidden="1" x14ac:dyDescent="0.2"/>
    <row r="232" spans="1:18" hidden="1" x14ac:dyDescent="0.2"/>
    <row r="233" spans="1:18" hidden="1" x14ac:dyDescent="0.2"/>
    <row r="234" spans="1:18" ht="15" hidden="1" x14ac:dyDescent="0.2">
      <c r="E234" s="13" t="s">
        <v>17</v>
      </c>
      <c r="F234" s="14" t="s">
        <v>18</v>
      </c>
    </row>
    <row r="235" spans="1:18" ht="15.75" hidden="1" thickBot="1" x14ac:dyDescent="0.3">
      <c r="E235" s="13" t="s">
        <v>19</v>
      </c>
      <c r="F235" s="15">
        <v>2015</v>
      </c>
      <c r="G235" s="16"/>
      <c r="H235" s="17">
        <f>IF(F235=2014,4,IF(F235=2015,5,IF(F235=2016,6,IF(F235=2017,7,IF(F235=2018,8,IF(F235=2019,9,IF(F235=2020,10)))))))</f>
        <v>5</v>
      </c>
    </row>
    <row r="236" spans="1:18" hidden="1" x14ac:dyDescent="0.2"/>
    <row r="237" spans="1:18" hidden="1" x14ac:dyDescent="0.2">
      <c r="D237" s="170" t="s">
        <v>20</v>
      </c>
      <c r="E237" s="171"/>
      <c r="F237" s="171"/>
      <c r="G237" s="171"/>
      <c r="H237" s="172"/>
      <c r="J237" s="18"/>
      <c r="K237" s="19" t="s">
        <v>21</v>
      </c>
      <c r="L237" s="19"/>
      <c r="M237" s="20"/>
    </row>
    <row r="238" spans="1:18" ht="30" hidden="1" customHeight="1" x14ac:dyDescent="0.2">
      <c r="A238" s="21" t="s">
        <v>22</v>
      </c>
      <c r="B238" s="21" t="s">
        <v>23</v>
      </c>
      <c r="C238" s="22" t="s">
        <v>24</v>
      </c>
      <c r="D238" s="21" t="s">
        <v>25</v>
      </c>
      <c r="E238" s="23" t="s">
        <v>26</v>
      </c>
      <c r="F238" s="23" t="s">
        <v>27</v>
      </c>
      <c r="G238" s="21" t="s">
        <v>28</v>
      </c>
      <c r="H238" s="21" t="s">
        <v>29</v>
      </c>
      <c r="I238" s="24"/>
      <c r="J238" s="21" t="s">
        <v>25</v>
      </c>
      <c r="K238" s="25" t="s">
        <v>30</v>
      </c>
      <c r="L238" s="25" t="s">
        <v>27</v>
      </c>
      <c r="M238" s="26" t="s">
        <v>28</v>
      </c>
      <c r="N238" s="21" t="s">
        <v>31</v>
      </c>
    </row>
    <row r="239" spans="1:18" ht="25.5" hidden="1" customHeight="1" x14ac:dyDescent="0.25">
      <c r="A239" s="21"/>
      <c r="B239" s="27">
        <v>1609</v>
      </c>
      <c r="C239" s="28" t="s">
        <v>32</v>
      </c>
      <c r="D239" s="52">
        <f>G175</f>
        <v>0</v>
      </c>
      <c r="E239" s="29"/>
      <c r="F239" s="29"/>
      <c r="G239" s="30">
        <f>D239+E239+F239</f>
        <v>0</v>
      </c>
      <c r="H239" s="30">
        <v>0</v>
      </c>
      <c r="I239" s="24"/>
      <c r="J239" s="52">
        <f>M175</f>
        <v>0</v>
      </c>
      <c r="K239" s="29"/>
      <c r="L239" s="29"/>
      <c r="M239" s="30">
        <f>J239+K239+L239</f>
        <v>0</v>
      </c>
      <c r="N239" s="32">
        <f>G239+M239</f>
        <v>0</v>
      </c>
      <c r="R239" s="33"/>
    </row>
    <row r="240" spans="1:18" ht="25.5" hidden="1" x14ac:dyDescent="0.25">
      <c r="A240" s="27">
        <v>12</v>
      </c>
      <c r="B240" s="27">
        <v>1611</v>
      </c>
      <c r="C240" s="28" t="s">
        <v>33</v>
      </c>
      <c r="D240" s="52">
        <f t="shared" ref="D240:D282" si="25">G176</f>
        <v>0</v>
      </c>
      <c r="E240" s="29"/>
      <c r="F240" s="29"/>
      <c r="G240" s="30">
        <f>D240+E240+F240</f>
        <v>0</v>
      </c>
      <c r="H240" s="30">
        <v>0</v>
      </c>
      <c r="I240" s="34"/>
      <c r="J240" s="52">
        <f t="shared" ref="J240:J282" si="26">M176</f>
        <v>0</v>
      </c>
      <c r="K240" s="29"/>
      <c r="L240" s="29"/>
      <c r="M240" s="30">
        <f>J240+K240+L240</f>
        <v>0</v>
      </c>
      <c r="N240" s="32">
        <f>G240+M240</f>
        <v>0</v>
      </c>
      <c r="R240" s="33"/>
    </row>
    <row r="241" spans="1:18" ht="25.5" hidden="1" x14ac:dyDescent="0.25">
      <c r="A241" s="27" t="s">
        <v>34</v>
      </c>
      <c r="B241" s="27">
        <v>1612</v>
      </c>
      <c r="C241" s="28" t="s">
        <v>35</v>
      </c>
      <c r="D241" s="52">
        <f t="shared" si="25"/>
        <v>0</v>
      </c>
      <c r="E241" s="29"/>
      <c r="F241" s="29"/>
      <c r="G241" s="30">
        <f>D241+E241+F241</f>
        <v>0</v>
      </c>
      <c r="H241" s="30">
        <v>0</v>
      </c>
      <c r="I241" s="34"/>
      <c r="J241" s="52">
        <f t="shared" si="26"/>
        <v>0</v>
      </c>
      <c r="K241" s="29"/>
      <c r="L241" s="29"/>
      <c r="M241" s="30">
        <f>J241+K241+L241</f>
        <v>0</v>
      </c>
      <c r="N241" s="32">
        <f>G241+M241</f>
        <v>0</v>
      </c>
      <c r="R241" s="33"/>
    </row>
    <row r="242" spans="1:18" ht="15" hidden="1" x14ac:dyDescent="0.25">
      <c r="A242" s="27" t="s">
        <v>36</v>
      </c>
      <c r="B242" s="27">
        <v>1805</v>
      </c>
      <c r="C242" s="28" t="s">
        <v>37</v>
      </c>
      <c r="D242" s="52">
        <f t="shared" si="25"/>
        <v>0</v>
      </c>
      <c r="E242" s="29"/>
      <c r="F242" s="29"/>
      <c r="G242" s="30">
        <f>D242+E242+F242</f>
        <v>0</v>
      </c>
      <c r="H242" s="30">
        <v>0</v>
      </c>
      <c r="I242" s="34"/>
      <c r="J242" s="52">
        <f t="shared" si="26"/>
        <v>0</v>
      </c>
      <c r="K242" s="29"/>
      <c r="L242" s="29"/>
      <c r="M242" s="30">
        <f>J242+K242+L242</f>
        <v>0</v>
      </c>
      <c r="N242" s="32">
        <f>G242+M242</f>
        <v>0</v>
      </c>
      <c r="R242" s="33"/>
    </row>
    <row r="243" spans="1:18" ht="15" hidden="1" x14ac:dyDescent="0.25">
      <c r="A243" s="27">
        <v>47</v>
      </c>
      <c r="B243" s="27">
        <v>1808</v>
      </c>
      <c r="C243" s="28" t="s">
        <v>38</v>
      </c>
      <c r="D243" s="52">
        <f t="shared" si="25"/>
        <v>0</v>
      </c>
      <c r="E243" s="29"/>
      <c r="F243" s="29"/>
      <c r="G243" s="30">
        <f t="shared" ref="G243:G279" si="27">D243+E243+F243</f>
        <v>0</v>
      </c>
      <c r="H243" s="30">
        <v>0</v>
      </c>
      <c r="I243" s="34"/>
      <c r="J243" s="52">
        <f t="shared" si="26"/>
        <v>0</v>
      </c>
      <c r="K243" s="29"/>
      <c r="L243" s="29"/>
      <c r="M243" s="30">
        <f t="shared" ref="M243:M279" si="28">J243+K243+L243</f>
        <v>0</v>
      </c>
      <c r="N243" s="32">
        <f t="shared" ref="N243:N279" si="29">G243+M243</f>
        <v>0</v>
      </c>
      <c r="R243" s="33"/>
    </row>
    <row r="244" spans="1:18" ht="15" hidden="1" x14ac:dyDescent="0.25">
      <c r="A244" s="27">
        <v>13</v>
      </c>
      <c r="B244" s="27">
        <v>1810</v>
      </c>
      <c r="C244" s="28" t="s">
        <v>39</v>
      </c>
      <c r="D244" s="52">
        <f t="shared" si="25"/>
        <v>0</v>
      </c>
      <c r="E244" s="29"/>
      <c r="F244" s="29"/>
      <c r="G244" s="30">
        <f t="shared" si="27"/>
        <v>0</v>
      </c>
      <c r="H244" s="30">
        <v>0</v>
      </c>
      <c r="I244" s="34"/>
      <c r="J244" s="52">
        <f t="shared" si="26"/>
        <v>0</v>
      </c>
      <c r="K244" s="29"/>
      <c r="L244" s="29"/>
      <c r="M244" s="30">
        <f t="shared" si="28"/>
        <v>0</v>
      </c>
      <c r="N244" s="32">
        <f t="shared" si="29"/>
        <v>0</v>
      </c>
      <c r="R244" s="33"/>
    </row>
    <row r="245" spans="1:18" ht="15" hidden="1" x14ac:dyDescent="0.25">
      <c r="A245" s="27">
        <v>47</v>
      </c>
      <c r="B245" s="27">
        <v>1815</v>
      </c>
      <c r="C245" s="28" t="s">
        <v>40</v>
      </c>
      <c r="D245" s="52">
        <f t="shared" si="25"/>
        <v>0</v>
      </c>
      <c r="E245" s="29"/>
      <c r="F245" s="29"/>
      <c r="G245" s="30">
        <f t="shared" si="27"/>
        <v>0</v>
      </c>
      <c r="H245" s="30">
        <v>0</v>
      </c>
      <c r="I245" s="34"/>
      <c r="J245" s="52">
        <f t="shared" si="26"/>
        <v>0</v>
      </c>
      <c r="K245" s="29"/>
      <c r="L245" s="29"/>
      <c r="M245" s="30">
        <f t="shared" si="28"/>
        <v>0</v>
      </c>
      <c r="N245" s="32">
        <f t="shared" si="29"/>
        <v>0</v>
      </c>
      <c r="R245" s="33"/>
    </row>
    <row r="246" spans="1:18" ht="15" hidden="1" x14ac:dyDescent="0.25">
      <c r="A246" s="27">
        <v>47</v>
      </c>
      <c r="B246" s="27">
        <v>1820</v>
      </c>
      <c r="C246" s="28" t="s">
        <v>41</v>
      </c>
      <c r="D246" s="52">
        <f t="shared" si="25"/>
        <v>0</v>
      </c>
      <c r="E246" s="29"/>
      <c r="F246" s="29"/>
      <c r="G246" s="30">
        <f t="shared" si="27"/>
        <v>0</v>
      </c>
      <c r="H246" s="30">
        <v>0</v>
      </c>
      <c r="I246" s="34"/>
      <c r="J246" s="52">
        <f t="shared" si="26"/>
        <v>0</v>
      </c>
      <c r="K246" s="29"/>
      <c r="L246" s="29"/>
      <c r="M246" s="30">
        <f t="shared" si="28"/>
        <v>0</v>
      </c>
      <c r="N246" s="32">
        <f t="shared" si="29"/>
        <v>0</v>
      </c>
      <c r="R246" s="33"/>
    </row>
    <row r="247" spans="1:18" ht="15" hidden="1" x14ac:dyDescent="0.25">
      <c r="A247" s="27">
        <v>47</v>
      </c>
      <c r="B247" s="27">
        <v>1825</v>
      </c>
      <c r="C247" s="28" t="s">
        <v>42</v>
      </c>
      <c r="D247" s="52">
        <f t="shared" si="25"/>
        <v>0</v>
      </c>
      <c r="E247" s="29"/>
      <c r="F247" s="29"/>
      <c r="G247" s="30">
        <f t="shared" si="27"/>
        <v>0</v>
      </c>
      <c r="H247" s="30">
        <v>0</v>
      </c>
      <c r="I247" s="34"/>
      <c r="J247" s="52">
        <f t="shared" si="26"/>
        <v>0</v>
      </c>
      <c r="K247" s="29"/>
      <c r="L247" s="29"/>
      <c r="M247" s="30">
        <f t="shared" si="28"/>
        <v>0</v>
      </c>
      <c r="N247" s="32">
        <f t="shared" si="29"/>
        <v>0</v>
      </c>
      <c r="R247" s="33"/>
    </row>
    <row r="248" spans="1:18" ht="15" hidden="1" x14ac:dyDescent="0.25">
      <c r="A248" s="27">
        <v>47</v>
      </c>
      <c r="B248" s="27">
        <v>1830</v>
      </c>
      <c r="C248" s="28" t="s">
        <v>43</v>
      </c>
      <c r="D248" s="52">
        <f t="shared" si="25"/>
        <v>0</v>
      </c>
      <c r="E248" s="29"/>
      <c r="F248" s="29"/>
      <c r="G248" s="30">
        <f t="shared" si="27"/>
        <v>0</v>
      </c>
      <c r="H248" s="30">
        <v>0</v>
      </c>
      <c r="I248" s="34"/>
      <c r="J248" s="52">
        <f t="shared" si="26"/>
        <v>0</v>
      </c>
      <c r="K248" s="29"/>
      <c r="L248" s="29"/>
      <c r="M248" s="30">
        <f t="shared" si="28"/>
        <v>0</v>
      </c>
      <c r="N248" s="32">
        <f t="shared" si="29"/>
        <v>0</v>
      </c>
      <c r="R248" s="33"/>
    </row>
    <row r="249" spans="1:18" ht="15" hidden="1" x14ac:dyDescent="0.25">
      <c r="A249" s="27">
        <v>47</v>
      </c>
      <c r="B249" s="27">
        <v>1835</v>
      </c>
      <c r="C249" s="28" t="s">
        <v>44</v>
      </c>
      <c r="D249" s="52">
        <f t="shared" si="25"/>
        <v>0</v>
      </c>
      <c r="E249" s="29"/>
      <c r="F249" s="29"/>
      <c r="G249" s="30">
        <f t="shared" si="27"/>
        <v>0</v>
      </c>
      <c r="H249" s="30">
        <v>0</v>
      </c>
      <c r="I249" s="34"/>
      <c r="J249" s="52">
        <f t="shared" si="26"/>
        <v>0</v>
      </c>
      <c r="K249" s="29"/>
      <c r="L249" s="29"/>
      <c r="M249" s="30">
        <f t="shared" si="28"/>
        <v>0</v>
      </c>
      <c r="N249" s="32">
        <f t="shared" si="29"/>
        <v>0</v>
      </c>
      <c r="R249" s="33"/>
    </row>
    <row r="250" spans="1:18" ht="15" hidden="1" x14ac:dyDescent="0.25">
      <c r="A250" s="27">
        <v>47</v>
      </c>
      <c r="B250" s="27">
        <v>1840</v>
      </c>
      <c r="C250" s="28" t="s">
        <v>45</v>
      </c>
      <c r="D250" s="52">
        <f t="shared" si="25"/>
        <v>0</v>
      </c>
      <c r="E250" s="29"/>
      <c r="F250" s="29"/>
      <c r="G250" s="30">
        <f t="shared" si="27"/>
        <v>0</v>
      </c>
      <c r="H250" s="30">
        <v>0</v>
      </c>
      <c r="I250" s="34"/>
      <c r="J250" s="52">
        <f t="shared" si="26"/>
        <v>0</v>
      </c>
      <c r="K250" s="29"/>
      <c r="L250" s="29"/>
      <c r="M250" s="30">
        <f t="shared" si="28"/>
        <v>0</v>
      </c>
      <c r="N250" s="32">
        <f t="shared" si="29"/>
        <v>0</v>
      </c>
      <c r="R250" s="33"/>
    </row>
    <row r="251" spans="1:18" ht="15" hidden="1" x14ac:dyDescent="0.25">
      <c r="A251" s="27">
        <v>47</v>
      </c>
      <c r="B251" s="27">
        <v>1845</v>
      </c>
      <c r="C251" s="28" t="s">
        <v>46</v>
      </c>
      <c r="D251" s="52">
        <f t="shared" si="25"/>
        <v>0</v>
      </c>
      <c r="E251" s="29"/>
      <c r="F251" s="29"/>
      <c r="G251" s="30">
        <f t="shared" si="27"/>
        <v>0</v>
      </c>
      <c r="H251" s="30">
        <v>0</v>
      </c>
      <c r="I251" s="34"/>
      <c r="J251" s="52">
        <f t="shared" si="26"/>
        <v>0</v>
      </c>
      <c r="K251" s="29"/>
      <c r="L251" s="29"/>
      <c r="M251" s="30">
        <f t="shared" si="28"/>
        <v>0</v>
      </c>
      <c r="N251" s="32">
        <f t="shared" si="29"/>
        <v>0</v>
      </c>
      <c r="R251" s="33"/>
    </row>
    <row r="252" spans="1:18" ht="15" hidden="1" x14ac:dyDescent="0.25">
      <c r="A252" s="27">
        <v>47</v>
      </c>
      <c r="B252" s="27">
        <v>1850</v>
      </c>
      <c r="C252" s="28" t="s">
        <v>47</v>
      </c>
      <c r="D252" s="52">
        <f t="shared" si="25"/>
        <v>0</v>
      </c>
      <c r="E252" s="29"/>
      <c r="F252" s="29"/>
      <c r="G252" s="30">
        <f t="shared" si="27"/>
        <v>0</v>
      </c>
      <c r="H252" s="30">
        <v>0</v>
      </c>
      <c r="I252" s="34"/>
      <c r="J252" s="52">
        <f t="shared" si="26"/>
        <v>0</v>
      </c>
      <c r="K252" s="29"/>
      <c r="L252" s="29"/>
      <c r="M252" s="30">
        <f t="shared" si="28"/>
        <v>0</v>
      </c>
      <c r="N252" s="32">
        <f t="shared" si="29"/>
        <v>0</v>
      </c>
      <c r="R252" s="33"/>
    </row>
    <row r="253" spans="1:18" ht="15" hidden="1" x14ac:dyDescent="0.25">
      <c r="A253" s="27">
        <v>47</v>
      </c>
      <c r="B253" s="27">
        <v>1855</v>
      </c>
      <c r="C253" s="28" t="s">
        <v>48</v>
      </c>
      <c r="D253" s="52">
        <f t="shared" si="25"/>
        <v>0</v>
      </c>
      <c r="E253" s="29"/>
      <c r="F253" s="29"/>
      <c r="G253" s="30">
        <f t="shared" si="27"/>
        <v>0</v>
      </c>
      <c r="H253" s="30">
        <v>0</v>
      </c>
      <c r="I253" s="34"/>
      <c r="J253" s="52">
        <f t="shared" si="26"/>
        <v>0</v>
      </c>
      <c r="K253" s="29"/>
      <c r="L253" s="29"/>
      <c r="M253" s="30">
        <f t="shared" si="28"/>
        <v>0</v>
      </c>
      <c r="N253" s="32">
        <f t="shared" si="29"/>
        <v>0</v>
      </c>
      <c r="R253" s="33"/>
    </row>
    <row r="254" spans="1:18" ht="15" hidden="1" x14ac:dyDescent="0.25">
      <c r="A254" s="27">
        <v>47</v>
      </c>
      <c r="B254" s="27">
        <v>1860</v>
      </c>
      <c r="C254" s="28" t="s">
        <v>49</v>
      </c>
      <c r="D254" s="52">
        <f t="shared" si="25"/>
        <v>0</v>
      </c>
      <c r="E254" s="29"/>
      <c r="F254" s="29"/>
      <c r="G254" s="30">
        <f t="shared" si="27"/>
        <v>0</v>
      </c>
      <c r="H254" s="30">
        <v>0</v>
      </c>
      <c r="I254" s="34"/>
      <c r="J254" s="52">
        <f t="shared" si="26"/>
        <v>0</v>
      </c>
      <c r="K254" s="29"/>
      <c r="L254" s="29"/>
      <c r="M254" s="30">
        <f t="shared" si="28"/>
        <v>0</v>
      </c>
      <c r="N254" s="32">
        <f t="shared" si="29"/>
        <v>0</v>
      </c>
      <c r="R254" s="33"/>
    </row>
    <row r="255" spans="1:18" ht="15" hidden="1" x14ac:dyDescent="0.25">
      <c r="A255" s="27">
        <v>47</v>
      </c>
      <c r="B255" s="27">
        <v>1860</v>
      </c>
      <c r="C255" s="28" t="s">
        <v>50</v>
      </c>
      <c r="D255" s="52">
        <f t="shared" si="25"/>
        <v>0</v>
      </c>
      <c r="E255" s="29"/>
      <c r="F255" s="29"/>
      <c r="G255" s="30">
        <f t="shared" si="27"/>
        <v>0</v>
      </c>
      <c r="H255" s="30">
        <v>0</v>
      </c>
      <c r="I255" s="34"/>
      <c r="J255" s="52">
        <f t="shared" si="26"/>
        <v>0</v>
      </c>
      <c r="K255" s="29"/>
      <c r="L255" s="29"/>
      <c r="M255" s="30">
        <f t="shared" si="28"/>
        <v>0</v>
      </c>
      <c r="N255" s="32">
        <f t="shared" si="29"/>
        <v>0</v>
      </c>
      <c r="R255" s="33"/>
    </row>
    <row r="256" spans="1:18" ht="15" hidden="1" x14ac:dyDescent="0.25">
      <c r="A256" s="27" t="s">
        <v>36</v>
      </c>
      <c r="B256" s="27">
        <v>1905</v>
      </c>
      <c r="C256" s="28" t="s">
        <v>37</v>
      </c>
      <c r="D256" s="52">
        <f t="shared" si="25"/>
        <v>0</v>
      </c>
      <c r="E256" s="29"/>
      <c r="F256" s="29"/>
      <c r="G256" s="30">
        <f t="shared" si="27"/>
        <v>0</v>
      </c>
      <c r="H256" s="30">
        <v>0</v>
      </c>
      <c r="I256" s="34"/>
      <c r="J256" s="52">
        <f t="shared" si="26"/>
        <v>0</v>
      </c>
      <c r="K256" s="29"/>
      <c r="L256" s="29"/>
      <c r="M256" s="30">
        <f t="shared" si="28"/>
        <v>0</v>
      </c>
      <c r="N256" s="32">
        <f t="shared" si="29"/>
        <v>0</v>
      </c>
      <c r="R256" s="33"/>
    </row>
    <row r="257" spans="1:18" ht="15" hidden="1" x14ac:dyDescent="0.25">
      <c r="A257" s="27">
        <v>47</v>
      </c>
      <c r="B257" s="27">
        <v>1908</v>
      </c>
      <c r="C257" s="28" t="s">
        <v>51</v>
      </c>
      <c r="D257" s="52">
        <f t="shared" si="25"/>
        <v>0</v>
      </c>
      <c r="E257" s="29"/>
      <c r="F257" s="29"/>
      <c r="G257" s="30">
        <f t="shared" si="27"/>
        <v>0</v>
      </c>
      <c r="H257" s="30">
        <v>0</v>
      </c>
      <c r="I257" s="34"/>
      <c r="J257" s="52">
        <f t="shared" si="26"/>
        <v>0</v>
      </c>
      <c r="K257" s="29"/>
      <c r="L257" s="29"/>
      <c r="M257" s="30">
        <f t="shared" si="28"/>
        <v>0</v>
      </c>
      <c r="N257" s="32">
        <f t="shared" si="29"/>
        <v>0</v>
      </c>
      <c r="R257" s="33"/>
    </row>
    <row r="258" spans="1:18" ht="15" hidden="1" x14ac:dyDescent="0.25">
      <c r="A258" s="27">
        <v>13</v>
      </c>
      <c r="B258" s="27">
        <v>1910</v>
      </c>
      <c r="C258" s="28" t="s">
        <v>39</v>
      </c>
      <c r="D258" s="52">
        <f t="shared" si="25"/>
        <v>0</v>
      </c>
      <c r="E258" s="29"/>
      <c r="F258" s="29"/>
      <c r="G258" s="30">
        <f t="shared" si="27"/>
        <v>0</v>
      </c>
      <c r="H258" s="30">
        <v>0</v>
      </c>
      <c r="I258" s="34"/>
      <c r="J258" s="52">
        <f t="shared" si="26"/>
        <v>0</v>
      </c>
      <c r="K258" s="29"/>
      <c r="L258" s="29"/>
      <c r="M258" s="30">
        <f t="shared" si="28"/>
        <v>0</v>
      </c>
      <c r="N258" s="32">
        <f t="shared" si="29"/>
        <v>0</v>
      </c>
      <c r="R258" s="33"/>
    </row>
    <row r="259" spans="1:18" ht="15" hidden="1" x14ac:dyDescent="0.25">
      <c r="A259" s="27">
        <v>8</v>
      </c>
      <c r="B259" s="27">
        <v>1915</v>
      </c>
      <c r="C259" s="28" t="s">
        <v>52</v>
      </c>
      <c r="D259" s="52">
        <f t="shared" si="25"/>
        <v>0</v>
      </c>
      <c r="E259" s="29"/>
      <c r="F259" s="29"/>
      <c r="G259" s="30">
        <f t="shared" si="27"/>
        <v>0</v>
      </c>
      <c r="H259" s="30">
        <v>0</v>
      </c>
      <c r="I259" s="34"/>
      <c r="J259" s="52">
        <f t="shared" si="26"/>
        <v>0</v>
      </c>
      <c r="K259" s="29"/>
      <c r="L259" s="29"/>
      <c r="M259" s="30">
        <f t="shared" si="28"/>
        <v>0</v>
      </c>
      <c r="N259" s="32">
        <f t="shared" si="29"/>
        <v>0</v>
      </c>
      <c r="R259" s="33"/>
    </row>
    <row r="260" spans="1:18" ht="15" hidden="1" x14ac:dyDescent="0.25">
      <c r="A260" s="27">
        <v>8</v>
      </c>
      <c r="B260" s="27">
        <v>1915</v>
      </c>
      <c r="C260" s="28" t="s">
        <v>53</v>
      </c>
      <c r="D260" s="52">
        <f t="shared" si="25"/>
        <v>0</v>
      </c>
      <c r="E260" s="29"/>
      <c r="F260" s="29"/>
      <c r="G260" s="30">
        <f t="shared" si="27"/>
        <v>0</v>
      </c>
      <c r="H260" s="30">
        <v>0</v>
      </c>
      <c r="I260" s="34"/>
      <c r="J260" s="52">
        <f t="shared" si="26"/>
        <v>0</v>
      </c>
      <c r="K260" s="29"/>
      <c r="L260" s="29"/>
      <c r="M260" s="30">
        <f t="shared" si="28"/>
        <v>0</v>
      </c>
      <c r="N260" s="32">
        <f t="shared" si="29"/>
        <v>0</v>
      </c>
      <c r="R260" s="33"/>
    </row>
    <row r="261" spans="1:18" ht="15" hidden="1" x14ac:dyDescent="0.25">
      <c r="A261" s="27">
        <v>10</v>
      </c>
      <c r="B261" s="27">
        <v>1920</v>
      </c>
      <c r="C261" s="28" t="s">
        <v>54</v>
      </c>
      <c r="D261" s="52">
        <f t="shared" si="25"/>
        <v>0</v>
      </c>
      <c r="E261" s="29"/>
      <c r="F261" s="29"/>
      <c r="G261" s="30">
        <f t="shared" si="27"/>
        <v>0</v>
      </c>
      <c r="H261" s="30">
        <v>0</v>
      </c>
      <c r="I261" s="34"/>
      <c r="J261" s="52">
        <f t="shared" si="26"/>
        <v>0</v>
      </c>
      <c r="K261" s="29"/>
      <c r="L261" s="29"/>
      <c r="M261" s="30">
        <f t="shared" si="28"/>
        <v>0</v>
      </c>
      <c r="N261" s="32">
        <f t="shared" si="29"/>
        <v>0</v>
      </c>
      <c r="R261" s="33"/>
    </row>
    <row r="262" spans="1:18" ht="25.5" hidden="1" x14ac:dyDescent="0.25">
      <c r="A262" s="27">
        <v>45</v>
      </c>
      <c r="B262" s="27">
        <v>1920</v>
      </c>
      <c r="C262" s="28" t="s">
        <v>55</v>
      </c>
      <c r="D262" s="52">
        <f t="shared" si="25"/>
        <v>0</v>
      </c>
      <c r="E262" s="29"/>
      <c r="F262" s="29"/>
      <c r="G262" s="30">
        <f t="shared" si="27"/>
        <v>0</v>
      </c>
      <c r="H262" s="30">
        <v>0</v>
      </c>
      <c r="I262" s="34"/>
      <c r="J262" s="52">
        <f t="shared" si="26"/>
        <v>0</v>
      </c>
      <c r="K262" s="29"/>
      <c r="L262" s="29"/>
      <c r="M262" s="30">
        <f t="shared" si="28"/>
        <v>0</v>
      </c>
      <c r="N262" s="32">
        <f t="shared" si="29"/>
        <v>0</v>
      </c>
      <c r="R262" s="33"/>
    </row>
    <row r="263" spans="1:18" ht="25.5" hidden="1" x14ac:dyDescent="0.25">
      <c r="A263" s="27">
        <v>50</v>
      </c>
      <c r="B263" s="27">
        <v>1920</v>
      </c>
      <c r="C263" s="28" t="s">
        <v>56</v>
      </c>
      <c r="D263" s="52">
        <f t="shared" si="25"/>
        <v>0</v>
      </c>
      <c r="E263" s="29"/>
      <c r="F263" s="29"/>
      <c r="G263" s="30">
        <f t="shared" si="27"/>
        <v>0</v>
      </c>
      <c r="H263" s="30">
        <v>0</v>
      </c>
      <c r="I263" s="34"/>
      <c r="J263" s="52">
        <f t="shared" si="26"/>
        <v>0</v>
      </c>
      <c r="K263" s="29"/>
      <c r="L263" s="29"/>
      <c r="M263" s="30">
        <f t="shared" si="28"/>
        <v>0</v>
      </c>
      <c r="N263" s="32">
        <f t="shared" si="29"/>
        <v>0</v>
      </c>
      <c r="R263" s="33"/>
    </row>
    <row r="264" spans="1:18" ht="15" hidden="1" x14ac:dyDescent="0.25">
      <c r="A264" s="27">
        <v>10</v>
      </c>
      <c r="B264" s="27">
        <v>1930</v>
      </c>
      <c r="C264" s="28" t="s">
        <v>57</v>
      </c>
      <c r="D264" s="52">
        <f t="shared" si="25"/>
        <v>0</v>
      </c>
      <c r="E264" s="29"/>
      <c r="F264" s="29"/>
      <c r="G264" s="30">
        <f t="shared" si="27"/>
        <v>0</v>
      </c>
      <c r="H264" s="30">
        <v>0</v>
      </c>
      <c r="I264" s="34"/>
      <c r="J264" s="52">
        <f t="shared" si="26"/>
        <v>0</v>
      </c>
      <c r="K264" s="29"/>
      <c r="L264" s="29"/>
      <c r="M264" s="30">
        <f t="shared" si="28"/>
        <v>0</v>
      </c>
      <c r="N264" s="32">
        <f t="shared" si="29"/>
        <v>0</v>
      </c>
      <c r="R264" s="33"/>
    </row>
    <row r="265" spans="1:18" ht="15" hidden="1" x14ac:dyDescent="0.25">
      <c r="A265" s="27">
        <v>8</v>
      </c>
      <c r="B265" s="27">
        <v>1935</v>
      </c>
      <c r="C265" s="28" t="s">
        <v>58</v>
      </c>
      <c r="D265" s="52">
        <f t="shared" si="25"/>
        <v>0</v>
      </c>
      <c r="E265" s="29"/>
      <c r="F265" s="29"/>
      <c r="G265" s="30">
        <f t="shared" si="27"/>
        <v>0</v>
      </c>
      <c r="H265" s="30">
        <v>0</v>
      </c>
      <c r="I265" s="34"/>
      <c r="J265" s="52">
        <f t="shared" si="26"/>
        <v>0</v>
      </c>
      <c r="K265" s="29"/>
      <c r="L265" s="29"/>
      <c r="M265" s="30">
        <f t="shared" si="28"/>
        <v>0</v>
      </c>
      <c r="N265" s="32">
        <f t="shared" si="29"/>
        <v>0</v>
      </c>
      <c r="R265" s="33"/>
    </row>
    <row r="266" spans="1:18" ht="15" hidden="1" x14ac:dyDescent="0.25">
      <c r="A266" s="27">
        <v>8</v>
      </c>
      <c r="B266" s="27">
        <v>1940</v>
      </c>
      <c r="C266" s="28" t="s">
        <v>59</v>
      </c>
      <c r="D266" s="52">
        <f t="shared" si="25"/>
        <v>0</v>
      </c>
      <c r="E266" s="29"/>
      <c r="F266" s="29"/>
      <c r="G266" s="30">
        <f t="shared" si="27"/>
        <v>0</v>
      </c>
      <c r="H266" s="30">
        <v>0</v>
      </c>
      <c r="I266" s="34"/>
      <c r="J266" s="52">
        <f t="shared" si="26"/>
        <v>0</v>
      </c>
      <c r="K266" s="29"/>
      <c r="L266" s="29"/>
      <c r="M266" s="30">
        <f t="shared" si="28"/>
        <v>0</v>
      </c>
      <c r="N266" s="32">
        <f t="shared" si="29"/>
        <v>0</v>
      </c>
      <c r="R266" s="33"/>
    </row>
    <row r="267" spans="1:18" ht="15" hidden="1" x14ac:dyDescent="0.25">
      <c r="A267" s="27">
        <v>8</v>
      </c>
      <c r="B267" s="27">
        <v>1945</v>
      </c>
      <c r="C267" s="28" t="s">
        <v>60</v>
      </c>
      <c r="D267" s="52">
        <f t="shared" si="25"/>
        <v>0</v>
      </c>
      <c r="E267" s="29"/>
      <c r="F267" s="29"/>
      <c r="G267" s="30">
        <f t="shared" si="27"/>
        <v>0</v>
      </c>
      <c r="H267" s="30">
        <v>0</v>
      </c>
      <c r="I267" s="34"/>
      <c r="J267" s="52">
        <f t="shared" si="26"/>
        <v>0</v>
      </c>
      <c r="K267" s="29"/>
      <c r="L267" s="29"/>
      <c r="M267" s="30">
        <f t="shared" si="28"/>
        <v>0</v>
      </c>
      <c r="N267" s="32">
        <f t="shared" si="29"/>
        <v>0</v>
      </c>
      <c r="R267" s="33"/>
    </row>
    <row r="268" spans="1:18" ht="15" hidden="1" x14ac:dyDescent="0.25">
      <c r="A268" s="27">
        <v>8</v>
      </c>
      <c r="B268" s="27">
        <v>1950</v>
      </c>
      <c r="C268" s="28" t="s">
        <v>61</v>
      </c>
      <c r="D268" s="52">
        <f t="shared" si="25"/>
        <v>0</v>
      </c>
      <c r="E268" s="29"/>
      <c r="F268" s="29"/>
      <c r="G268" s="30">
        <f t="shared" si="27"/>
        <v>0</v>
      </c>
      <c r="H268" s="30">
        <v>0</v>
      </c>
      <c r="I268" s="34"/>
      <c r="J268" s="52">
        <f t="shared" si="26"/>
        <v>0</v>
      </c>
      <c r="K268" s="29"/>
      <c r="L268" s="29"/>
      <c r="M268" s="30">
        <f t="shared" si="28"/>
        <v>0</v>
      </c>
      <c r="N268" s="32">
        <f t="shared" si="29"/>
        <v>0</v>
      </c>
      <c r="R268" s="33"/>
    </row>
    <row r="269" spans="1:18" ht="15" hidden="1" x14ac:dyDescent="0.25">
      <c r="A269" s="27">
        <v>8</v>
      </c>
      <c r="B269" s="27">
        <v>1955</v>
      </c>
      <c r="C269" s="28" t="s">
        <v>62</v>
      </c>
      <c r="D269" s="52">
        <f t="shared" si="25"/>
        <v>0</v>
      </c>
      <c r="E269" s="29"/>
      <c r="F269" s="29"/>
      <c r="G269" s="30">
        <f t="shared" si="27"/>
        <v>0</v>
      </c>
      <c r="H269" s="30">
        <v>0</v>
      </c>
      <c r="I269" s="34"/>
      <c r="J269" s="52">
        <f t="shared" si="26"/>
        <v>0</v>
      </c>
      <c r="K269" s="29"/>
      <c r="L269" s="29"/>
      <c r="M269" s="30">
        <f t="shared" si="28"/>
        <v>0</v>
      </c>
      <c r="N269" s="32">
        <f t="shared" si="29"/>
        <v>0</v>
      </c>
      <c r="R269" s="33"/>
    </row>
    <row r="270" spans="1:18" ht="15" hidden="1" x14ac:dyDescent="0.25">
      <c r="A270" s="27">
        <v>8</v>
      </c>
      <c r="B270" s="27">
        <v>1955</v>
      </c>
      <c r="C270" s="28" t="s">
        <v>63</v>
      </c>
      <c r="D270" s="52">
        <f t="shared" si="25"/>
        <v>0</v>
      </c>
      <c r="E270" s="29"/>
      <c r="F270" s="29"/>
      <c r="G270" s="30">
        <f t="shared" si="27"/>
        <v>0</v>
      </c>
      <c r="H270" s="30">
        <v>0</v>
      </c>
      <c r="I270" s="34"/>
      <c r="J270" s="52">
        <f t="shared" si="26"/>
        <v>0</v>
      </c>
      <c r="K270" s="29"/>
      <c r="L270" s="29"/>
      <c r="M270" s="30">
        <f t="shared" si="28"/>
        <v>0</v>
      </c>
      <c r="N270" s="32">
        <f t="shared" si="29"/>
        <v>0</v>
      </c>
      <c r="R270" s="33"/>
    </row>
    <row r="271" spans="1:18" ht="15" hidden="1" x14ac:dyDescent="0.25">
      <c r="A271" s="27">
        <v>8</v>
      </c>
      <c r="B271" s="27">
        <v>1960</v>
      </c>
      <c r="C271" s="28" t="s">
        <v>64</v>
      </c>
      <c r="D271" s="52">
        <f t="shared" si="25"/>
        <v>0</v>
      </c>
      <c r="E271" s="29"/>
      <c r="F271" s="29"/>
      <c r="G271" s="30">
        <f t="shared" si="27"/>
        <v>0</v>
      </c>
      <c r="H271" s="30">
        <v>0</v>
      </c>
      <c r="I271" s="34"/>
      <c r="J271" s="52">
        <f t="shared" si="26"/>
        <v>0</v>
      </c>
      <c r="K271" s="29"/>
      <c r="L271" s="29"/>
      <c r="M271" s="30">
        <f t="shared" si="28"/>
        <v>0</v>
      </c>
      <c r="N271" s="32">
        <f t="shared" si="29"/>
        <v>0</v>
      </c>
      <c r="R271" s="33"/>
    </row>
    <row r="272" spans="1:18" ht="25.5" hidden="1" x14ac:dyDescent="0.25">
      <c r="A272" s="1">
        <v>47</v>
      </c>
      <c r="B272" s="27">
        <v>1970</v>
      </c>
      <c r="C272" s="28" t="s">
        <v>65</v>
      </c>
      <c r="D272" s="52">
        <f t="shared" si="25"/>
        <v>0</v>
      </c>
      <c r="E272" s="29"/>
      <c r="F272" s="29"/>
      <c r="G272" s="30">
        <f t="shared" si="27"/>
        <v>0</v>
      </c>
      <c r="H272" s="30">
        <v>0</v>
      </c>
      <c r="I272" s="34"/>
      <c r="J272" s="52">
        <f t="shared" si="26"/>
        <v>0</v>
      </c>
      <c r="K272" s="29"/>
      <c r="L272" s="29"/>
      <c r="M272" s="30">
        <f t="shared" si="28"/>
        <v>0</v>
      </c>
      <c r="N272" s="32">
        <f t="shared" si="29"/>
        <v>0</v>
      </c>
      <c r="R272" s="33"/>
    </row>
    <row r="273" spans="1:18" ht="25.5" hidden="1" x14ac:dyDescent="0.25">
      <c r="A273" s="27">
        <v>47</v>
      </c>
      <c r="B273" s="27">
        <v>1975</v>
      </c>
      <c r="C273" s="28" t="s">
        <v>66</v>
      </c>
      <c r="D273" s="52">
        <f t="shared" si="25"/>
        <v>0</v>
      </c>
      <c r="E273" s="29"/>
      <c r="F273" s="29"/>
      <c r="G273" s="30">
        <f t="shared" si="27"/>
        <v>0</v>
      </c>
      <c r="H273" s="30">
        <v>0</v>
      </c>
      <c r="I273" s="34"/>
      <c r="J273" s="52">
        <f t="shared" si="26"/>
        <v>0</v>
      </c>
      <c r="K273" s="29"/>
      <c r="L273" s="29"/>
      <c r="M273" s="30">
        <f t="shared" si="28"/>
        <v>0</v>
      </c>
      <c r="N273" s="32">
        <f t="shared" si="29"/>
        <v>0</v>
      </c>
      <c r="R273" s="33"/>
    </row>
    <row r="274" spans="1:18" ht="15" hidden="1" x14ac:dyDescent="0.25">
      <c r="A274" s="27">
        <v>47</v>
      </c>
      <c r="B274" s="27">
        <v>1980</v>
      </c>
      <c r="C274" s="28" t="s">
        <v>67</v>
      </c>
      <c r="D274" s="52">
        <f t="shared" si="25"/>
        <v>0</v>
      </c>
      <c r="E274" s="29"/>
      <c r="F274" s="29"/>
      <c r="G274" s="30">
        <f t="shared" si="27"/>
        <v>0</v>
      </c>
      <c r="H274" s="30">
        <v>0</v>
      </c>
      <c r="I274" s="34"/>
      <c r="J274" s="52">
        <f t="shared" si="26"/>
        <v>0</v>
      </c>
      <c r="K274" s="29"/>
      <c r="L274" s="29"/>
      <c r="M274" s="30">
        <f t="shared" si="28"/>
        <v>0</v>
      </c>
      <c r="N274" s="32">
        <f t="shared" si="29"/>
        <v>0</v>
      </c>
      <c r="R274" s="33"/>
    </row>
    <row r="275" spans="1:18" ht="15" hidden="1" x14ac:dyDescent="0.25">
      <c r="A275" s="27">
        <v>47</v>
      </c>
      <c r="B275" s="27">
        <v>1985</v>
      </c>
      <c r="C275" s="28" t="s">
        <v>68</v>
      </c>
      <c r="D275" s="52">
        <f t="shared" si="25"/>
        <v>0</v>
      </c>
      <c r="E275" s="29"/>
      <c r="F275" s="29"/>
      <c r="G275" s="30">
        <f t="shared" si="27"/>
        <v>0</v>
      </c>
      <c r="H275" s="30">
        <v>0</v>
      </c>
      <c r="I275" s="34"/>
      <c r="J275" s="52">
        <f t="shared" si="26"/>
        <v>0</v>
      </c>
      <c r="K275" s="29"/>
      <c r="L275" s="29"/>
      <c r="M275" s="30">
        <f t="shared" si="28"/>
        <v>0</v>
      </c>
      <c r="N275" s="32">
        <f t="shared" si="29"/>
        <v>0</v>
      </c>
      <c r="R275" s="33"/>
    </row>
    <row r="276" spans="1:18" ht="15" hidden="1" x14ac:dyDescent="0.25">
      <c r="A276" s="1">
        <v>47</v>
      </c>
      <c r="B276" s="27">
        <v>1990</v>
      </c>
      <c r="C276" s="36" t="s">
        <v>69</v>
      </c>
      <c r="D276" s="52">
        <f t="shared" si="25"/>
        <v>0</v>
      </c>
      <c r="E276" s="29"/>
      <c r="F276" s="29"/>
      <c r="G276" s="30">
        <f t="shared" si="27"/>
        <v>0</v>
      </c>
      <c r="H276" s="30">
        <v>0</v>
      </c>
      <c r="I276" s="34"/>
      <c r="J276" s="52">
        <f t="shared" si="26"/>
        <v>0</v>
      </c>
      <c r="K276" s="29"/>
      <c r="L276" s="29"/>
      <c r="M276" s="30">
        <f t="shared" si="28"/>
        <v>0</v>
      </c>
      <c r="N276" s="32">
        <f t="shared" si="29"/>
        <v>0</v>
      </c>
      <c r="R276" s="33"/>
    </row>
    <row r="277" spans="1:18" ht="15" hidden="1" x14ac:dyDescent="0.25">
      <c r="A277" s="27">
        <v>47</v>
      </c>
      <c r="B277" s="27">
        <v>1995</v>
      </c>
      <c r="C277" s="28" t="s">
        <v>70</v>
      </c>
      <c r="D277" s="52">
        <f t="shared" si="25"/>
        <v>0</v>
      </c>
      <c r="E277" s="29"/>
      <c r="F277" s="29"/>
      <c r="G277" s="30">
        <f t="shared" si="27"/>
        <v>0</v>
      </c>
      <c r="H277" s="30">
        <v>0</v>
      </c>
      <c r="I277" s="34"/>
      <c r="J277" s="52">
        <f t="shared" si="26"/>
        <v>0</v>
      </c>
      <c r="K277" s="29"/>
      <c r="L277" s="29"/>
      <c r="M277" s="30">
        <f t="shared" si="28"/>
        <v>0</v>
      </c>
      <c r="N277" s="32">
        <f t="shared" si="29"/>
        <v>0</v>
      </c>
      <c r="R277" s="33"/>
    </row>
    <row r="278" spans="1:18" ht="15" hidden="1" x14ac:dyDescent="0.25">
      <c r="A278" s="27">
        <v>47</v>
      </c>
      <c r="B278" s="27">
        <v>2440</v>
      </c>
      <c r="C278" s="28" t="s">
        <v>71</v>
      </c>
      <c r="D278" s="52">
        <f t="shared" si="25"/>
        <v>0</v>
      </c>
      <c r="E278" s="29"/>
      <c r="F278" s="29"/>
      <c r="G278" s="30">
        <f t="shared" si="27"/>
        <v>0</v>
      </c>
      <c r="H278" s="30">
        <v>0</v>
      </c>
      <c r="J278" s="52">
        <f t="shared" si="26"/>
        <v>0</v>
      </c>
      <c r="K278" s="29"/>
      <c r="L278" s="29"/>
      <c r="M278" s="30">
        <f t="shared" si="28"/>
        <v>0</v>
      </c>
      <c r="N278" s="32">
        <f t="shared" si="29"/>
        <v>0</v>
      </c>
      <c r="R278" s="33"/>
    </row>
    <row r="279" spans="1:18" ht="15" hidden="1" x14ac:dyDescent="0.25">
      <c r="A279" s="37"/>
      <c r="B279" s="37">
        <v>2005</v>
      </c>
      <c r="C279" s="38" t="s">
        <v>72</v>
      </c>
      <c r="D279" s="52">
        <f t="shared" si="25"/>
        <v>0</v>
      </c>
      <c r="E279" s="39"/>
      <c r="F279" s="39"/>
      <c r="G279" s="30">
        <f t="shared" si="27"/>
        <v>0</v>
      </c>
      <c r="H279" s="30">
        <v>0</v>
      </c>
      <c r="J279" s="52">
        <f t="shared" si="26"/>
        <v>0</v>
      </c>
      <c r="K279" s="39"/>
      <c r="L279" s="39"/>
      <c r="M279" s="30">
        <f t="shared" si="28"/>
        <v>0</v>
      </c>
      <c r="N279" s="32">
        <f t="shared" si="29"/>
        <v>0</v>
      </c>
      <c r="R279" s="33"/>
    </row>
    <row r="280" spans="1:18" hidden="1" x14ac:dyDescent="0.2">
      <c r="A280" s="37"/>
      <c r="B280" s="37"/>
      <c r="C280" s="40" t="s">
        <v>73</v>
      </c>
      <c r="D280" s="41">
        <f>SUM(D239:D279)</f>
        <v>0</v>
      </c>
      <c r="E280" s="41">
        <f>SUM(E239:E279)</f>
        <v>0</v>
      </c>
      <c r="F280" s="41">
        <f>SUM(F239:F279)</f>
        <v>0</v>
      </c>
      <c r="G280" s="41">
        <f>SUM(G239:G279)</f>
        <v>0</v>
      </c>
      <c r="H280" s="42">
        <f>SUM(H239:H279)</f>
        <v>0</v>
      </c>
      <c r="I280" s="43"/>
      <c r="J280" s="41">
        <f>SUM(J239:J279)</f>
        <v>0</v>
      </c>
      <c r="K280" s="41">
        <f>SUM(K239:K279)</f>
        <v>0</v>
      </c>
      <c r="L280" s="41">
        <f>SUM(L239:L279)</f>
        <v>0</v>
      </c>
      <c r="M280" s="41">
        <f>SUM(M239:M279)</f>
        <v>0</v>
      </c>
      <c r="N280" s="41">
        <f>SUM(N239:N279)</f>
        <v>0</v>
      </c>
    </row>
    <row r="281" spans="1:18" ht="37.5" hidden="1" x14ac:dyDescent="0.25">
      <c r="A281" s="37"/>
      <c r="B281" s="37"/>
      <c r="C281" s="44" t="s">
        <v>74</v>
      </c>
      <c r="D281" s="52">
        <f t="shared" si="25"/>
        <v>0</v>
      </c>
      <c r="E281" s="39"/>
      <c r="F281" s="39"/>
      <c r="G281" s="30">
        <f>D281+E281+F281</f>
        <v>0</v>
      </c>
      <c r="H281" s="30"/>
      <c r="J281" s="52">
        <f t="shared" si="26"/>
        <v>0</v>
      </c>
      <c r="K281" s="39"/>
      <c r="L281" s="39"/>
      <c r="M281" s="30">
        <f>J281+K281+L281</f>
        <v>0</v>
      </c>
      <c r="N281" s="32">
        <f>G281+M281</f>
        <v>0</v>
      </c>
    </row>
    <row r="282" spans="1:18" ht="25.5" hidden="1" x14ac:dyDescent="0.25">
      <c r="A282" s="37"/>
      <c r="B282" s="37"/>
      <c r="C282" s="45" t="s">
        <v>75</v>
      </c>
      <c r="D282" s="52">
        <f t="shared" si="25"/>
        <v>0</v>
      </c>
      <c r="E282" s="39"/>
      <c r="F282" s="39"/>
      <c r="G282" s="30">
        <f>D282+E282+F282</f>
        <v>0</v>
      </c>
      <c r="H282" s="30"/>
      <c r="J282" s="52">
        <f t="shared" si="26"/>
        <v>0</v>
      </c>
      <c r="K282" s="39"/>
      <c r="L282" s="39"/>
      <c r="M282" s="30">
        <f>J282+K282+L282</f>
        <v>0</v>
      </c>
      <c r="N282" s="32">
        <f>G282+M282</f>
        <v>0</v>
      </c>
    </row>
    <row r="283" spans="1:18" hidden="1" x14ac:dyDescent="0.2">
      <c r="A283" s="37"/>
      <c r="B283" s="37"/>
      <c r="C283" s="40" t="s">
        <v>76</v>
      </c>
      <c r="D283" s="41">
        <f>SUM(D280:D282)</f>
        <v>0</v>
      </c>
      <c r="E283" s="41">
        <f>SUM(E280:E282)</f>
        <v>0</v>
      </c>
      <c r="F283" s="41">
        <f>SUM(F280:F282)</f>
        <v>0</v>
      </c>
      <c r="G283" s="41">
        <f>SUM(G280:G282)</f>
        <v>0</v>
      </c>
      <c r="H283" s="41"/>
      <c r="I283" s="43"/>
      <c r="J283" s="41">
        <f>SUM(J280:J282)</f>
        <v>0</v>
      </c>
      <c r="K283" s="41">
        <f>SUM(K280:K282)</f>
        <v>0</v>
      </c>
      <c r="L283" s="41">
        <f>SUM(L280:L282)</f>
        <v>0</v>
      </c>
      <c r="M283" s="41">
        <f>SUM(M280:M282)</f>
        <v>0</v>
      </c>
      <c r="N283" s="41">
        <f>SUM(N280:N282)</f>
        <v>0</v>
      </c>
    </row>
    <row r="284" spans="1:18" ht="15" hidden="1" x14ac:dyDescent="0.25">
      <c r="A284" s="37"/>
      <c r="B284" s="37"/>
      <c r="C284" s="46" t="s">
        <v>77</v>
      </c>
      <c r="D284" s="29"/>
      <c r="E284" s="29"/>
      <c r="F284" s="29"/>
      <c r="G284" s="30">
        <f t="shared" ref="G284" si="30">D284+E284+F284</f>
        <v>0</v>
      </c>
      <c r="H284" s="30">
        <v>0</v>
      </c>
      <c r="I284" s="34"/>
      <c r="M284" s="30">
        <f t="shared" ref="M284" si="31">J284+K284+L284</f>
        <v>0</v>
      </c>
      <c r="N284" s="32">
        <f t="shared" ref="N284" si="32">G284+M284</f>
        <v>0</v>
      </c>
    </row>
    <row r="285" spans="1:18" hidden="1" x14ac:dyDescent="0.2">
      <c r="A285" s="37"/>
      <c r="B285" s="37"/>
      <c r="C285" s="46" t="s">
        <v>78</v>
      </c>
      <c r="D285" s="41">
        <f>SUM(D283:D284)</f>
        <v>0</v>
      </c>
      <c r="E285" s="41">
        <f t="shared" ref="E285:N285" si="33">SUM(E283:E284)</f>
        <v>0</v>
      </c>
      <c r="F285" s="41">
        <f t="shared" si="33"/>
        <v>0</v>
      </c>
      <c r="G285" s="41">
        <f t="shared" si="33"/>
        <v>0</v>
      </c>
      <c r="H285" s="41">
        <f t="shared" si="33"/>
        <v>0</v>
      </c>
      <c r="I285" s="41">
        <f t="shared" si="33"/>
        <v>0</v>
      </c>
      <c r="J285" s="41">
        <f t="shared" si="33"/>
        <v>0</v>
      </c>
      <c r="K285" s="41">
        <f t="shared" si="33"/>
        <v>0</v>
      </c>
      <c r="L285" s="41">
        <f t="shared" si="33"/>
        <v>0</v>
      </c>
      <c r="M285" s="41">
        <f t="shared" si="33"/>
        <v>0</v>
      </c>
      <c r="N285" s="41">
        <f t="shared" si="33"/>
        <v>0</v>
      </c>
    </row>
    <row r="286" spans="1:18" ht="15" hidden="1" x14ac:dyDescent="0.25">
      <c r="A286" s="37"/>
      <c r="B286" s="37"/>
      <c r="C286" s="164" t="s">
        <v>79</v>
      </c>
      <c r="D286" s="165"/>
      <c r="E286" s="165"/>
      <c r="F286" s="165"/>
      <c r="G286" s="165"/>
      <c r="H286" s="165"/>
      <c r="I286" s="165"/>
      <c r="J286" s="166"/>
      <c r="K286" s="39"/>
      <c r="M286" s="47"/>
      <c r="N286" s="48"/>
    </row>
    <row r="287" spans="1:18" ht="15" hidden="1" x14ac:dyDescent="0.25">
      <c r="A287" s="37"/>
      <c r="B287" s="37"/>
      <c r="C287" s="164" t="s">
        <v>80</v>
      </c>
      <c r="D287" s="165"/>
      <c r="E287" s="165"/>
      <c r="F287" s="165"/>
      <c r="G287" s="165"/>
      <c r="H287" s="165"/>
      <c r="I287" s="165"/>
      <c r="J287" s="166"/>
      <c r="K287" s="41">
        <f>K285+K286</f>
        <v>0</v>
      </c>
      <c r="M287" s="47"/>
      <c r="N287" s="48"/>
    </row>
    <row r="288" spans="1:18" ht="26.25" hidden="1" customHeight="1" x14ac:dyDescent="0.2">
      <c r="D288" s="169" t="s">
        <v>81</v>
      </c>
      <c r="E288" s="169"/>
      <c r="F288" s="169"/>
      <c r="G288" s="48">
        <f>AVERAGE(D283,G283)</f>
        <v>0</v>
      </c>
      <c r="J288" s="3" t="s">
        <v>82</v>
      </c>
      <c r="M288" s="48">
        <f>AVERAGE(J283,M283)</f>
        <v>0</v>
      </c>
    </row>
    <row r="289" spans="1:18" hidden="1" x14ac:dyDescent="0.2">
      <c r="D289" s="3"/>
      <c r="G289" s="48"/>
      <c r="J289" s="3" t="s">
        <v>83</v>
      </c>
      <c r="M289" s="48">
        <f>G288+M288</f>
        <v>0</v>
      </c>
    </row>
    <row r="290" spans="1:18" hidden="1" x14ac:dyDescent="0.2">
      <c r="J290" s="2" t="s">
        <v>84</v>
      </c>
    </row>
    <row r="291" spans="1:18" ht="15" hidden="1" x14ac:dyDescent="0.25">
      <c r="A291" s="37">
        <v>10</v>
      </c>
      <c r="B291" s="37"/>
      <c r="C291" s="49" t="s">
        <v>85</v>
      </c>
      <c r="D291" s="50"/>
      <c r="E291" s="50"/>
      <c r="F291" s="50"/>
      <c r="G291" s="50"/>
      <c r="H291" s="50"/>
      <c r="I291" s="50"/>
      <c r="J291" s="50" t="s">
        <v>85</v>
      </c>
      <c r="K291" s="50"/>
      <c r="L291" s="31"/>
    </row>
    <row r="292" spans="1:18" ht="15" hidden="1" x14ac:dyDescent="0.25">
      <c r="A292" s="37">
        <v>8</v>
      </c>
      <c r="B292" s="37"/>
      <c r="C292" s="49" t="s">
        <v>58</v>
      </c>
      <c r="D292" s="50"/>
      <c r="E292" s="50"/>
      <c r="F292" s="50"/>
      <c r="G292" s="50"/>
      <c r="H292" s="50"/>
      <c r="I292" s="50"/>
      <c r="J292" s="50" t="s">
        <v>58</v>
      </c>
      <c r="K292" s="50"/>
      <c r="L292" s="31"/>
    </row>
    <row r="293" spans="1:18" ht="15" hidden="1" x14ac:dyDescent="0.25">
      <c r="A293" s="37">
        <v>47</v>
      </c>
      <c r="B293" s="37"/>
      <c r="C293" s="49" t="s">
        <v>86</v>
      </c>
      <c r="D293" s="50"/>
      <c r="E293" s="50"/>
      <c r="F293" s="50"/>
      <c r="G293" s="50"/>
      <c r="H293" s="50"/>
      <c r="I293" s="50"/>
      <c r="J293" s="50" t="s">
        <v>86</v>
      </c>
      <c r="K293" s="50"/>
      <c r="L293" s="31"/>
    </row>
    <row r="294" spans="1:18" hidden="1" x14ac:dyDescent="0.2">
      <c r="J294" s="167" t="s">
        <v>87</v>
      </c>
      <c r="K294" s="168"/>
      <c r="L294" s="51">
        <f>K287-L291-L292-L293</f>
        <v>0</v>
      </c>
    </row>
    <row r="295" spans="1:18" hidden="1" x14ac:dyDescent="0.2"/>
    <row r="296" spans="1:18" hidden="1" x14ac:dyDescent="0.2"/>
    <row r="297" spans="1:18" hidden="1" x14ac:dyDescent="0.2"/>
    <row r="298" spans="1:18" ht="15" hidden="1" x14ac:dyDescent="0.2">
      <c r="E298" s="13" t="s">
        <v>17</v>
      </c>
      <c r="F298" s="14" t="s">
        <v>18</v>
      </c>
    </row>
    <row r="299" spans="1:18" ht="15.75" hidden="1" thickBot="1" x14ac:dyDescent="0.3">
      <c r="E299" s="13" t="s">
        <v>19</v>
      </c>
      <c r="F299" s="15">
        <v>2016</v>
      </c>
      <c r="G299" s="16"/>
      <c r="H299" s="17">
        <f>IF(F299=2014,4,IF(F299=2015,5,IF(F299=2016,6,IF(F299=2017,7,IF(F299=2018,8,IF(F299=2019,9,IF(F299=2020,10)))))))</f>
        <v>6</v>
      </c>
    </row>
    <row r="300" spans="1:18" hidden="1" x14ac:dyDescent="0.2"/>
    <row r="301" spans="1:18" hidden="1" x14ac:dyDescent="0.2">
      <c r="D301" s="170" t="s">
        <v>20</v>
      </c>
      <c r="E301" s="171"/>
      <c r="F301" s="171"/>
      <c r="G301" s="171"/>
      <c r="H301" s="172"/>
      <c r="J301" s="18"/>
      <c r="K301" s="19" t="s">
        <v>21</v>
      </c>
      <c r="L301" s="19"/>
      <c r="M301" s="20"/>
    </row>
    <row r="302" spans="1:18" ht="30" hidden="1" customHeight="1" x14ac:dyDescent="0.2">
      <c r="A302" s="21" t="s">
        <v>22</v>
      </c>
      <c r="B302" s="21" t="s">
        <v>23</v>
      </c>
      <c r="C302" s="22" t="s">
        <v>24</v>
      </c>
      <c r="D302" s="21" t="s">
        <v>25</v>
      </c>
      <c r="E302" s="23" t="s">
        <v>26</v>
      </c>
      <c r="F302" s="23" t="s">
        <v>27</v>
      </c>
      <c r="G302" s="21" t="s">
        <v>28</v>
      </c>
      <c r="H302" s="21" t="s">
        <v>29</v>
      </c>
      <c r="I302" s="24"/>
      <c r="J302" s="21" t="s">
        <v>25</v>
      </c>
      <c r="K302" s="25" t="s">
        <v>30</v>
      </c>
      <c r="L302" s="25" t="s">
        <v>27</v>
      </c>
      <c r="M302" s="26" t="s">
        <v>28</v>
      </c>
      <c r="N302" s="21" t="s">
        <v>31</v>
      </c>
    </row>
    <row r="303" spans="1:18" ht="25.5" hidden="1" customHeight="1" x14ac:dyDescent="0.25">
      <c r="A303" s="21"/>
      <c r="B303" s="27">
        <v>1609</v>
      </c>
      <c r="C303" s="28" t="s">
        <v>32</v>
      </c>
      <c r="D303" s="52">
        <f>G239</f>
        <v>0</v>
      </c>
      <c r="E303" s="29"/>
      <c r="F303" s="29"/>
      <c r="G303" s="30">
        <f>D303+E303+F303</f>
        <v>0</v>
      </c>
      <c r="H303" s="30">
        <v>0</v>
      </c>
      <c r="I303" s="24"/>
      <c r="J303" s="52">
        <f>M239</f>
        <v>0</v>
      </c>
      <c r="K303" s="29"/>
      <c r="L303" s="29"/>
      <c r="M303" s="30">
        <f>J303+K303+L303</f>
        <v>0</v>
      </c>
      <c r="N303" s="32">
        <f>G303+M303</f>
        <v>0</v>
      </c>
      <c r="R303" s="33"/>
    </row>
    <row r="304" spans="1:18" ht="25.5" hidden="1" x14ac:dyDescent="0.25">
      <c r="A304" s="27">
        <v>12</v>
      </c>
      <c r="B304" s="27">
        <v>1611</v>
      </c>
      <c r="C304" s="28" t="s">
        <v>33</v>
      </c>
      <c r="D304" s="52">
        <f t="shared" ref="D304:D346" si="34">G240</f>
        <v>0</v>
      </c>
      <c r="E304" s="29"/>
      <c r="F304" s="29"/>
      <c r="G304" s="30">
        <f>D304+E304+F304</f>
        <v>0</v>
      </c>
      <c r="H304" s="30">
        <v>0</v>
      </c>
      <c r="I304" s="34"/>
      <c r="J304" s="52">
        <f t="shared" ref="J304:J346" si="35">M240</f>
        <v>0</v>
      </c>
      <c r="K304" s="29"/>
      <c r="L304" s="29"/>
      <c r="M304" s="30">
        <f>J304+K304+L304</f>
        <v>0</v>
      </c>
      <c r="N304" s="32">
        <f>G304+M304</f>
        <v>0</v>
      </c>
      <c r="R304" s="33"/>
    </row>
    <row r="305" spans="1:18" ht="25.5" hidden="1" x14ac:dyDescent="0.25">
      <c r="A305" s="27" t="s">
        <v>34</v>
      </c>
      <c r="B305" s="27">
        <v>1612</v>
      </c>
      <c r="C305" s="28" t="s">
        <v>35</v>
      </c>
      <c r="D305" s="52">
        <f t="shared" si="34"/>
        <v>0</v>
      </c>
      <c r="E305" s="29"/>
      <c r="F305" s="29"/>
      <c r="G305" s="30">
        <f>D305+E305+F305</f>
        <v>0</v>
      </c>
      <c r="H305" s="30">
        <v>0</v>
      </c>
      <c r="I305" s="34"/>
      <c r="J305" s="52">
        <f t="shared" si="35"/>
        <v>0</v>
      </c>
      <c r="K305" s="29"/>
      <c r="L305" s="29"/>
      <c r="M305" s="30">
        <f>J305+K305+L305</f>
        <v>0</v>
      </c>
      <c r="N305" s="32">
        <f>G305+M305</f>
        <v>0</v>
      </c>
      <c r="R305" s="33"/>
    </row>
    <row r="306" spans="1:18" ht="15" hidden="1" x14ac:dyDescent="0.25">
      <c r="A306" s="27" t="s">
        <v>36</v>
      </c>
      <c r="B306" s="27">
        <v>1805</v>
      </c>
      <c r="C306" s="28" t="s">
        <v>37</v>
      </c>
      <c r="D306" s="52">
        <f t="shared" si="34"/>
        <v>0</v>
      </c>
      <c r="E306" s="29"/>
      <c r="F306" s="29"/>
      <c r="G306" s="30">
        <f>D306+E306+F306</f>
        <v>0</v>
      </c>
      <c r="H306" s="30">
        <v>0</v>
      </c>
      <c r="I306" s="34"/>
      <c r="J306" s="52">
        <f t="shared" si="35"/>
        <v>0</v>
      </c>
      <c r="K306" s="29"/>
      <c r="L306" s="29"/>
      <c r="M306" s="30">
        <f>J306+K306+L306</f>
        <v>0</v>
      </c>
      <c r="N306" s="32">
        <f>G306+M306</f>
        <v>0</v>
      </c>
      <c r="R306" s="33"/>
    </row>
    <row r="307" spans="1:18" ht="15" hidden="1" x14ac:dyDescent="0.25">
      <c r="A307" s="27">
        <v>47</v>
      </c>
      <c r="B307" s="27">
        <v>1808</v>
      </c>
      <c r="C307" s="28" t="s">
        <v>38</v>
      </c>
      <c r="D307" s="52">
        <f t="shared" si="34"/>
        <v>0</v>
      </c>
      <c r="E307" s="29"/>
      <c r="F307" s="29"/>
      <c r="G307" s="30">
        <f t="shared" ref="G307:G343" si="36">D307+E307+F307</f>
        <v>0</v>
      </c>
      <c r="H307" s="30">
        <v>0</v>
      </c>
      <c r="I307" s="34"/>
      <c r="J307" s="52">
        <f t="shared" si="35"/>
        <v>0</v>
      </c>
      <c r="K307" s="29"/>
      <c r="L307" s="29"/>
      <c r="M307" s="30">
        <f t="shared" ref="M307:M343" si="37">J307+K307+L307</f>
        <v>0</v>
      </c>
      <c r="N307" s="32">
        <f t="shared" ref="N307:N343" si="38">G307+M307</f>
        <v>0</v>
      </c>
      <c r="R307" s="33"/>
    </row>
    <row r="308" spans="1:18" ht="15" hidden="1" x14ac:dyDescent="0.25">
      <c r="A308" s="27">
        <v>13</v>
      </c>
      <c r="B308" s="27">
        <v>1810</v>
      </c>
      <c r="C308" s="28" t="s">
        <v>39</v>
      </c>
      <c r="D308" s="52">
        <f t="shared" si="34"/>
        <v>0</v>
      </c>
      <c r="E308" s="29"/>
      <c r="F308" s="29"/>
      <c r="G308" s="30">
        <f t="shared" si="36"/>
        <v>0</v>
      </c>
      <c r="H308" s="30">
        <v>0</v>
      </c>
      <c r="I308" s="34"/>
      <c r="J308" s="52">
        <f t="shared" si="35"/>
        <v>0</v>
      </c>
      <c r="K308" s="29"/>
      <c r="L308" s="29"/>
      <c r="M308" s="30">
        <f t="shared" si="37"/>
        <v>0</v>
      </c>
      <c r="N308" s="32">
        <f t="shared" si="38"/>
        <v>0</v>
      </c>
      <c r="R308" s="33"/>
    </row>
    <row r="309" spans="1:18" ht="15" hidden="1" x14ac:dyDescent="0.25">
      <c r="A309" s="27">
        <v>47</v>
      </c>
      <c r="B309" s="27">
        <v>1815</v>
      </c>
      <c r="C309" s="28" t="s">
        <v>40</v>
      </c>
      <c r="D309" s="52">
        <f t="shared" si="34"/>
        <v>0</v>
      </c>
      <c r="E309" s="29"/>
      <c r="F309" s="29"/>
      <c r="G309" s="30">
        <f t="shared" si="36"/>
        <v>0</v>
      </c>
      <c r="H309" s="30">
        <v>0</v>
      </c>
      <c r="I309" s="34"/>
      <c r="J309" s="52">
        <f t="shared" si="35"/>
        <v>0</v>
      </c>
      <c r="K309" s="29"/>
      <c r="L309" s="29"/>
      <c r="M309" s="30">
        <f t="shared" si="37"/>
        <v>0</v>
      </c>
      <c r="N309" s="32">
        <f t="shared" si="38"/>
        <v>0</v>
      </c>
      <c r="R309" s="33"/>
    </row>
    <row r="310" spans="1:18" ht="15" hidden="1" x14ac:dyDescent="0.25">
      <c r="A310" s="27">
        <v>47</v>
      </c>
      <c r="B310" s="27">
        <v>1820</v>
      </c>
      <c r="C310" s="28" t="s">
        <v>41</v>
      </c>
      <c r="D310" s="52">
        <f t="shared" si="34"/>
        <v>0</v>
      </c>
      <c r="E310" s="29"/>
      <c r="F310" s="29"/>
      <c r="G310" s="30">
        <f t="shared" si="36"/>
        <v>0</v>
      </c>
      <c r="H310" s="30">
        <v>0</v>
      </c>
      <c r="I310" s="34"/>
      <c r="J310" s="52">
        <f t="shared" si="35"/>
        <v>0</v>
      </c>
      <c r="K310" s="29"/>
      <c r="L310" s="29"/>
      <c r="M310" s="30">
        <f t="shared" si="37"/>
        <v>0</v>
      </c>
      <c r="N310" s="32">
        <f t="shared" si="38"/>
        <v>0</v>
      </c>
      <c r="R310" s="33"/>
    </row>
    <row r="311" spans="1:18" ht="15" hidden="1" x14ac:dyDescent="0.25">
      <c r="A311" s="27">
        <v>47</v>
      </c>
      <c r="B311" s="27">
        <v>1825</v>
      </c>
      <c r="C311" s="28" t="s">
        <v>42</v>
      </c>
      <c r="D311" s="52">
        <f t="shared" si="34"/>
        <v>0</v>
      </c>
      <c r="E311" s="29"/>
      <c r="F311" s="29"/>
      <c r="G311" s="30">
        <f t="shared" si="36"/>
        <v>0</v>
      </c>
      <c r="H311" s="30">
        <v>0</v>
      </c>
      <c r="I311" s="34"/>
      <c r="J311" s="52">
        <f t="shared" si="35"/>
        <v>0</v>
      </c>
      <c r="K311" s="29"/>
      <c r="L311" s="29"/>
      <c r="M311" s="30">
        <f t="shared" si="37"/>
        <v>0</v>
      </c>
      <c r="N311" s="32">
        <f t="shared" si="38"/>
        <v>0</v>
      </c>
      <c r="R311" s="33"/>
    </row>
    <row r="312" spans="1:18" ht="15" hidden="1" x14ac:dyDescent="0.25">
      <c r="A312" s="27">
        <v>47</v>
      </c>
      <c r="B312" s="27">
        <v>1830</v>
      </c>
      <c r="C312" s="28" t="s">
        <v>43</v>
      </c>
      <c r="D312" s="52">
        <f t="shared" si="34"/>
        <v>0</v>
      </c>
      <c r="E312" s="29"/>
      <c r="F312" s="29"/>
      <c r="G312" s="30">
        <f t="shared" si="36"/>
        <v>0</v>
      </c>
      <c r="H312" s="30">
        <v>0</v>
      </c>
      <c r="I312" s="34"/>
      <c r="J312" s="52">
        <f t="shared" si="35"/>
        <v>0</v>
      </c>
      <c r="K312" s="29"/>
      <c r="L312" s="29"/>
      <c r="M312" s="30">
        <f t="shared" si="37"/>
        <v>0</v>
      </c>
      <c r="N312" s="32">
        <f t="shared" si="38"/>
        <v>0</v>
      </c>
      <c r="R312" s="33"/>
    </row>
    <row r="313" spans="1:18" ht="15" hidden="1" x14ac:dyDescent="0.25">
      <c r="A313" s="27">
        <v>47</v>
      </c>
      <c r="B313" s="27">
        <v>1835</v>
      </c>
      <c r="C313" s="28" t="s">
        <v>44</v>
      </c>
      <c r="D313" s="52">
        <f t="shared" si="34"/>
        <v>0</v>
      </c>
      <c r="E313" s="29"/>
      <c r="F313" s="29"/>
      <c r="G313" s="30">
        <f t="shared" si="36"/>
        <v>0</v>
      </c>
      <c r="H313" s="30">
        <v>0</v>
      </c>
      <c r="I313" s="34"/>
      <c r="J313" s="52">
        <f t="shared" si="35"/>
        <v>0</v>
      </c>
      <c r="K313" s="29"/>
      <c r="L313" s="29"/>
      <c r="M313" s="30">
        <f t="shared" si="37"/>
        <v>0</v>
      </c>
      <c r="N313" s="32">
        <f t="shared" si="38"/>
        <v>0</v>
      </c>
      <c r="R313" s="33"/>
    </row>
    <row r="314" spans="1:18" ht="15" hidden="1" x14ac:dyDescent="0.25">
      <c r="A314" s="27">
        <v>47</v>
      </c>
      <c r="B314" s="27">
        <v>1840</v>
      </c>
      <c r="C314" s="28" t="s">
        <v>45</v>
      </c>
      <c r="D314" s="52">
        <f t="shared" si="34"/>
        <v>0</v>
      </c>
      <c r="E314" s="29"/>
      <c r="F314" s="29"/>
      <c r="G314" s="30">
        <f t="shared" si="36"/>
        <v>0</v>
      </c>
      <c r="H314" s="30">
        <v>0</v>
      </c>
      <c r="I314" s="34"/>
      <c r="J314" s="52">
        <f t="shared" si="35"/>
        <v>0</v>
      </c>
      <c r="K314" s="29"/>
      <c r="L314" s="29"/>
      <c r="M314" s="30">
        <f t="shared" si="37"/>
        <v>0</v>
      </c>
      <c r="N314" s="32">
        <f t="shared" si="38"/>
        <v>0</v>
      </c>
      <c r="R314" s="33"/>
    </row>
    <row r="315" spans="1:18" ht="15" hidden="1" x14ac:dyDescent="0.25">
      <c r="A315" s="27">
        <v>47</v>
      </c>
      <c r="B315" s="27">
        <v>1845</v>
      </c>
      <c r="C315" s="28" t="s">
        <v>46</v>
      </c>
      <c r="D315" s="52">
        <f t="shared" si="34"/>
        <v>0</v>
      </c>
      <c r="E315" s="29"/>
      <c r="F315" s="29"/>
      <c r="G315" s="30">
        <f t="shared" si="36"/>
        <v>0</v>
      </c>
      <c r="H315" s="30">
        <v>0</v>
      </c>
      <c r="I315" s="34"/>
      <c r="J315" s="52">
        <f t="shared" si="35"/>
        <v>0</v>
      </c>
      <c r="K315" s="29"/>
      <c r="L315" s="29"/>
      <c r="M315" s="30">
        <f t="shared" si="37"/>
        <v>0</v>
      </c>
      <c r="N315" s="32">
        <f t="shared" si="38"/>
        <v>0</v>
      </c>
      <c r="R315" s="33"/>
    </row>
    <row r="316" spans="1:18" ht="15" hidden="1" x14ac:dyDescent="0.25">
      <c r="A316" s="27">
        <v>47</v>
      </c>
      <c r="B316" s="27">
        <v>1850</v>
      </c>
      <c r="C316" s="28" t="s">
        <v>47</v>
      </c>
      <c r="D316" s="52">
        <f t="shared" si="34"/>
        <v>0</v>
      </c>
      <c r="E316" s="29"/>
      <c r="F316" s="29"/>
      <c r="G316" s="30">
        <f t="shared" si="36"/>
        <v>0</v>
      </c>
      <c r="H316" s="30">
        <v>0</v>
      </c>
      <c r="I316" s="34"/>
      <c r="J316" s="52">
        <f t="shared" si="35"/>
        <v>0</v>
      </c>
      <c r="K316" s="29"/>
      <c r="L316" s="29"/>
      <c r="M316" s="30">
        <f t="shared" si="37"/>
        <v>0</v>
      </c>
      <c r="N316" s="32">
        <f t="shared" si="38"/>
        <v>0</v>
      </c>
      <c r="R316" s="33"/>
    </row>
    <row r="317" spans="1:18" ht="15" hidden="1" x14ac:dyDescent="0.25">
      <c r="A317" s="27">
        <v>47</v>
      </c>
      <c r="B317" s="27">
        <v>1855</v>
      </c>
      <c r="C317" s="28" t="s">
        <v>48</v>
      </c>
      <c r="D317" s="52">
        <f t="shared" si="34"/>
        <v>0</v>
      </c>
      <c r="E317" s="29"/>
      <c r="F317" s="29"/>
      <c r="G317" s="30">
        <f t="shared" si="36"/>
        <v>0</v>
      </c>
      <c r="H317" s="30">
        <v>0</v>
      </c>
      <c r="I317" s="34"/>
      <c r="J317" s="52">
        <f t="shared" si="35"/>
        <v>0</v>
      </c>
      <c r="K317" s="29"/>
      <c r="L317" s="29"/>
      <c r="M317" s="30">
        <f t="shared" si="37"/>
        <v>0</v>
      </c>
      <c r="N317" s="32">
        <f t="shared" si="38"/>
        <v>0</v>
      </c>
      <c r="R317" s="33"/>
    </row>
    <row r="318" spans="1:18" ht="15" hidden="1" x14ac:dyDescent="0.25">
      <c r="A318" s="27">
        <v>47</v>
      </c>
      <c r="B318" s="27">
        <v>1860</v>
      </c>
      <c r="C318" s="28" t="s">
        <v>49</v>
      </c>
      <c r="D318" s="52">
        <f t="shared" si="34"/>
        <v>0</v>
      </c>
      <c r="E318" s="29"/>
      <c r="F318" s="29"/>
      <c r="G318" s="30">
        <f t="shared" si="36"/>
        <v>0</v>
      </c>
      <c r="H318" s="30">
        <v>0</v>
      </c>
      <c r="I318" s="34"/>
      <c r="J318" s="52">
        <f t="shared" si="35"/>
        <v>0</v>
      </c>
      <c r="K318" s="29"/>
      <c r="L318" s="29"/>
      <c r="M318" s="30">
        <f t="shared" si="37"/>
        <v>0</v>
      </c>
      <c r="N318" s="32">
        <f t="shared" si="38"/>
        <v>0</v>
      </c>
      <c r="R318" s="33"/>
    </row>
    <row r="319" spans="1:18" ht="15" hidden="1" x14ac:dyDescent="0.25">
      <c r="A319" s="27">
        <v>47</v>
      </c>
      <c r="B319" s="27">
        <v>1860</v>
      </c>
      <c r="C319" s="28" t="s">
        <v>50</v>
      </c>
      <c r="D319" s="52">
        <f t="shared" si="34"/>
        <v>0</v>
      </c>
      <c r="E319" s="29"/>
      <c r="F319" s="29"/>
      <c r="G319" s="30">
        <f t="shared" si="36"/>
        <v>0</v>
      </c>
      <c r="H319" s="30">
        <v>0</v>
      </c>
      <c r="I319" s="34"/>
      <c r="J319" s="52">
        <f t="shared" si="35"/>
        <v>0</v>
      </c>
      <c r="K319" s="29"/>
      <c r="L319" s="29"/>
      <c r="M319" s="30">
        <f t="shared" si="37"/>
        <v>0</v>
      </c>
      <c r="N319" s="32">
        <f t="shared" si="38"/>
        <v>0</v>
      </c>
      <c r="R319" s="33"/>
    </row>
    <row r="320" spans="1:18" ht="15" hidden="1" x14ac:dyDescent="0.25">
      <c r="A320" s="27" t="s">
        <v>36</v>
      </c>
      <c r="B320" s="27">
        <v>1905</v>
      </c>
      <c r="C320" s="28" t="s">
        <v>37</v>
      </c>
      <c r="D320" s="52">
        <f t="shared" si="34"/>
        <v>0</v>
      </c>
      <c r="E320" s="29"/>
      <c r="F320" s="29"/>
      <c r="G320" s="30">
        <f t="shared" si="36"/>
        <v>0</v>
      </c>
      <c r="H320" s="30">
        <v>0</v>
      </c>
      <c r="I320" s="34"/>
      <c r="J320" s="52">
        <f t="shared" si="35"/>
        <v>0</v>
      </c>
      <c r="K320" s="29"/>
      <c r="L320" s="29"/>
      <c r="M320" s="30">
        <f t="shared" si="37"/>
        <v>0</v>
      </c>
      <c r="N320" s="32">
        <f t="shared" si="38"/>
        <v>0</v>
      </c>
      <c r="R320" s="33"/>
    </row>
    <row r="321" spans="1:18" ht="15" hidden="1" x14ac:dyDescent="0.25">
      <c r="A321" s="27">
        <v>47</v>
      </c>
      <c r="B321" s="27">
        <v>1908</v>
      </c>
      <c r="C321" s="28" t="s">
        <v>51</v>
      </c>
      <c r="D321" s="52">
        <f t="shared" si="34"/>
        <v>0</v>
      </c>
      <c r="E321" s="29"/>
      <c r="F321" s="29"/>
      <c r="G321" s="30">
        <f t="shared" si="36"/>
        <v>0</v>
      </c>
      <c r="H321" s="30">
        <v>0</v>
      </c>
      <c r="I321" s="34"/>
      <c r="J321" s="52">
        <f t="shared" si="35"/>
        <v>0</v>
      </c>
      <c r="K321" s="29"/>
      <c r="L321" s="29"/>
      <c r="M321" s="30">
        <f t="shared" si="37"/>
        <v>0</v>
      </c>
      <c r="N321" s="32">
        <f t="shared" si="38"/>
        <v>0</v>
      </c>
      <c r="R321" s="33"/>
    </row>
    <row r="322" spans="1:18" ht="15" hidden="1" x14ac:dyDescent="0.25">
      <c r="A322" s="27">
        <v>13</v>
      </c>
      <c r="B322" s="27">
        <v>1910</v>
      </c>
      <c r="C322" s="28" t="s">
        <v>39</v>
      </c>
      <c r="D322" s="52">
        <f t="shared" si="34"/>
        <v>0</v>
      </c>
      <c r="E322" s="29"/>
      <c r="F322" s="29"/>
      <c r="G322" s="30">
        <f t="shared" si="36"/>
        <v>0</v>
      </c>
      <c r="H322" s="30">
        <v>0</v>
      </c>
      <c r="I322" s="34"/>
      <c r="J322" s="52">
        <f t="shared" si="35"/>
        <v>0</v>
      </c>
      <c r="K322" s="29"/>
      <c r="L322" s="29"/>
      <c r="M322" s="30">
        <f t="shared" si="37"/>
        <v>0</v>
      </c>
      <c r="N322" s="32">
        <f t="shared" si="38"/>
        <v>0</v>
      </c>
      <c r="R322" s="33"/>
    </row>
    <row r="323" spans="1:18" ht="15" hidden="1" x14ac:dyDescent="0.25">
      <c r="A323" s="27">
        <v>8</v>
      </c>
      <c r="B323" s="27">
        <v>1915</v>
      </c>
      <c r="C323" s="28" t="s">
        <v>52</v>
      </c>
      <c r="D323" s="52">
        <f t="shared" si="34"/>
        <v>0</v>
      </c>
      <c r="E323" s="29"/>
      <c r="F323" s="29"/>
      <c r="G323" s="30">
        <f t="shared" si="36"/>
        <v>0</v>
      </c>
      <c r="H323" s="30">
        <v>0</v>
      </c>
      <c r="I323" s="34"/>
      <c r="J323" s="52">
        <f t="shared" si="35"/>
        <v>0</v>
      </c>
      <c r="K323" s="29"/>
      <c r="L323" s="29"/>
      <c r="M323" s="30">
        <f t="shared" si="37"/>
        <v>0</v>
      </c>
      <c r="N323" s="32">
        <f t="shared" si="38"/>
        <v>0</v>
      </c>
      <c r="R323" s="33"/>
    </row>
    <row r="324" spans="1:18" ht="15" hidden="1" x14ac:dyDescent="0.25">
      <c r="A324" s="27">
        <v>8</v>
      </c>
      <c r="B324" s="27">
        <v>1915</v>
      </c>
      <c r="C324" s="28" t="s">
        <v>53</v>
      </c>
      <c r="D324" s="52">
        <f t="shared" si="34"/>
        <v>0</v>
      </c>
      <c r="E324" s="29"/>
      <c r="F324" s="29"/>
      <c r="G324" s="30">
        <f t="shared" si="36"/>
        <v>0</v>
      </c>
      <c r="H324" s="30">
        <v>0</v>
      </c>
      <c r="I324" s="34"/>
      <c r="J324" s="52">
        <f t="shared" si="35"/>
        <v>0</v>
      </c>
      <c r="K324" s="29"/>
      <c r="L324" s="29"/>
      <c r="M324" s="30">
        <f t="shared" si="37"/>
        <v>0</v>
      </c>
      <c r="N324" s="32">
        <f t="shared" si="38"/>
        <v>0</v>
      </c>
      <c r="R324" s="33"/>
    </row>
    <row r="325" spans="1:18" ht="15" hidden="1" x14ac:dyDescent="0.25">
      <c r="A325" s="27">
        <v>10</v>
      </c>
      <c r="B325" s="27">
        <v>1920</v>
      </c>
      <c r="C325" s="28" t="s">
        <v>54</v>
      </c>
      <c r="D325" s="52">
        <f t="shared" si="34"/>
        <v>0</v>
      </c>
      <c r="E325" s="29"/>
      <c r="F325" s="29"/>
      <c r="G325" s="30">
        <f t="shared" si="36"/>
        <v>0</v>
      </c>
      <c r="H325" s="30">
        <v>0</v>
      </c>
      <c r="I325" s="34"/>
      <c r="J325" s="52">
        <f t="shared" si="35"/>
        <v>0</v>
      </c>
      <c r="K325" s="29"/>
      <c r="L325" s="29"/>
      <c r="M325" s="30">
        <f t="shared" si="37"/>
        <v>0</v>
      </c>
      <c r="N325" s="32">
        <f t="shared" si="38"/>
        <v>0</v>
      </c>
      <c r="R325" s="33"/>
    </row>
    <row r="326" spans="1:18" ht="25.5" hidden="1" x14ac:dyDescent="0.25">
      <c r="A326" s="27">
        <v>45</v>
      </c>
      <c r="B326" s="27">
        <v>1920</v>
      </c>
      <c r="C326" s="28" t="s">
        <v>55</v>
      </c>
      <c r="D326" s="52">
        <f t="shared" si="34"/>
        <v>0</v>
      </c>
      <c r="E326" s="29"/>
      <c r="F326" s="29"/>
      <c r="G326" s="30">
        <f t="shared" si="36"/>
        <v>0</v>
      </c>
      <c r="H326" s="30">
        <v>0</v>
      </c>
      <c r="I326" s="34"/>
      <c r="J326" s="52">
        <f t="shared" si="35"/>
        <v>0</v>
      </c>
      <c r="K326" s="29"/>
      <c r="L326" s="29"/>
      <c r="M326" s="30">
        <f t="shared" si="37"/>
        <v>0</v>
      </c>
      <c r="N326" s="32">
        <f t="shared" si="38"/>
        <v>0</v>
      </c>
      <c r="R326" s="33"/>
    </row>
    <row r="327" spans="1:18" ht="25.5" hidden="1" x14ac:dyDescent="0.25">
      <c r="A327" s="27">
        <v>50</v>
      </c>
      <c r="B327" s="27">
        <v>1920</v>
      </c>
      <c r="C327" s="28" t="s">
        <v>56</v>
      </c>
      <c r="D327" s="52">
        <f t="shared" si="34"/>
        <v>0</v>
      </c>
      <c r="E327" s="29"/>
      <c r="F327" s="29"/>
      <c r="G327" s="30">
        <f t="shared" si="36"/>
        <v>0</v>
      </c>
      <c r="H327" s="30">
        <v>0</v>
      </c>
      <c r="I327" s="34"/>
      <c r="J327" s="52">
        <f t="shared" si="35"/>
        <v>0</v>
      </c>
      <c r="K327" s="29"/>
      <c r="L327" s="29"/>
      <c r="M327" s="30">
        <f t="shared" si="37"/>
        <v>0</v>
      </c>
      <c r="N327" s="32">
        <f t="shared" si="38"/>
        <v>0</v>
      </c>
      <c r="R327" s="33"/>
    </row>
    <row r="328" spans="1:18" ht="15" hidden="1" x14ac:dyDescent="0.25">
      <c r="A328" s="27">
        <v>10</v>
      </c>
      <c r="B328" s="27">
        <v>1930</v>
      </c>
      <c r="C328" s="28" t="s">
        <v>57</v>
      </c>
      <c r="D328" s="52">
        <f t="shared" si="34"/>
        <v>0</v>
      </c>
      <c r="E328" s="29"/>
      <c r="F328" s="29"/>
      <c r="G328" s="30">
        <f t="shared" si="36"/>
        <v>0</v>
      </c>
      <c r="H328" s="30">
        <v>0</v>
      </c>
      <c r="I328" s="34"/>
      <c r="J328" s="52">
        <f t="shared" si="35"/>
        <v>0</v>
      </c>
      <c r="K328" s="29"/>
      <c r="L328" s="29"/>
      <c r="M328" s="30">
        <f t="shared" si="37"/>
        <v>0</v>
      </c>
      <c r="N328" s="32">
        <f t="shared" si="38"/>
        <v>0</v>
      </c>
      <c r="R328" s="33"/>
    </row>
    <row r="329" spans="1:18" ht="15" hidden="1" x14ac:dyDescent="0.25">
      <c r="A329" s="27">
        <v>8</v>
      </c>
      <c r="B329" s="27">
        <v>1935</v>
      </c>
      <c r="C329" s="28" t="s">
        <v>58</v>
      </c>
      <c r="D329" s="52">
        <f t="shared" si="34"/>
        <v>0</v>
      </c>
      <c r="E329" s="29"/>
      <c r="F329" s="29"/>
      <c r="G329" s="30">
        <f t="shared" si="36"/>
        <v>0</v>
      </c>
      <c r="H329" s="30">
        <v>0</v>
      </c>
      <c r="I329" s="34"/>
      <c r="J329" s="52">
        <f t="shared" si="35"/>
        <v>0</v>
      </c>
      <c r="K329" s="29"/>
      <c r="L329" s="29"/>
      <c r="M329" s="30">
        <f t="shared" si="37"/>
        <v>0</v>
      </c>
      <c r="N329" s="32">
        <f t="shared" si="38"/>
        <v>0</v>
      </c>
      <c r="R329" s="33"/>
    </row>
    <row r="330" spans="1:18" ht="15" hidden="1" x14ac:dyDescent="0.25">
      <c r="A330" s="27">
        <v>8</v>
      </c>
      <c r="B330" s="27">
        <v>1940</v>
      </c>
      <c r="C330" s="28" t="s">
        <v>59</v>
      </c>
      <c r="D330" s="52">
        <f t="shared" si="34"/>
        <v>0</v>
      </c>
      <c r="E330" s="29"/>
      <c r="F330" s="29"/>
      <c r="G330" s="30">
        <f t="shared" si="36"/>
        <v>0</v>
      </c>
      <c r="H330" s="30">
        <v>0</v>
      </c>
      <c r="I330" s="34"/>
      <c r="J330" s="52">
        <f t="shared" si="35"/>
        <v>0</v>
      </c>
      <c r="K330" s="29"/>
      <c r="L330" s="29"/>
      <c r="M330" s="30">
        <f t="shared" si="37"/>
        <v>0</v>
      </c>
      <c r="N330" s="32">
        <f t="shared" si="38"/>
        <v>0</v>
      </c>
      <c r="R330" s="33"/>
    </row>
    <row r="331" spans="1:18" ht="15" hidden="1" x14ac:dyDescent="0.25">
      <c r="A331" s="27">
        <v>8</v>
      </c>
      <c r="B331" s="27">
        <v>1945</v>
      </c>
      <c r="C331" s="28" t="s">
        <v>60</v>
      </c>
      <c r="D331" s="52">
        <f t="shared" si="34"/>
        <v>0</v>
      </c>
      <c r="E331" s="29"/>
      <c r="F331" s="29"/>
      <c r="G331" s="30">
        <f t="shared" si="36"/>
        <v>0</v>
      </c>
      <c r="H331" s="30">
        <v>0</v>
      </c>
      <c r="I331" s="34"/>
      <c r="J331" s="52">
        <f t="shared" si="35"/>
        <v>0</v>
      </c>
      <c r="K331" s="29"/>
      <c r="L331" s="29"/>
      <c r="M331" s="30">
        <f t="shared" si="37"/>
        <v>0</v>
      </c>
      <c r="N331" s="32">
        <f t="shared" si="38"/>
        <v>0</v>
      </c>
      <c r="R331" s="33"/>
    </row>
    <row r="332" spans="1:18" ht="15" hidden="1" x14ac:dyDescent="0.25">
      <c r="A332" s="27">
        <v>8</v>
      </c>
      <c r="B332" s="27">
        <v>1950</v>
      </c>
      <c r="C332" s="28" t="s">
        <v>61</v>
      </c>
      <c r="D332" s="52">
        <f t="shared" si="34"/>
        <v>0</v>
      </c>
      <c r="E332" s="29"/>
      <c r="F332" s="29"/>
      <c r="G332" s="30">
        <f t="shared" si="36"/>
        <v>0</v>
      </c>
      <c r="H332" s="30">
        <v>0</v>
      </c>
      <c r="I332" s="34"/>
      <c r="J332" s="52">
        <f t="shared" si="35"/>
        <v>0</v>
      </c>
      <c r="K332" s="29"/>
      <c r="L332" s="29"/>
      <c r="M332" s="30">
        <f t="shared" si="37"/>
        <v>0</v>
      </c>
      <c r="N332" s="32">
        <f t="shared" si="38"/>
        <v>0</v>
      </c>
      <c r="R332" s="33"/>
    </row>
    <row r="333" spans="1:18" ht="15" hidden="1" x14ac:dyDescent="0.25">
      <c r="A333" s="27">
        <v>8</v>
      </c>
      <c r="B333" s="27">
        <v>1955</v>
      </c>
      <c r="C333" s="28" t="s">
        <v>62</v>
      </c>
      <c r="D333" s="52">
        <f t="shared" si="34"/>
        <v>0</v>
      </c>
      <c r="E333" s="29"/>
      <c r="F333" s="29"/>
      <c r="G333" s="30">
        <f t="shared" si="36"/>
        <v>0</v>
      </c>
      <c r="H333" s="30">
        <v>0</v>
      </c>
      <c r="I333" s="34"/>
      <c r="J333" s="52">
        <f t="shared" si="35"/>
        <v>0</v>
      </c>
      <c r="K333" s="29"/>
      <c r="L333" s="29"/>
      <c r="M333" s="30">
        <f t="shared" si="37"/>
        <v>0</v>
      </c>
      <c r="N333" s="32">
        <f t="shared" si="38"/>
        <v>0</v>
      </c>
      <c r="R333" s="33"/>
    </row>
    <row r="334" spans="1:18" ht="15" hidden="1" x14ac:dyDescent="0.25">
      <c r="A334" s="27">
        <v>8</v>
      </c>
      <c r="B334" s="27">
        <v>1955</v>
      </c>
      <c r="C334" s="28" t="s">
        <v>63</v>
      </c>
      <c r="D334" s="52">
        <f t="shared" si="34"/>
        <v>0</v>
      </c>
      <c r="E334" s="29"/>
      <c r="F334" s="29"/>
      <c r="G334" s="30">
        <f t="shared" si="36"/>
        <v>0</v>
      </c>
      <c r="H334" s="30">
        <v>0</v>
      </c>
      <c r="I334" s="34"/>
      <c r="J334" s="52">
        <f t="shared" si="35"/>
        <v>0</v>
      </c>
      <c r="K334" s="29"/>
      <c r="L334" s="29"/>
      <c r="M334" s="30">
        <f t="shared" si="37"/>
        <v>0</v>
      </c>
      <c r="N334" s="32">
        <f t="shared" si="38"/>
        <v>0</v>
      </c>
      <c r="R334" s="33"/>
    </row>
    <row r="335" spans="1:18" ht="15" hidden="1" x14ac:dyDescent="0.25">
      <c r="A335" s="27">
        <v>8</v>
      </c>
      <c r="B335" s="27">
        <v>1960</v>
      </c>
      <c r="C335" s="28" t="s">
        <v>64</v>
      </c>
      <c r="D335" s="52">
        <f t="shared" si="34"/>
        <v>0</v>
      </c>
      <c r="E335" s="29"/>
      <c r="F335" s="29"/>
      <c r="G335" s="30">
        <f t="shared" si="36"/>
        <v>0</v>
      </c>
      <c r="H335" s="30">
        <v>0</v>
      </c>
      <c r="I335" s="34"/>
      <c r="J335" s="52">
        <f t="shared" si="35"/>
        <v>0</v>
      </c>
      <c r="K335" s="29"/>
      <c r="L335" s="29"/>
      <c r="M335" s="30">
        <f t="shared" si="37"/>
        <v>0</v>
      </c>
      <c r="N335" s="32">
        <f t="shared" si="38"/>
        <v>0</v>
      </c>
      <c r="R335" s="33"/>
    </row>
    <row r="336" spans="1:18" ht="25.5" hidden="1" x14ac:dyDescent="0.25">
      <c r="A336" s="1">
        <v>47</v>
      </c>
      <c r="B336" s="27">
        <v>1970</v>
      </c>
      <c r="C336" s="28" t="s">
        <v>65</v>
      </c>
      <c r="D336" s="52">
        <f t="shared" si="34"/>
        <v>0</v>
      </c>
      <c r="E336" s="29"/>
      <c r="F336" s="29"/>
      <c r="G336" s="30">
        <f t="shared" si="36"/>
        <v>0</v>
      </c>
      <c r="H336" s="30">
        <v>0</v>
      </c>
      <c r="I336" s="34"/>
      <c r="J336" s="52">
        <f t="shared" si="35"/>
        <v>0</v>
      </c>
      <c r="K336" s="29"/>
      <c r="L336" s="29"/>
      <c r="M336" s="30">
        <f t="shared" si="37"/>
        <v>0</v>
      </c>
      <c r="N336" s="32">
        <f t="shared" si="38"/>
        <v>0</v>
      </c>
      <c r="R336" s="33"/>
    </row>
    <row r="337" spans="1:18" ht="25.5" hidden="1" x14ac:dyDescent="0.25">
      <c r="A337" s="27">
        <v>47</v>
      </c>
      <c r="B337" s="27">
        <v>1975</v>
      </c>
      <c r="C337" s="28" t="s">
        <v>66</v>
      </c>
      <c r="D337" s="52">
        <f t="shared" si="34"/>
        <v>0</v>
      </c>
      <c r="E337" s="29"/>
      <c r="F337" s="29"/>
      <c r="G337" s="30">
        <f t="shared" si="36"/>
        <v>0</v>
      </c>
      <c r="H337" s="30">
        <v>0</v>
      </c>
      <c r="I337" s="34"/>
      <c r="J337" s="52">
        <f t="shared" si="35"/>
        <v>0</v>
      </c>
      <c r="K337" s="29"/>
      <c r="L337" s="29"/>
      <c r="M337" s="30">
        <f t="shared" si="37"/>
        <v>0</v>
      </c>
      <c r="N337" s="32">
        <f t="shared" si="38"/>
        <v>0</v>
      </c>
      <c r="R337" s="33"/>
    </row>
    <row r="338" spans="1:18" ht="15" hidden="1" x14ac:dyDescent="0.25">
      <c r="A338" s="27">
        <v>47</v>
      </c>
      <c r="B338" s="27">
        <v>1980</v>
      </c>
      <c r="C338" s="28" t="s">
        <v>67</v>
      </c>
      <c r="D338" s="52">
        <f t="shared" si="34"/>
        <v>0</v>
      </c>
      <c r="E338" s="29"/>
      <c r="F338" s="29"/>
      <c r="G338" s="30">
        <f t="shared" si="36"/>
        <v>0</v>
      </c>
      <c r="H338" s="30">
        <v>0</v>
      </c>
      <c r="I338" s="34"/>
      <c r="J338" s="52">
        <f t="shared" si="35"/>
        <v>0</v>
      </c>
      <c r="K338" s="29"/>
      <c r="L338" s="29"/>
      <c r="M338" s="30">
        <f t="shared" si="37"/>
        <v>0</v>
      </c>
      <c r="N338" s="32">
        <f t="shared" si="38"/>
        <v>0</v>
      </c>
      <c r="R338" s="33"/>
    </row>
    <row r="339" spans="1:18" ht="15" hidden="1" x14ac:dyDescent="0.25">
      <c r="A339" s="27">
        <v>47</v>
      </c>
      <c r="B339" s="27">
        <v>1985</v>
      </c>
      <c r="C339" s="28" t="s">
        <v>68</v>
      </c>
      <c r="D339" s="52">
        <f t="shared" si="34"/>
        <v>0</v>
      </c>
      <c r="E339" s="29"/>
      <c r="F339" s="29"/>
      <c r="G339" s="30">
        <f t="shared" si="36"/>
        <v>0</v>
      </c>
      <c r="H339" s="30">
        <v>0</v>
      </c>
      <c r="I339" s="34"/>
      <c r="J339" s="52">
        <f t="shared" si="35"/>
        <v>0</v>
      </c>
      <c r="K339" s="29"/>
      <c r="L339" s="29"/>
      <c r="M339" s="30">
        <f t="shared" si="37"/>
        <v>0</v>
      </c>
      <c r="N339" s="32">
        <f t="shared" si="38"/>
        <v>0</v>
      </c>
      <c r="R339" s="33"/>
    </row>
    <row r="340" spans="1:18" ht="15" hidden="1" x14ac:dyDescent="0.25">
      <c r="A340" s="1">
        <v>47</v>
      </c>
      <c r="B340" s="27">
        <v>1990</v>
      </c>
      <c r="C340" s="36" t="s">
        <v>69</v>
      </c>
      <c r="D340" s="52">
        <f t="shared" si="34"/>
        <v>0</v>
      </c>
      <c r="E340" s="29"/>
      <c r="F340" s="29"/>
      <c r="G340" s="30">
        <f t="shared" si="36"/>
        <v>0</v>
      </c>
      <c r="H340" s="30">
        <v>0</v>
      </c>
      <c r="I340" s="34"/>
      <c r="J340" s="52">
        <f t="shared" si="35"/>
        <v>0</v>
      </c>
      <c r="K340" s="29"/>
      <c r="L340" s="29"/>
      <c r="M340" s="30">
        <f t="shared" si="37"/>
        <v>0</v>
      </c>
      <c r="N340" s="32">
        <f t="shared" si="38"/>
        <v>0</v>
      </c>
      <c r="R340" s="33"/>
    </row>
    <row r="341" spans="1:18" ht="15" hidden="1" x14ac:dyDescent="0.25">
      <c r="A341" s="27">
        <v>47</v>
      </c>
      <c r="B341" s="27">
        <v>1995</v>
      </c>
      <c r="C341" s="28" t="s">
        <v>70</v>
      </c>
      <c r="D341" s="52">
        <f t="shared" si="34"/>
        <v>0</v>
      </c>
      <c r="E341" s="29"/>
      <c r="F341" s="29"/>
      <c r="G341" s="30">
        <f t="shared" si="36"/>
        <v>0</v>
      </c>
      <c r="H341" s="30">
        <v>0</v>
      </c>
      <c r="I341" s="34"/>
      <c r="J341" s="52">
        <f t="shared" si="35"/>
        <v>0</v>
      </c>
      <c r="K341" s="29"/>
      <c r="L341" s="29"/>
      <c r="M341" s="30">
        <f t="shared" si="37"/>
        <v>0</v>
      </c>
      <c r="N341" s="32">
        <f t="shared" si="38"/>
        <v>0</v>
      </c>
      <c r="R341" s="33"/>
    </row>
    <row r="342" spans="1:18" ht="15" hidden="1" x14ac:dyDescent="0.25">
      <c r="A342" s="27">
        <v>47</v>
      </c>
      <c r="B342" s="27">
        <v>2440</v>
      </c>
      <c r="C342" s="28" t="s">
        <v>71</v>
      </c>
      <c r="D342" s="52">
        <f t="shared" si="34"/>
        <v>0</v>
      </c>
      <c r="E342" s="29"/>
      <c r="F342" s="29"/>
      <c r="G342" s="30">
        <f t="shared" si="36"/>
        <v>0</v>
      </c>
      <c r="H342" s="30">
        <v>0</v>
      </c>
      <c r="J342" s="52">
        <f t="shared" si="35"/>
        <v>0</v>
      </c>
      <c r="K342" s="29"/>
      <c r="L342" s="29"/>
      <c r="M342" s="30">
        <f t="shared" si="37"/>
        <v>0</v>
      </c>
      <c r="N342" s="32">
        <f t="shared" si="38"/>
        <v>0</v>
      </c>
      <c r="R342" s="33"/>
    </row>
    <row r="343" spans="1:18" ht="15" hidden="1" x14ac:dyDescent="0.25">
      <c r="A343" s="37"/>
      <c r="B343" s="37">
        <v>2005</v>
      </c>
      <c r="C343" s="38" t="s">
        <v>72</v>
      </c>
      <c r="D343" s="52">
        <f t="shared" si="34"/>
        <v>0</v>
      </c>
      <c r="E343" s="39"/>
      <c r="F343" s="39"/>
      <c r="G343" s="30">
        <f t="shared" si="36"/>
        <v>0</v>
      </c>
      <c r="H343" s="30">
        <v>0</v>
      </c>
      <c r="J343" s="52">
        <f t="shared" si="35"/>
        <v>0</v>
      </c>
      <c r="K343" s="39"/>
      <c r="L343" s="39"/>
      <c r="M343" s="30">
        <f t="shared" si="37"/>
        <v>0</v>
      </c>
      <c r="N343" s="32">
        <f t="shared" si="38"/>
        <v>0</v>
      </c>
      <c r="R343" s="33"/>
    </row>
    <row r="344" spans="1:18" hidden="1" x14ac:dyDescent="0.2">
      <c r="A344" s="37"/>
      <c r="B344" s="37"/>
      <c r="C344" s="40" t="s">
        <v>73</v>
      </c>
      <c r="D344" s="41">
        <f>SUM(D303:D343)</f>
        <v>0</v>
      </c>
      <c r="E344" s="41">
        <f>SUM(E303:E343)</f>
        <v>0</v>
      </c>
      <c r="F344" s="41">
        <f>SUM(F303:F343)</f>
        <v>0</v>
      </c>
      <c r="G344" s="41">
        <f>SUM(G303:G343)</f>
        <v>0</v>
      </c>
      <c r="H344" s="42">
        <f>SUM(H303:H343)</f>
        <v>0</v>
      </c>
      <c r="I344" s="43"/>
      <c r="J344" s="41">
        <f>SUM(J303:J343)</f>
        <v>0</v>
      </c>
      <c r="K344" s="41">
        <f>SUM(K303:K343)</f>
        <v>0</v>
      </c>
      <c r="L344" s="41">
        <f>SUM(L303:L343)</f>
        <v>0</v>
      </c>
      <c r="M344" s="41">
        <f>SUM(M303:M343)</f>
        <v>0</v>
      </c>
      <c r="N344" s="41">
        <f>SUM(N303:N343)</f>
        <v>0</v>
      </c>
    </row>
    <row r="345" spans="1:18" ht="37.5" hidden="1" x14ac:dyDescent="0.25">
      <c r="A345" s="37"/>
      <c r="B345" s="37"/>
      <c r="C345" s="44" t="s">
        <v>74</v>
      </c>
      <c r="D345" s="52">
        <f t="shared" si="34"/>
        <v>0</v>
      </c>
      <c r="E345" s="39"/>
      <c r="F345" s="39"/>
      <c r="G345" s="30">
        <f>D345+E345+F345</f>
        <v>0</v>
      </c>
      <c r="H345" s="30"/>
      <c r="J345" s="52">
        <f t="shared" si="35"/>
        <v>0</v>
      </c>
      <c r="K345" s="39"/>
      <c r="L345" s="39"/>
      <c r="M345" s="30">
        <f>J345+K345+L345</f>
        <v>0</v>
      </c>
      <c r="N345" s="32">
        <f>G345+M345</f>
        <v>0</v>
      </c>
    </row>
    <row r="346" spans="1:18" ht="25.5" hidden="1" x14ac:dyDescent="0.25">
      <c r="A346" s="37"/>
      <c r="B346" s="37"/>
      <c r="C346" s="45" t="s">
        <v>75</v>
      </c>
      <c r="D346" s="52">
        <f t="shared" si="34"/>
        <v>0</v>
      </c>
      <c r="E346" s="39"/>
      <c r="F346" s="39"/>
      <c r="G346" s="30">
        <f>D346+E346+F346</f>
        <v>0</v>
      </c>
      <c r="H346" s="30"/>
      <c r="J346" s="52">
        <f t="shared" si="35"/>
        <v>0</v>
      </c>
      <c r="K346" s="39"/>
      <c r="L346" s="39"/>
      <c r="M346" s="30">
        <f>J346+K346+L346</f>
        <v>0</v>
      </c>
      <c r="N346" s="32">
        <f>G346+M346</f>
        <v>0</v>
      </c>
    </row>
    <row r="347" spans="1:18" hidden="1" x14ac:dyDescent="0.2">
      <c r="A347" s="37"/>
      <c r="B347" s="37"/>
      <c r="C347" s="40" t="s">
        <v>76</v>
      </c>
      <c r="D347" s="41">
        <f>SUM(D344:D346)</f>
        <v>0</v>
      </c>
      <c r="E347" s="41">
        <f>SUM(E344:E346)</f>
        <v>0</v>
      </c>
      <c r="F347" s="41">
        <f>SUM(F344:F346)</f>
        <v>0</v>
      </c>
      <c r="G347" s="41">
        <f>SUM(G344:G346)</f>
        <v>0</v>
      </c>
      <c r="H347" s="41"/>
      <c r="I347" s="43"/>
      <c r="J347" s="41">
        <f>SUM(J344:J346)</f>
        <v>0</v>
      </c>
      <c r="K347" s="41">
        <f>SUM(K344:K346)</f>
        <v>0</v>
      </c>
      <c r="L347" s="41">
        <f>SUM(L344:L346)</f>
        <v>0</v>
      </c>
      <c r="M347" s="41">
        <f>SUM(M344:M346)</f>
        <v>0</v>
      </c>
      <c r="N347" s="41">
        <f>SUM(N344:N346)</f>
        <v>0</v>
      </c>
    </row>
    <row r="348" spans="1:18" ht="15" hidden="1" x14ac:dyDescent="0.25">
      <c r="A348" s="37"/>
      <c r="B348" s="37"/>
      <c r="C348" s="46" t="s">
        <v>77</v>
      </c>
      <c r="D348" s="29"/>
      <c r="E348" s="29"/>
      <c r="F348" s="29"/>
      <c r="G348" s="30">
        <f t="shared" ref="G348" si="39">D348+E348+F348</f>
        <v>0</v>
      </c>
      <c r="H348" s="30">
        <v>0</v>
      </c>
      <c r="I348" s="34"/>
      <c r="M348" s="30">
        <f t="shared" ref="M348" si="40">J348+K348+L348</f>
        <v>0</v>
      </c>
      <c r="N348" s="32">
        <f t="shared" ref="N348" si="41">G348+M348</f>
        <v>0</v>
      </c>
    </row>
    <row r="349" spans="1:18" hidden="1" x14ac:dyDescent="0.2">
      <c r="A349" s="37"/>
      <c r="B349" s="37"/>
      <c r="C349" s="46" t="s">
        <v>78</v>
      </c>
      <c r="D349" s="41">
        <f>SUM(D347:D348)</f>
        <v>0</v>
      </c>
      <c r="E349" s="41">
        <f t="shared" ref="E349:N349" si="42">SUM(E347:E348)</f>
        <v>0</v>
      </c>
      <c r="F349" s="41">
        <f t="shared" si="42"/>
        <v>0</v>
      </c>
      <c r="G349" s="41">
        <f t="shared" si="42"/>
        <v>0</v>
      </c>
      <c r="H349" s="41">
        <f t="shared" si="42"/>
        <v>0</v>
      </c>
      <c r="I349" s="41">
        <f t="shared" si="42"/>
        <v>0</v>
      </c>
      <c r="J349" s="41">
        <f t="shared" si="42"/>
        <v>0</v>
      </c>
      <c r="K349" s="41">
        <f t="shared" si="42"/>
        <v>0</v>
      </c>
      <c r="L349" s="41">
        <f t="shared" si="42"/>
        <v>0</v>
      </c>
      <c r="M349" s="41">
        <f t="shared" si="42"/>
        <v>0</v>
      </c>
      <c r="N349" s="41">
        <f t="shared" si="42"/>
        <v>0</v>
      </c>
    </row>
    <row r="350" spans="1:18" ht="15" hidden="1" x14ac:dyDescent="0.25">
      <c r="A350" s="37"/>
      <c r="B350" s="37"/>
      <c r="C350" s="164" t="s">
        <v>79</v>
      </c>
      <c r="D350" s="165"/>
      <c r="E350" s="165"/>
      <c r="F350" s="165"/>
      <c r="G350" s="165"/>
      <c r="H350" s="165"/>
      <c r="I350" s="165"/>
      <c r="J350" s="166"/>
      <c r="K350" s="39"/>
      <c r="M350" s="47"/>
      <c r="N350" s="48"/>
    </row>
    <row r="351" spans="1:18" ht="15" hidden="1" x14ac:dyDescent="0.25">
      <c r="A351" s="37"/>
      <c r="B351" s="37"/>
      <c r="C351" s="164" t="s">
        <v>80</v>
      </c>
      <c r="D351" s="165"/>
      <c r="E351" s="165"/>
      <c r="F351" s="165"/>
      <c r="G351" s="165"/>
      <c r="H351" s="165"/>
      <c r="I351" s="165"/>
      <c r="J351" s="166"/>
      <c r="K351" s="41">
        <f>K349+K350</f>
        <v>0</v>
      </c>
      <c r="M351" s="47"/>
      <c r="N351" s="48"/>
    </row>
    <row r="352" spans="1:18" ht="26.25" hidden="1" customHeight="1" x14ac:dyDescent="0.2">
      <c r="D352" s="169" t="s">
        <v>81</v>
      </c>
      <c r="E352" s="169"/>
      <c r="F352" s="169"/>
      <c r="G352" s="48">
        <f>AVERAGE(D347,G347)</f>
        <v>0</v>
      </c>
      <c r="J352" s="3" t="s">
        <v>82</v>
      </c>
      <c r="M352" s="48">
        <f>AVERAGE(J347,M347)</f>
        <v>0</v>
      </c>
    </row>
    <row r="353" spans="1:18" hidden="1" x14ac:dyDescent="0.2">
      <c r="D353" s="3"/>
      <c r="G353" s="48"/>
      <c r="J353" s="3" t="s">
        <v>83</v>
      </c>
      <c r="M353" s="48">
        <f>G352+M352</f>
        <v>0</v>
      </c>
    </row>
    <row r="354" spans="1:18" hidden="1" x14ac:dyDescent="0.2">
      <c r="J354" s="2" t="s">
        <v>84</v>
      </c>
    </row>
    <row r="355" spans="1:18" ht="15" hidden="1" x14ac:dyDescent="0.25">
      <c r="A355" s="37">
        <v>10</v>
      </c>
      <c r="B355" s="37"/>
      <c r="C355" s="49" t="s">
        <v>85</v>
      </c>
      <c r="D355" s="50"/>
      <c r="E355" s="50"/>
      <c r="F355" s="50"/>
      <c r="G355" s="50"/>
      <c r="H355" s="50"/>
      <c r="I355" s="50"/>
      <c r="J355" s="50" t="s">
        <v>85</v>
      </c>
      <c r="K355" s="50"/>
      <c r="L355" s="31"/>
    </row>
    <row r="356" spans="1:18" ht="15" hidden="1" x14ac:dyDescent="0.25">
      <c r="A356" s="37">
        <v>8</v>
      </c>
      <c r="B356" s="37"/>
      <c r="C356" s="49" t="s">
        <v>58</v>
      </c>
      <c r="D356" s="50"/>
      <c r="E356" s="50"/>
      <c r="F356" s="50"/>
      <c r="G356" s="50"/>
      <c r="H356" s="50"/>
      <c r="I356" s="50"/>
      <c r="J356" s="50" t="s">
        <v>58</v>
      </c>
      <c r="K356" s="50"/>
      <c r="L356" s="31"/>
    </row>
    <row r="357" spans="1:18" ht="15" hidden="1" x14ac:dyDescent="0.25">
      <c r="A357" s="37">
        <v>47</v>
      </c>
      <c r="B357" s="37"/>
      <c r="C357" s="49" t="s">
        <v>86</v>
      </c>
      <c r="D357" s="50"/>
      <c r="E357" s="50"/>
      <c r="F357" s="50"/>
      <c r="G357" s="50"/>
      <c r="H357" s="50"/>
      <c r="I357" s="50"/>
      <c r="J357" s="50" t="s">
        <v>86</v>
      </c>
      <c r="K357" s="50"/>
      <c r="L357" s="31"/>
    </row>
    <row r="358" spans="1:18" hidden="1" x14ac:dyDescent="0.2">
      <c r="J358" s="167" t="s">
        <v>87</v>
      </c>
      <c r="K358" s="168"/>
      <c r="L358" s="51">
        <f>K351-L355-L356-L357</f>
        <v>0</v>
      </c>
    </row>
    <row r="359" spans="1:18" hidden="1" x14ac:dyDescent="0.2"/>
    <row r="360" spans="1:18" hidden="1" x14ac:dyDescent="0.2"/>
    <row r="361" spans="1:18" hidden="1" x14ac:dyDescent="0.2"/>
    <row r="362" spans="1:18" ht="15" hidden="1" x14ac:dyDescent="0.2">
      <c r="E362" s="13" t="s">
        <v>17</v>
      </c>
      <c r="F362" s="14" t="s">
        <v>18</v>
      </c>
    </row>
    <row r="363" spans="1:18" ht="15.75" hidden="1" thickBot="1" x14ac:dyDescent="0.3">
      <c r="E363" s="13" t="s">
        <v>19</v>
      </c>
      <c r="F363" s="15">
        <v>2017</v>
      </c>
      <c r="G363" s="16"/>
      <c r="H363" s="17">
        <f>IF(F363=2014,4,IF(F363=2015,5,IF(F363=2016,6,IF(F363=2017,7,IF(F363=2018,8,IF(F363=2019,9,IF(F363=2020,10)))))))</f>
        <v>7</v>
      </c>
    </row>
    <row r="364" spans="1:18" hidden="1" x14ac:dyDescent="0.2"/>
    <row r="365" spans="1:18" hidden="1" x14ac:dyDescent="0.2">
      <c r="D365" s="170" t="s">
        <v>20</v>
      </c>
      <c r="E365" s="171"/>
      <c r="F365" s="171"/>
      <c r="G365" s="171"/>
      <c r="H365" s="172"/>
      <c r="J365" s="18"/>
      <c r="K365" s="19" t="s">
        <v>21</v>
      </c>
      <c r="L365" s="19"/>
      <c r="M365" s="20"/>
    </row>
    <row r="366" spans="1:18" ht="30" hidden="1" customHeight="1" x14ac:dyDescent="0.2">
      <c r="A366" s="21" t="s">
        <v>22</v>
      </c>
      <c r="B366" s="21" t="s">
        <v>23</v>
      </c>
      <c r="C366" s="22" t="s">
        <v>24</v>
      </c>
      <c r="D366" s="21" t="s">
        <v>25</v>
      </c>
      <c r="E366" s="23" t="s">
        <v>26</v>
      </c>
      <c r="F366" s="23" t="s">
        <v>27</v>
      </c>
      <c r="G366" s="21" t="s">
        <v>28</v>
      </c>
      <c r="H366" s="21" t="s">
        <v>29</v>
      </c>
      <c r="I366" s="24"/>
      <c r="J366" s="21" t="s">
        <v>25</v>
      </c>
      <c r="K366" s="25" t="s">
        <v>30</v>
      </c>
      <c r="L366" s="25" t="s">
        <v>27</v>
      </c>
      <c r="M366" s="26" t="s">
        <v>28</v>
      </c>
      <c r="N366" s="21" t="s">
        <v>31</v>
      </c>
    </row>
    <row r="367" spans="1:18" ht="25.5" hidden="1" customHeight="1" x14ac:dyDescent="0.25">
      <c r="A367" s="21"/>
      <c r="B367" s="27">
        <v>1609</v>
      </c>
      <c r="C367" s="28" t="s">
        <v>32</v>
      </c>
      <c r="D367" s="52">
        <f>G303</f>
        <v>0</v>
      </c>
      <c r="E367" s="29"/>
      <c r="F367" s="29"/>
      <c r="G367" s="30">
        <f>D367+E367+F367</f>
        <v>0</v>
      </c>
      <c r="H367" s="30">
        <v>0</v>
      </c>
      <c r="I367" s="24"/>
      <c r="J367" s="52">
        <f>M303</f>
        <v>0</v>
      </c>
      <c r="K367" s="29"/>
      <c r="L367" s="29"/>
      <c r="M367" s="30">
        <f>J367+K367+L367</f>
        <v>0</v>
      </c>
      <c r="N367" s="32">
        <f>G367+M367</f>
        <v>0</v>
      </c>
      <c r="R367" s="33"/>
    </row>
    <row r="368" spans="1:18" ht="25.5" hidden="1" x14ac:dyDescent="0.25">
      <c r="A368" s="27">
        <v>12</v>
      </c>
      <c r="B368" s="27">
        <v>1611</v>
      </c>
      <c r="C368" s="28" t="s">
        <v>33</v>
      </c>
      <c r="D368" s="52">
        <f t="shared" ref="D368:D410" si="43">G304</f>
        <v>0</v>
      </c>
      <c r="E368" s="29"/>
      <c r="F368" s="29"/>
      <c r="G368" s="30">
        <f>D368+E368+F368</f>
        <v>0</v>
      </c>
      <c r="H368" s="30">
        <v>0</v>
      </c>
      <c r="I368" s="34"/>
      <c r="J368" s="52">
        <f t="shared" ref="J368:J410" si="44">M304</f>
        <v>0</v>
      </c>
      <c r="K368" s="29"/>
      <c r="L368" s="29"/>
      <c r="M368" s="30">
        <f>J368+K368+L368</f>
        <v>0</v>
      </c>
      <c r="N368" s="32">
        <f>G368+M368</f>
        <v>0</v>
      </c>
      <c r="R368" s="33"/>
    </row>
    <row r="369" spans="1:18" ht="25.5" hidden="1" x14ac:dyDescent="0.25">
      <c r="A369" s="27" t="s">
        <v>34</v>
      </c>
      <c r="B369" s="27">
        <v>1612</v>
      </c>
      <c r="C369" s="28" t="s">
        <v>35</v>
      </c>
      <c r="D369" s="52">
        <f t="shared" si="43"/>
        <v>0</v>
      </c>
      <c r="E369" s="29"/>
      <c r="F369" s="29"/>
      <c r="G369" s="30">
        <f>D369+E369+F369</f>
        <v>0</v>
      </c>
      <c r="H369" s="30">
        <v>0</v>
      </c>
      <c r="I369" s="34"/>
      <c r="J369" s="52">
        <f t="shared" si="44"/>
        <v>0</v>
      </c>
      <c r="K369" s="29"/>
      <c r="L369" s="29"/>
      <c r="M369" s="30">
        <f>J369+K369+L369</f>
        <v>0</v>
      </c>
      <c r="N369" s="32">
        <f>G369+M369</f>
        <v>0</v>
      </c>
      <c r="R369" s="33"/>
    </row>
    <row r="370" spans="1:18" ht="15" hidden="1" x14ac:dyDescent="0.25">
      <c r="A370" s="27" t="s">
        <v>36</v>
      </c>
      <c r="B370" s="27">
        <v>1805</v>
      </c>
      <c r="C370" s="28" t="s">
        <v>37</v>
      </c>
      <c r="D370" s="52">
        <f t="shared" si="43"/>
        <v>0</v>
      </c>
      <c r="E370" s="29"/>
      <c r="F370" s="29"/>
      <c r="G370" s="30">
        <f>D370+E370+F370</f>
        <v>0</v>
      </c>
      <c r="H370" s="30">
        <v>0</v>
      </c>
      <c r="I370" s="34"/>
      <c r="J370" s="52">
        <f t="shared" si="44"/>
        <v>0</v>
      </c>
      <c r="K370" s="29"/>
      <c r="L370" s="29"/>
      <c r="M370" s="30">
        <f>J370+K370+L370</f>
        <v>0</v>
      </c>
      <c r="N370" s="32">
        <f>G370+M370</f>
        <v>0</v>
      </c>
      <c r="R370" s="33"/>
    </row>
    <row r="371" spans="1:18" ht="15" hidden="1" x14ac:dyDescent="0.25">
      <c r="A371" s="27">
        <v>47</v>
      </c>
      <c r="B371" s="27">
        <v>1808</v>
      </c>
      <c r="C371" s="28" t="s">
        <v>38</v>
      </c>
      <c r="D371" s="52">
        <f t="shared" si="43"/>
        <v>0</v>
      </c>
      <c r="E371" s="29"/>
      <c r="F371" s="29"/>
      <c r="G371" s="30">
        <f t="shared" ref="G371:G407" si="45">D371+E371+F371</f>
        <v>0</v>
      </c>
      <c r="H371" s="30">
        <v>0</v>
      </c>
      <c r="I371" s="34"/>
      <c r="J371" s="52">
        <f t="shared" si="44"/>
        <v>0</v>
      </c>
      <c r="K371" s="29"/>
      <c r="L371" s="29"/>
      <c r="M371" s="30">
        <f t="shared" ref="M371:M407" si="46">J371+K371+L371</f>
        <v>0</v>
      </c>
      <c r="N371" s="32">
        <f t="shared" ref="N371:N407" si="47">G371+M371</f>
        <v>0</v>
      </c>
      <c r="R371" s="33"/>
    </row>
    <row r="372" spans="1:18" ht="15" hidden="1" x14ac:dyDescent="0.25">
      <c r="A372" s="27">
        <v>13</v>
      </c>
      <c r="B372" s="27">
        <v>1810</v>
      </c>
      <c r="C372" s="28" t="s">
        <v>39</v>
      </c>
      <c r="D372" s="52">
        <f t="shared" si="43"/>
        <v>0</v>
      </c>
      <c r="E372" s="29"/>
      <c r="F372" s="29"/>
      <c r="G372" s="30">
        <f t="shared" si="45"/>
        <v>0</v>
      </c>
      <c r="H372" s="30">
        <v>0</v>
      </c>
      <c r="I372" s="34"/>
      <c r="J372" s="52">
        <f t="shared" si="44"/>
        <v>0</v>
      </c>
      <c r="K372" s="29"/>
      <c r="L372" s="29"/>
      <c r="M372" s="30">
        <f t="shared" si="46"/>
        <v>0</v>
      </c>
      <c r="N372" s="32">
        <f t="shared" si="47"/>
        <v>0</v>
      </c>
      <c r="R372" s="33"/>
    </row>
    <row r="373" spans="1:18" ht="15" hidden="1" x14ac:dyDescent="0.25">
      <c r="A373" s="27">
        <v>47</v>
      </c>
      <c r="B373" s="27">
        <v>1815</v>
      </c>
      <c r="C373" s="28" t="s">
        <v>40</v>
      </c>
      <c r="D373" s="52">
        <f t="shared" si="43"/>
        <v>0</v>
      </c>
      <c r="E373" s="29"/>
      <c r="F373" s="29"/>
      <c r="G373" s="30">
        <f t="shared" si="45"/>
        <v>0</v>
      </c>
      <c r="H373" s="30">
        <v>0</v>
      </c>
      <c r="I373" s="34"/>
      <c r="J373" s="52">
        <f t="shared" si="44"/>
        <v>0</v>
      </c>
      <c r="K373" s="29"/>
      <c r="L373" s="29"/>
      <c r="M373" s="30">
        <f t="shared" si="46"/>
        <v>0</v>
      </c>
      <c r="N373" s="32">
        <f t="shared" si="47"/>
        <v>0</v>
      </c>
      <c r="R373" s="33"/>
    </row>
    <row r="374" spans="1:18" ht="15" hidden="1" x14ac:dyDescent="0.25">
      <c r="A374" s="27">
        <v>47</v>
      </c>
      <c r="B374" s="27">
        <v>1820</v>
      </c>
      <c r="C374" s="28" t="s">
        <v>41</v>
      </c>
      <c r="D374" s="52">
        <f t="shared" si="43"/>
        <v>0</v>
      </c>
      <c r="E374" s="29"/>
      <c r="F374" s="29"/>
      <c r="G374" s="30">
        <f t="shared" si="45"/>
        <v>0</v>
      </c>
      <c r="H374" s="30">
        <v>0</v>
      </c>
      <c r="I374" s="34"/>
      <c r="J374" s="52">
        <f t="shared" si="44"/>
        <v>0</v>
      </c>
      <c r="K374" s="29"/>
      <c r="L374" s="29"/>
      <c r="M374" s="30">
        <f t="shared" si="46"/>
        <v>0</v>
      </c>
      <c r="N374" s="32">
        <f t="shared" si="47"/>
        <v>0</v>
      </c>
      <c r="R374" s="33"/>
    </row>
    <row r="375" spans="1:18" ht="15" hidden="1" x14ac:dyDescent="0.25">
      <c r="A375" s="27">
        <v>47</v>
      </c>
      <c r="B375" s="27">
        <v>1825</v>
      </c>
      <c r="C375" s="28" t="s">
        <v>42</v>
      </c>
      <c r="D375" s="52">
        <f t="shared" si="43"/>
        <v>0</v>
      </c>
      <c r="E375" s="29"/>
      <c r="F375" s="29"/>
      <c r="G375" s="30">
        <f t="shared" si="45"/>
        <v>0</v>
      </c>
      <c r="H375" s="30">
        <v>0</v>
      </c>
      <c r="I375" s="34"/>
      <c r="J375" s="52">
        <f t="shared" si="44"/>
        <v>0</v>
      </c>
      <c r="K375" s="29"/>
      <c r="L375" s="29"/>
      <c r="M375" s="30">
        <f t="shared" si="46"/>
        <v>0</v>
      </c>
      <c r="N375" s="32">
        <f t="shared" si="47"/>
        <v>0</v>
      </c>
      <c r="R375" s="33"/>
    </row>
    <row r="376" spans="1:18" ht="15" hidden="1" x14ac:dyDescent="0.25">
      <c r="A376" s="27">
        <v>47</v>
      </c>
      <c r="B376" s="27">
        <v>1830</v>
      </c>
      <c r="C376" s="28" t="s">
        <v>43</v>
      </c>
      <c r="D376" s="52">
        <f t="shared" si="43"/>
        <v>0</v>
      </c>
      <c r="E376" s="29"/>
      <c r="F376" s="29"/>
      <c r="G376" s="30">
        <f t="shared" si="45"/>
        <v>0</v>
      </c>
      <c r="H376" s="30">
        <v>0</v>
      </c>
      <c r="I376" s="34"/>
      <c r="J376" s="52">
        <f t="shared" si="44"/>
        <v>0</v>
      </c>
      <c r="K376" s="29"/>
      <c r="L376" s="29"/>
      <c r="M376" s="30">
        <f t="shared" si="46"/>
        <v>0</v>
      </c>
      <c r="N376" s="32">
        <f t="shared" si="47"/>
        <v>0</v>
      </c>
      <c r="R376" s="33"/>
    </row>
    <row r="377" spans="1:18" ht="15" hidden="1" x14ac:dyDescent="0.25">
      <c r="A377" s="27">
        <v>47</v>
      </c>
      <c r="B377" s="27">
        <v>1835</v>
      </c>
      <c r="C377" s="28" t="s">
        <v>44</v>
      </c>
      <c r="D377" s="52">
        <f t="shared" si="43"/>
        <v>0</v>
      </c>
      <c r="E377" s="29"/>
      <c r="F377" s="29"/>
      <c r="G377" s="30">
        <f t="shared" si="45"/>
        <v>0</v>
      </c>
      <c r="H377" s="30">
        <v>0</v>
      </c>
      <c r="I377" s="34"/>
      <c r="J377" s="52">
        <f t="shared" si="44"/>
        <v>0</v>
      </c>
      <c r="K377" s="29"/>
      <c r="L377" s="29"/>
      <c r="M377" s="30">
        <f t="shared" si="46"/>
        <v>0</v>
      </c>
      <c r="N377" s="32">
        <f t="shared" si="47"/>
        <v>0</v>
      </c>
      <c r="R377" s="33"/>
    </row>
    <row r="378" spans="1:18" ht="15" hidden="1" x14ac:dyDescent="0.25">
      <c r="A378" s="27">
        <v>47</v>
      </c>
      <c r="B378" s="27">
        <v>1840</v>
      </c>
      <c r="C378" s="28" t="s">
        <v>45</v>
      </c>
      <c r="D378" s="52">
        <f t="shared" si="43"/>
        <v>0</v>
      </c>
      <c r="E378" s="29"/>
      <c r="F378" s="29"/>
      <c r="G378" s="30">
        <f t="shared" si="45"/>
        <v>0</v>
      </c>
      <c r="H378" s="30">
        <v>0</v>
      </c>
      <c r="I378" s="34"/>
      <c r="J378" s="52">
        <f t="shared" si="44"/>
        <v>0</v>
      </c>
      <c r="K378" s="29"/>
      <c r="L378" s="29"/>
      <c r="M378" s="30">
        <f t="shared" si="46"/>
        <v>0</v>
      </c>
      <c r="N378" s="32">
        <f t="shared" si="47"/>
        <v>0</v>
      </c>
      <c r="R378" s="33"/>
    </row>
    <row r="379" spans="1:18" ht="15" hidden="1" x14ac:dyDescent="0.25">
      <c r="A379" s="27">
        <v>47</v>
      </c>
      <c r="B379" s="27">
        <v>1845</v>
      </c>
      <c r="C379" s="28" t="s">
        <v>46</v>
      </c>
      <c r="D379" s="52">
        <f t="shared" si="43"/>
        <v>0</v>
      </c>
      <c r="E379" s="29"/>
      <c r="F379" s="29"/>
      <c r="G379" s="30">
        <f t="shared" si="45"/>
        <v>0</v>
      </c>
      <c r="H379" s="30">
        <v>0</v>
      </c>
      <c r="I379" s="34"/>
      <c r="J379" s="52">
        <f t="shared" si="44"/>
        <v>0</v>
      </c>
      <c r="K379" s="29"/>
      <c r="L379" s="29"/>
      <c r="M379" s="30">
        <f t="shared" si="46"/>
        <v>0</v>
      </c>
      <c r="N379" s="32">
        <f t="shared" si="47"/>
        <v>0</v>
      </c>
      <c r="R379" s="33"/>
    </row>
    <row r="380" spans="1:18" ht="15" hidden="1" x14ac:dyDescent="0.25">
      <c r="A380" s="27">
        <v>47</v>
      </c>
      <c r="B380" s="27">
        <v>1850</v>
      </c>
      <c r="C380" s="28" t="s">
        <v>47</v>
      </c>
      <c r="D380" s="52">
        <f t="shared" si="43"/>
        <v>0</v>
      </c>
      <c r="E380" s="29"/>
      <c r="F380" s="29"/>
      <c r="G380" s="30">
        <f t="shared" si="45"/>
        <v>0</v>
      </c>
      <c r="H380" s="30">
        <v>0</v>
      </c>
      <c r="I380" s="34"/>
      <c r="J380" s="52">
        <f t="shared" si="44"/>
        <v>0</v>
      </c>
      <c r="K380" s="29"/>
      <c r="L380" s="29"/>
      <c r="M380" s="30">
        <f t="shared" si="46"/>
        <v>0</v>
      </c>
      <c r="N380" s="32">
        <f t="shared" si="47"/>
        <v>0</v>
      </c>
      <c r="R380" s="33"/>
    </row>
    <row r="381" spans="1:18" ht="15" hidden="1" x14ac:dyDescent="0.25">
      <c r="A381" s="27">
        <v>47</v>
      </c>
      <c r="B381" s="27">
        <v>1855</v>
      </c>
      <c r="C381" s="28" t="s">
        <v>48</v>
      </c>
      <c r="D381" s="52">
        <f t="shared" si="43"/>
        <v>0</v>
      </c>
      <c r="E381" s="29"/>
      <c r="F381" s="29"/>
      <c r="G381" s="30">
        <f t="shared" si="45"/>
        <v>0</v>
      </c>
      <c r="H381" s="30">
        <v>0</v>
      </c>
      <c r="I381" s="34"/>
      <c r="J381" s="52">
        <f t="shared" si="44"/>
        <v>0</v>
      </c>
      <c r="K381" s="29"/>
      <c r="L381" s="29"/>
      <c r="M381" s="30">
        <f t="shared" si="46"/>
        <v>0</v>
      </c>
      <c r="N381" s="32">
        <f t="shared" si="47"/>
        <v>0</v>
      </c>
      <c r="R381" s="33"/>
    </row>
    <row r="382" spans="1:18" ht="15" hidden="1" x14ac:dyDescent="0.25">
      <c r="A382" s="27">
        <v>47</v>
      </c>
      <c r="B382" s="27">
        <v>1860</v>
      </c>
      <c r="C382" s="28" t="s">
        <v>49</v>
      </c>
      <c r="D382" s="52">
        <f t="shared" si="43"/>
        <v>0</v>
      </c>
      <c r="E382" s="29"/>
      <c r="F382" s="29"/>
      <c r="G382" s="30">
        <f t="shared" si="45"/>
        <v>0</v>
      </c>
      <c r="H382" s="30">
        <v>0</v>
      </c>
      <c r="I382" s="34"/>
      <c r="J382" s="52">
        <f t="shared" si="44"/>
        <v>0</v>
      </c>
      <c r="K382" s="29"/>
      <c r="L382" s="29"/>
      <c r="M382" s="30">
        <f t="shared" si="46"/>
        <v>0</v>
      </c>
      <c r="N382" s="32">
        <f t="shared" si="47"/>
        <v>0</v>
      </c>
      <c r="R382" s="33"/>
    </row>
    <row r="383" spans="1:18" ht="15" hidden="1" x14ac:dyDescent="0.25">
      <c r="A383" s="27">
        <v>47</v>
      </c>
      <c r="B383" s="27">
        <v>1860</v>
      </c>
      <c r="C383" s="28" t="s">
        <v>50</v>
      </c>
      <c r="D383" s="52">
        <f t="shared" si="43"/>
        <v>0</v>
      </c>
      <c r="E383" s="29"/>
      <c r="F383" s="29"/>
      <c r="G383" s="30">
        <f t="shared" si="45"/>
        <v>0</v>
      </c>
      <c r="H383" s="30">
        <v>0</v>
      </c>
      <c r="I383" s="34"/>
      <c r="J383" s="52">
        <f t="shared" si="44"/>
        <v>0</v>
      </c>
      <c r="K383" s="29"/>
      <c r="L383" s="29"/>
      <c r="M383" s="30">
        <f t="shared" si="46"/>
        <v>0</v>
      </c>
      <c r="N383" s="32">
        <f t="shared" si="47"/>
        <v>0</v>
      </c>
      <c r="R383" s="33"/>
    </row>
    <row r="384" spans="1:18" ht="15" hidden="1" x14ac:dyDescent="0.25">
      <c r="A384" s="27" t="s">
        <v>36</v>
      </c>
      <c r="B384" s="27">
        <v>1905</v>
      </c>
      <c r="C384" s="28" t="s">
        <v>37</v>
      </c>
      <c r="D384" s="52">
        <f t="shared" si="43"/>
        <v>0</v>
      </c>
      <c r="E384" s="29"/>
      <c r="F384" s="29"/>
      <c r="G384" s="30">
        <f t="shared" si="45"/>
        <v>0</v>
      </c>
      <c r="H384" s="30">
        <v>0</v>
      </c>
      <c r="I384" s="34"/>
      <c r="J384" s="52">
        <f t="shared" si="44"/>
        <v>0</v>
      </c>
      <c r="K384" s="29"/>
      <c r="L384" s="29"/>
      <c r="M384" s="30">
        <f t="shared" si="46"/>
        <v>0</v>
      </c>
      <c r="N384" s="32">
        <f t="shared" si="47"/>
        <v>0</v>
      </c>
      <c r="R384" s="33"/>
    </row>
    <row r="385" spans="1:18" ht="15" hidden="1" x14ac:dyDescent="0.25">
      <c r="A385" s="27">
        <v>47</v>
      </c>
      <c r="B385" s="27">
        <v>1908</v>
      </c>
      <c r="C385" s="28" t="s">
        <v>51</v>
      </c>
      <c r="D385" s="52">
        <f t="shared" si="43"/>
        <v>0</v>
      </c>
      <c r="E385" s="29"/>
      <c r="F385" s="29"/>
      <c r="G385" s="30">
        <f t="shared" si="45"/>
        <v>0</v>
      </c>
      <c r="H385" s="30">
        <v>0</v>
      </c>
      <c r="I385" s="34"/>
      <c r="J385" s="52">
        <f t="shared" si="44"/>
        <v>0</v>
      </c>
      <c r="K385" s="29"/>
      <c r="L385" s="29"/>
      <c r="M385" s="30">
        <f t="shared" si="46"/>
        <v>0</v>
      </c>
      <c r="N385" s="32">
        <f t="shared" si="47"/>
        <v>0</v>
      </c>
      <c r="R385" s="33"/>
    </row>
    <row r="386" spans="1:18" ht="15" hidden="1" x14ac:dyDescent="0.25">
      <c r="A386" s="27">
        <v>13</v>
      </c>
      <c r="B386" s="27">
        <v>1910</v>
      </c>
      <c r="C386" s="28" t="s">
        <v>39</v>
      </c>
      <c r="D386" s="52">
        <f t="shared" si="43"/>
        <v>0</v>
      </c>
      <c r="E386" s="29"/>
      <c r="F386" s="29"/>
      <c r="G386" s="30">
        <f t="shared" si="45"/>
        <v>0</v>
      </c>
      <c r="H386" s="30">
        <v>0</v>
      </c>
      <c r="I386" s="34"/>
      <c r="J386" s="52">
        <f t="shared" si="44"/>
        <v>0</v>
      </c>
      <c r="K386" s="29"/>
      <c r="L386" s="29"/>
      <c r="M386" s="30">
        <f t="shared" si="46"/>
        <v>0</v>
      </c>
      <c r="N386" s="32">
        <f t="shared" si="47"/>
        <v>0</v>
      </c>
      <c r="R386" s="33"/>
    </row>
    <row r="387" spans="1:18" ht="15" hidden="1" x14ac:dyDescent="0.25">
      <c r="A387" s="27">
        <v>8</v>
      </c>
      <c r="B387" s="27">
        <v>1915</v>
      </c>
      <c r="C387" s="28" t="s">
        <v>52</v>
      </c>
      <c r="D387" s="52">
        <f t="shared" si="43"/>
        <v>0</v>
      </c>
      <c r="E387" s="29"/>
      <c r="F387" s="29"/>
      <c r="G387" s="30">
        <f t="shared" si="45"/>
        <v>0</v>
      </c>
      <c r="H387" s="30">
        <v>0</v>
      </c>
      <c r="I387" s="34"/>
      <c r="J387" s="52">
        <f t="shared" si="44"/>
        <v>0</v>
      </c>
      <c r="K387" s="29"/>
      <c r="L387" s="29"/>
      <c r="M387" s="30">
        <f t="shared" si="46"/>
        <v>0</v>
      </c>
      <c r="N387" s="32">
        <f t="shared" si="47"/>
        <v>0</v>
      </c>
      <c r="R387" s="33"/>
    </row>
    <row r="388" spans="1:18" ht="15" hidden="1" x14ac:dyDescent="0.25">
      <c r="A388" s="27">
        <v>8</v>
      </c>
      <c r="B388" s="27">
        <v>1915</v>
      </c>
      <c r="C388" s="28" t="s">
        <v>53</v>
      </c>
      <c r="D388" s="52">
        <f t="shared" si="43"/>
        <v>0</v>
      </c>
      <c r="E388" s="29"/>
      <c r="F388" s="29"/>
      <c r="G388" s="30">
        <f t="shared" si="45"/>
        <v>0</v>
      </c>
      <c r="H388" s="30">
        <v>0</v>
      </c>
      <c r="I388" s="34"/>
      <c r="J388" s="52">
        <f t="shared" si="44"/>
        <v>0</v>
      </c>
      <c r="K388" s="29"/>
      <c r="L388" s="29"/>
      <c r="M388" s="30">
        <f t="shared" si="46"/>
        <v>0</v>
      </c>
      <c r="N388" s="32">
        <f t="shared" si="47"/>
        <v>0</v>
      </c>
      <c r="R388" s="33"/>
    </row>
    <row r="389" spans="1:18" ht="15" hidden="1" x14ac:dyDescent="0.25">
      <c r="A389" s="27">
        <v>10</v>
      </c>
      <c r="B389" s="27">
        <v>1920</v>
      </c>
      <c r="C389" s="28" t="s">
        <v>54</v>
      </c>
      <c r="D389" s="52">
        <f t="shared" si="43"/>
        <v>0</v>
      </c>
      <c r="E389" s="29"/>
      <c r="F389" s="29"/>
      <c r="G389" s="30">
        <f t="shared" si="45"/>
        <v>0</v>
      </c>
      <c r="H389" s="30">
        <v>0</v>
      </c>
      <c r="I389" s="34"/>
      <c r="J389" s="52">
        <f t="shared" si="44"/>
        <v>0</v>
      </c>
      <c r="K389" s="29"/>
      <c r="L389" s="29"/>
      <c r="M389" s="30">
        <f t="shared" si="46"/>
        <v>0</v>
      </c>
      <c r="N389" s="32">
        <f t="shared" si="47"/>
        <v>0</v>
      </c>
      <c r="R389" s="33"/>
    </row>
    <row r="390" spans="1:18" ht="25.5" hidden="1" x14ac:dyDescent="0.25">
      <c r="A390" s="27">
        <v>45</v>
      </c>
      <c r="B390" s="27">
        <v>1920</v>
      </c>
      <c r="C390" s="28" t="s">
        <v>55</v>
      </c>
      <c r="D390" s="52">
        <f t="shared" si="43"/>
        <v>0</v>
      </c>
      <c r="E390" s="29"/>
      <c r="F390" s="29"/>
      <c r="G390" s="30">
        <f t="shared" si="45"/>
        <v>0</v>
      </c>
      <c r="H390" s="30">
        <v>0</v>
      </c>
      <c r="I390" s="34"/>
      <c r="J390" s="52">
        <f t="shared" si="44"/>
        <v>0</v>
      </c>
      <c r="K390" s="29"/>
      <c r="L390" s="29"/>
      <c r="M390" s="30">
        <f t="shared" si="46"/>
        <v>0</v>
      </c>
      <c r="N390" s="32">
        <f t="shared" si="47"/>
        <v>0</v>
      </c>
      <c r="R390" s="33"/>
    </row>
    <row r="391" spans="1:18" ht="25.5" hidden="1" x14ac:dyDescent="0.25">
      <c r="A391" s="27">
        <v>50</v>
      </c>
      <c r="B391" s="27">
        <v>1920</v>
      </c>
      <c r="C391" s="28" t="s">
        <v>56</v>
      </c>
      <c r="D391" s="52">
        <f t="shared" si="43"/>
        <v>0</v>
      </c>
      <c r="E391" s="29"/>
      <c r="F391" s="29"/>
      <c r="G391" s="30">
        <f t="shared" si="45"/>
        <v>0</v>
      </c>
      <c r="H391" s="30">
        <v>0</v>
      </c>
      <c r="I391" s="34"/>
      <c r="J391" s="52">
        <f t="shared" si="44"/>
        <v>0</v>
      </c>
      <c r="K391" s="29"/>
      <c r="L391" s="29"/>
      <c r="M391" s="30">
        <f t="shared" si="46"/>
        <v>0</v>
      </c>
      <c r="N391" s="32">
        <f t="shared" si="47"/>
        <v>0</v>
      </c>
      <c r="R391" s="33"/>
    </row>
    <row r="392" spans="1:18" ht="15" hidden="1" x14ac:dyDescent="0.25">
      <c r="A392" s="27">
        <v>10</v>
      </c>
      <c r="B392" s="27">
        <v>1930</v>
      </c>
      <c r="C392" s="28" t="s">
        <v>57</v>
      </c>
      <c r="D392" s="52">
        <f t="shared" si="43"/>
        <v>0</v>
      </c>
      <c r="E392" s="29"/>
      <c r="F392" s="29"/>
      <c r="G392" s="30">
        <f t="shared" si="45"/>
        <v>0</v>
      </c>
      <c r="H392" s="30">
        <v>0</v>
      </c>
      <c r="I392" s="34"/>
      <c r="J392" s="52">
        <f t="shared" si="44"/>
        <v>0</v>
      </c>
      <c r="K392" s="29"/>
      <c r="L392" s="29"/>
      <c r="M392" s="30">
        <f t="shared" si="46"/>
        <v>0</v>
      </c>
      <c r="N392" s="32">
        <f t="shared" si="47"/>
        <v>0</v>
      </c>
      <c r="R392" s="33"/>
    </row>
    <row r="393" spans="1:18" ht="15" hidden="1" x14ac:dyDescent="0.25">
      <c r="A393" s="27">
        <v>8</v>
      </c>
      <c r="B393" s="27">
        <v>1935</v>
      </c>
      <c r="C393" s="28" t="s">
        <v>58</v>
      </c>
      <c r="D393" s="52">
        <f t="shared" si="43"/>
        <v>0</v>
      </c>
      <c r="E393" s="29"/>
      <c r="F393" s="29"/>
      <c r="G393" s="30">
        <f t="shared" si="45"/>
        <v>0</v>
      </c>
      <c r="H393" s="30">
        <v>0</v>
      </c>
      <c r="I393" s="34"/>
      <c r="J393" s="52">
        <f t="shared" si="44"/>
        <v>0</v>
      </c>
      <c r="K393" s="29"/>
      <c r="L393" s="29"/>
      <c r="M393" s="30">
        <f t="shared" si="46"/>
        <v>0</v>
      </c>
      <c r="N393" s="32">
        <f t="shared" si="47"/>
        <v>0</v>
      </c>
      <c r="R393" s="33"/>
    </row>
    <row r="394" spans="1:18" ht="15" hidden="1" x14ac:dyDescent="0.25">
      <c r="A394" s="27">
        <v>8</v>
      </c>
      <c r="B394" s="27">
        <v>1940</v>
      </c>
      <c r="C394" s="28" t="s">
        <v>59</v>
      </c>
      <c r="D394" s="52">
        <f t="shared" si="43"/>
        <v>0</v>
      </c>
      <c r="E394" s="29"/>
      <c r="F394" s="29"/>
      <c r="G394" s="30">
        <f t="shared" si="45"/>
        <v>0</v>
      </c>
      <c r="H394" s="30">
        <v>0</v>
      </c>
      <c r="I394" s="34"/>
      <c r="J394" s="52">
        <f t="shared" si="44"/>
        <v>0</v>
      </c>
      <c r="K394" s="29"/>
      <c r="L394" s="29"/>
      <c r="M394" s="30">
        <f t="shared" si="46"/>
        <v>0</v>
      </c>
      <c r="N394" s="32">
        <f t="shared" si="47"/>
        <v>0</v>
      </c>
      <c r="R394" s="33"/>
    </row>
    <row r="395" spans="1:18" ht="15" hidden="1" x14ac:dyDescent="0.25">
      <c r="A395" s="27">
        <v>8</v>
      </c>
      <c r="B395" s="27">
        <v>1945</v>
      </c>
      <c r="C395" s="28" t="s">
        <v>60</v>
      </c>
      <c r="D395" s="52">
        <f t="shared" si="43"/>
        <v>0</v>
      </c>
      <c r="E395" s="29"/>
      <c r="F395" s="29"/>
      <c r="G395" s="30">
        <f t="shared" si="45"/>
        <v>0</v>
      </c>
      <c r="H395" s="30">
        <v>0</v>
      </c>
      <c r="I395" s="34"/>
      <c r="J395" s="52">
        <f t="shared" si="44"/>
        <v>0</v>
      </c>
      <c r="K395" s="29"/>
      <c r="L395" s="29"/>
      <c r="M395" s="30">
        <f t="shared" si="46"/>
        <v>0</v>
      </c>
      <c r="N395" s="32">
        <f t="shared" si="47"/>
        <v>0</v>
      </c>
      <c r="R395" s="33"/>
    </row>
    <row r="396" spans="1:18" ht="15" hidden="1" x14ac:dyDescent="0.25">
      <c r="A396" s="27">
        <v>8</v>
      </c>
      <c r="B396" s="27">
        <v>1950</v>
      </c>
      <c r="C396" s="28" t="s">
        <v>61</v>
      </c>
      <c r="D396" s="52">
        <f t="shared" si="43"/>
        <v>0</v>
      </c>
      <c r="E396" s="29"/>
      <c r="F396" s="29"/>
      <c r="G396" s="30">
        <f t="shared" si="45"/>
        <v>0</v>
      </c>
      <c r="H396" s="30">
        <v>0</v>
      </c>
      <c r="I396" s="34"/>
      <c r="J396" s="52">
        <f t="shared" si="44"/>
        <v>0</v>
      </c>
      <c r="K396" s="29"/>
      <c r="L396" s="29"/>
      <c r="M396" s="30">
        <f t="shared" si="46"/>
        <v>0</v>
      </c>
      <c r="N396" s="32">
        <f t="shared" si="47"/>
        <v>0</v>
      </c>
      <c r="R396" s="33"/>
    </row>
    <row r="397" spans="1:18" ht="15" hidden="1" x14ac:dyDescent="0.25">
      <c r="A397" s="27">
        <v>8</v>
      </c>
      <c r="B397" s="27">
        <v>1955</v>
      </c>
      <c r="C397" s="28" t="s">
        <v>62</v>
      </c>
      <c r="D397" s="52">
        <f t="shared" si="43"/>
        <v>0</v>
      </c>
      <c r="E397" s="29"/>
      <c r="F397" s="29"/>
      <c r="G397" s="30">
        <f t="shared" si="45"/>
        <v>0</v>
      </c>
      <c r="H397" s="30">
        <v>0</v>
      </c>
      <c r="I397" s="34"/>
      <c r="J397" s="52">
        <f t="shared" si="44"/>
        <v>0</v>
      </c>
      <c r="K397" s="29"/>
      <c r="L397" s="29"/>
      <c r="M397" s="30">
        <f t="shared" si="46"/>
        <v>0</v>
      </c>
      <c r="N397" s="32">
        <f t="shared" si="47"/>
        <v>0</v>
      </c>
      <c r="R397" s="33"/>
    </row>
    <row r="398" spans="1:18" ht="15" hidden="1" x14ac:dyDescent="0.25">
      <c r="A398" s="27">
        <v>8</v>
      </c>
      <c r="B398" s="27">
        <v>1955</v>
      </c>
      <c r="C398" s="28" t="s">
        <v>63</v>
      </c>
      <c r="D398" s="52">
        <f t="shared" si="43"/>
        <v>0</v>
      </c>
      <c r="E398" s="29"/>
      <c r="F398" s="29"/>
      <c r="G398" s="30">
        <f t="shared" si="45"/>
        <v>0</v>
      </c>
      <c r="H398" s="30">
        <v>0</v>
      </c>
      <c r="I398" s="34"/>
      <c r="J398" s="52">
        <f t="shared" si="44"/>
        <v>0</v>
      </c>
      <c r="K398" s="29"/>
      <c r="L398" s="29"/>
      <c r="M398" s="30">
        <f t="shared" si="46"/>
        <v>0</v>
      </c>
      <c r="N398" s="32">
        <f t="shared" si="47"/>
        <v>0</v>
      </c>
      <c r="R398" s="33"/>
    </row>
    <row r="399" spans="1:18" ht="15" hidden="1" x14ac:dyDescent="0.25">
      <c r="A399" s="27">
        <v>8</v>
      </c>
      <c r="B399" s="27">
        <v>1960</v>
      </c>
      <c r="C399" s="28" t="s">
        <v>64</v>
      </c>
      <c r="D399" s="52">
        <f t="shared" si="43"/>
        <v>0</v>
      </c>
      <c r="E399" s="29"/>
      <c r="F399" s="29"/>
      <c r="G399" s="30">
        <f t="shared" si="45"/>
        <v>0</v>
      </c>
      <c r="H399" s="30">
        <v>0</v>
      </c>
      <c r="I399" s="34"/>
      <c r="J399" s="52">
        <f t="shared" si="44"/>
        <v>0</v>
      </c>
      <c r="K399" s="29"/>
      <c r="L399" s="29"/>
      <c r="M399" s="30">
        <f t="shared" si="46"/>
        <v>0</v>
      </c>
      <c r="N399" s="32">
        <f t="shared" si="47"/>
        <v>0</v>
      </c>
      <c r="R399" s="33"/>
    </row>
    <row r="400" spans="1:18" ht="25.5" hidden="1" x14ac:dyDescent="0.25">
      <c r="A400" s="1">
        <v>47</v>
      </c>
      <c r="B400" s="27">
        <v>1970</v>
      </c>
      <c r="C400" s="28" t="s">
        <v>65</v>
      </c>
      <c r="D400" s="52">
        <f t="shared" si="43"/>
        <v>0</v>
      </c>
      <c r="E400" s="29"/>
      <c r="F400" s="29"/>
      <c r="G400" s="30">
        <f t="shared" si="45"/>
        <v>0</v>
      </c>
      <c r="H400" s="30">
        <v>0</v>
      </c>
      <c r="I400" s="34"/>
      <c r="J400" s="52">
        <f t="shared" si="44"/>
        <v>0</v>
      </c>
      <c r="K400" s="29"/>
      <c r="L400" s="29"/>
      <c r="M400" s="30">
        <f t="shared" si="46"/>
        <v>0</v>
      </c>
      <c r="N400" s="32">
        <f t="shared" si="47"/>
        <v>0</v>
      </c>
      <c r="R400" s="33"/>
    </row>
    <row r="401" spans="1:18" ht="25.5" hidden="1" x14ac:dyDescent="0.25">
      <c r="A401" s="27">
        <v>47</v>
      </c>
      <c r="B401" s="27">
        <v>1975</v>
      </c>
      <c r="C401" s="28" t="s">
        <v>66</v>
      </c>
      <c r="D401" s="52">
        <f t="shared" si="43"/>
        <v>0</v>
      </c>
      <c r="E401" s="29"/>
      <c r="F401" s="29"/>
      <c r="G401" s="30">
        <f t="shared" si="45"/>
        <v>0</v>
      </c>
      <c r="H401" s="30">
        <v>0</v>
      </c>
      <c r="I401" s="34"/>
      <c r="J401" s="52">
        <f t="shared" si="44"/>
        <v>0</v>
      </c>
      <c r="K401" s="29"/>
      <c r="L401" s="29"/>
      <c r="M401" s="30">
        <f t="shared" si="46"/>
        <v>0</v>
      </c>
      <c r="N401" s="32">
        <f t="shared" si="47"/>
        <v>0</v>
      </c>
      <c r="R401" s="33"/>
    </row>
    <row r="402" spans="1:18" ht="15" hidden="1" x14ac:dyDescent="0.25">
      <c r="A402" s="27">
        <v>47</v>
      </c>
      <c r="B402" s="27">
        <v>1980</v>
      </c>
      <c r="C402" s="28" t="s">
        <v>67</v>
      </c>
      <c r="D402" s="52">
        <f t="shared" si="43"/>
        <v>0</v>
      </c>
      <c r="E402" s="29"/>
      <c r="F402" s="29"/>
      <c r="G402" s="30">
        <f t="shared" si="45"/>
        <v>0</v>
      </c>
      <c r="H402" s="30">
        <v>0</v>
      </c>
      <c r="I402" s="34"/>
      <c r="J402" s="52">
        <f t="shared" si="44"/>
        <v>0</v>
      </c>
      <c r="K402" s="29"/>
      <c r="L402" s="29"/>
      <c r="M402" s="30">
        <f t="shared" si="46"/>
        <v>0</v>
      </c>
      <c r="N402" s="32">
        <f t="shared" si="47"/>
        <v>0</v>
      </c>
      <c r="R402" s="33"/>
    </row>
    <row r="403" spans="1:18" ht="15" hidden="1" x14ac:dyDescent="0.25">
      <c r="A403" s="27">
        <v>47</v>
      </c>
      <c r="B403" s="27">
        <v>1985</v>
      </c>
      <c r="C403" s="28" t="s">
        <v>68</v>
      </c>
      <c r="D403" s="52">
        <f t="shared" si="43"/>
        <v>0</v>
      </c>
      <c r="E403" s="29"/>
      <c r="F403" s="29"/>
      <c r="G403" s="30">
        <f t="shared" si="45"/>
        <v>0</v>
      </c>
      <c r="H403" s="30">
        <v>0</v>
      </c>
      <c r="I403" s="34"/>
      <c r="J403" s="52">
        <f t="shared" si="44"/>
        <v>0</v>
      </c>
      <c r="K403" s="29"/>
      <c r="L403" s="29"/>
      <c r="M403" s="30">
        <f t="shared" si="46"/>
        <v>0</v>
      </c>
      <c r="N403" s="32">
        <f t="shared" si="47"/>
        <v>0</v>
      </c>
      <c r="R403" s="33"/>
    </row>
    <row r="404" spans="1:18" ht="15" hidden="1" x14ac:dyDescent="0.25">
      <c r="A404" s="1">
        <v>47</v>
      </c>
      <c r="B404" s="27">
        <v>1990</v>
      </c>
      <c r="C404" s="36" t="s">
        <v>69</v>
      </c>
      <c r="D404" s="52">
        <f t="shared" si="43"/>
        <v>0</v>
      </c>
      <c r="E404" s="29"/>
      <c r="F404" s="29"/>
      <c r="G404" s="30">
        <f t="shared" si="45"/>
        <v>0</v>
      </c>
      <c r="H404" s="30">
        <v>0</v>
      </c>
      <c r="I404" s="34"/>
      <c r="J404" s="52">
        <f t="shared" si="44"/>
        <v>0</v>
      </c>
      <c r="K404" s="29"/>
      <c r="L404" s="29"/>
      <c r="M404" s="30">
        <f t="shared" si="46"/>
        <v>0</v>
      </c>
      <c r="N404" s="32">
        <f t="shared" si="47"/>
        <v>0</v>
      </c>
      <c r="R404" s="33"/>
    </row>
    <row r="405" spans="1:18" ht="15" hidden="1" x14ac:dyDescent="0.25">
      <c r="A405" s="27">
        <v>47</v>
      </c>
      <c r="B405" s="27">
        <v>1995</v>
      </c>
      <c r="C405" s="28" t="s">
        <v>70</v>
      </c>
      <c r="D405" s="52">
        <f t="shared" si="43"/>
        <v>0</v>
      </c>
      <c r="E405" s="29"/>
      <c r="F405" s="29"/>
      <c r="G405" s="30">
        <f t="shared" si="45"/>
        <v>0</v>
      </c>
      <c r="H405" s="30">
        <v>0</v>
      </c>
      <c r="I405" s="34"/>
      <c r="J405" s="52">
        <f t="shared" si="44"/>
        <v>0</v>
      </c>
      <c r="K405" s="29"/>
      <c r="L405" s="29"/>
      <c r="M405" s="30">
        <f t="shared" si="46"/>
        <v>0</v>
      </c>
      <c r="N405" s="32">
        <f t="shared" si="47"/>
        <v>0</v>
      </c>
      <c r="R405" s="33"/>
    </row>
    <row r="406" spans="1:18" ht="15" hidden="1" x14ac:dyDescent="0.25">
      <c r="A406" s="27">
        <v>47</v>
      </c>
      <c r="B406" s="27">
        <v>2440</v>
      </c>
      <c r="C406" s="28" t="s">
        <v>71</v>
      </c>
      <c r="D406" s="52">
        <f t="shared" si="43"/>
        <v>0</v>
      </c>
      <c r="E406" s="29"/>
      <c r="F406" s="29"/>
      <c r="G406" s="30">
        <f t="shared" si="45"/>
        <v>0</v>
      </c>
      <c r="H406" s="30">
        <v>0</v>
      </c>
      <c r="J406" s="52">
        <f t="shared" si="44"/>
        <v>0</v>
      </c>
      <c r="K406" s="29"/>
      <c r="L406" s="29"/>
      <c r="M406" s="30">
        <f t="shared" si="46"/>
        <v>0</v>
      </c>
      <c r="N406" s="32">
        <f t="shared" si="47"/>
        <v>0</v>
      </c>
      <c r="R406" s="33"/>
    </row>
    <row r="407" spans="1:18" ht="15" hidden="1" x14ac:dyDescent="0.25">
      <c r="A407" s="37"/>
      <c r="B407" s="37">
        <v>2005</v>
      </c>
      <c r="C407" s="38" t="s">
        <v>72</v>
      </c>
      <c r="D407" s="52">
        <f t="shared" si="43"/>
        <v>0</v>
      </c>
      <c r="E407" s="39"/>
      <c r="F407" s="39"/>
      <c r="G407" s="30">
        <f t="shared" si="45"/>
        <v>0</v>
      </c>
      <c r="H407" s="30">
        <v>0</v>
      </c>
      <c r="J407" s="52">
        <f t="shared" si="44"/>
        <v>0</v>
      </c>
      <c r="K407" s="39"/>
      <c r="L407" s="39"/>
      <c r="M407" s="30">
        <f t="shared" si="46"/>
        <v>0</v>
      </c>
      <c r="N407" s="32">
        <f t="shared" si="47"/>
        <v>0</v>
      </c>
      <c r="R407" s="33"/>
    </row>
    <row r="408" spans="1:18" hidden="1" x14ac:dyDescent="0.2">
      <c r="A408" s="37"/>
      <c r="B408" s="37"/>
      <c r="C408" s="40" t="s">
        <v>73</v>
      </c>
      <c r="D408" s="41">
        <f>SUM(D367:D407)</f>
        <v>0</v>
      </c>
      <c r="E408" s="41">
        <f>SUM(E367:E407)</f>
        <v>0</v>
      </c>
      <c r="F408" s="41">
        <f>SUM(F367:F407)</f>
        <v>0</v>
      </c>
      <c r="G408" s="41">
        <f>SUM(G367:G407)</f>
        <v>0</v>
      </c>
      <c r="H408" s="42">
        <f>SUM(H367:H407)</f>
        <v>0</v>
      </c>
      <c r="I408" s="43"/>
      <c r="J408" s="41">
        <f>SUM(J367:J407)</f>
        <v>0</v>
      </c>
      <c r="K408" s="41">
        <f>SUM(K367:K407)</f>
        <v>0</v>
      </c>
      <c r="L408" s="41">
        <f>SUM(L367:L407)</f>
        <v>0</v>
      </c>
      <c r="M408" s="41">
        <f>SUM(M367:M407)</f>
        <v>0</v>
      </c>
      <c r="N408" s="41">
        <f>SUM(N367:N407)</f>
        <v>0</v>
      </c>
    </row>
    <row r="409" spans="1:18" ht="37.5" hidden="1" x14ac:dyDescent="0.25">
      <c r="A409" s="37"/>
      <c r="B409" s="37"/>
      <c r="C409" s="44" t="s">
        <v>74</v>
      </c>
      <c r="D409" s="52">
        <f t="shared" si="43"/>
        <v>0</v>
      </c>
      <c r="E409" s="39"/>
      <c r="F409" s="39"/>
      <c r="G409" s="30">
        <f>D409+E409+F409</f>
        <v>0</v>
      </c>
      <c r="H409" s="30"/>
      <c r="J409" s="52">
        <f t="shared" si="44"/>
        <v>0</v>
      </c>
      <c r="K409" s="39"/>
      <c r="L409" s="39"/>
      <c r="M409" s="30">
        <f>J409+K409+L409</f>
        <v>0</v>
      </c>
      <c r="N409" s="32">
        <f>G409+M409</f>
        <v>0</v>
      </c>
    </row>
    <row r="410" spans="1:18" ht="25.5" hidden="1" x14ac:dyDescent="0.25">
      <c r="A410" s="37"/>
      <c r="B410" s="37"/>
      <c r="C410" s="45" t="s">
        <v>75</v>
      </c>
      <c r="D410" s="52">
        <f t="shared" si="43"/>
        <v>0</v>
      </c>
      <c r="E410" s="39"/>
      <c r="F410" s="39"/>
      <c r="G410" s="30">
        <f>D410+E410+F410</f>
        <v>0</v>
      </c>
      <c r="H410" s="30"/>
      <c r="J410" s="52">
        <f t="shared" si="44"/>
        <v>0</v>
      </c>
      <c r="K410" s="39"/>
      <c r="L410" s="39"/>
      <c r="M410" s="30">
        <f>J410+K410+L410</f>
        <v>0</v>
      </c>
      <c r="N410" s="32">
        <f>G410+M410</f>
        <v>0</v>
      </c>
    </row>
    <row r="411" spans="1:18" hidden="1" x14ac:dyDescent="0.2">
      <c r="A411" s="37"/>
      <c r="B411" s="37"/>
      <c r="C411" s="40" t="s">
        <v>76</v>
      </c>
      <c r="D411" s="41">
        <f>SUM(D408:D410)</f>
        <v>0</v>
      </c>
      <c r="E411" s="41">
        <f>SUM(E408:E410)</f>
        <v>0</v>
      </c>
      <c r="F411" s="41">
        <f>SUM(F408:F410)</f>
        <v>0</v>
      </c>
      <c r="G411" s="41">
        <f>SUM(G408:G410)</f>
        <v>0</v>
      </c>
      <c r="H411" s="41"/>
      <c r="I411" s="43"/>
      <c r="J411" s="41">
        <f>SUM(J408:J410)</f>
        <v>0</v>
      </c>
      <c r="K411" s="41">
        <f>SUM(K408:K410)</f>
        <v>0</v>
      </c>
      <c r="L411" s="41">
        <f>SUM(L408:L410)</f>
        <v>0</v>
      </c>
      <c r="M411" s="41">
        <f>SUM(M408:M410)</f>
        <v>0</v>
      </c>
      <c r="N411" s="41">
        <f>SUM(N408:N410)</f>
        <v>0</v>
      </c>
    </row>
    <row r="412" spans="1:18" ht="15" hidden="1" x14ac:dyDescent="0.25">
      <c r="A412" s="37"/>
      <c r="B412" s="37"/>
      <c r="C412" s="46" t="s">
        <v>77</v>
      </c>
      <c r="D412" s="29"/>
      <c r="E412" s="29"/>
      <c r="F412" s="29"/>
      <c r="G412" s="30">
        <f t="shared" ref="G412" si="48">D412+E412+F412</f>
        <v>0</v>
      </c>
      <c r="H412" s="30">
        <v>0</v>
      </c>
      <c r="I412" s="34"/>
      <c r="M412" s="30">
        <f t="shared" ref="M412" si="49">J412+K412+L412</f>
        <v>0</v>
      </c>
      <c r="N412" s="32">
        <f t="shared" ref="N412" si="50">G412+M412</f>
        <v>0</v>
      </c>
    </row>
    <row r="413" spans="1:18" hidden="1" x14ac:dyDescent="0.2">
      <c r="A413" s="37"/>
      <c r="B413" s="37"/>
      <c r="C413" s="46" t="s">
        <v>78</v>
      </c>
      <c r="D413" s="41">
        <f>SUM(D411:D412)</f>
        <v>0</v>
      </c>
      <c r="E413" s="41">
        <f t="shared" ref="E413:N413" si="51">SUM(E411:E412)</f>
        <v>0</v>
      </c>
      <c r="F413" s="41">
        <f t="shared" si="51"/>
        <v>0</v>
      </c>
      <c r="G413" s="41">
        <f t="shared" si="51"/>
        <v>0</v>
      </c>
      <c r="H413" s="41">
        <f t="shared" si="51"/>
        <v>0</v>
      </c>
      <c r="I413" s="41">
        <f t="shared" si="51"/>
        <v>0</v>
      </c>
      <c r="J413" s="41">
        <f t="shared" si="51"/>
        <v>0</v>
      </c>
      <c r="K413" s="41">
        <f t="shared" si="51"/>
        <v>0</v>
      </c>
      <c r="L413" s="41">
        <f t="shared" si="51"/>
        <v>0</v>
      </c>
      <c r="M413" s="41">
        <f t="shared" si="51"/>
        <v>0</v>
      </c>
      <c r="N413" s="41">
        <f t="shared" si="51"/>
        <v>0</v>
      </c>
    </row>
    <row r="414" spans="1:18" ht="15" hidden="1" x14ac:dyDescent="0.25">
      <c r="A414" s="37"/>
      <c r="B414" s="37"/>
      <c r="C414" s="164" t="s">
        <v>79</v>
      </c>
      <c r="D414" s="165"/>
      <c r="E414" s="165"/>
      <c r="F414" s="165"/>
      <c r="G414" s="165"/>
      <c r="H414" s="165"/>
      <c r="I414" s="165"/>
      <c r="J414" s="166"/>
      <c r="K414" s="39"/>
      <c r="M414" s="47"/>
      <c r="N414" s="48"/>
    </row>
    <row r="415" spans="1:18" ht="15" hidden="1" x14ac:dyDescent="0.25">
      <c r="A415" s="37"/>
      <c r="B415" s="37"/>
      <c r="C415" s="164" t="s">
        <v>80</v>
      </c>
      <c r="D415" s="165"/>
      <c r="E415" s="165"/>
      <c r="F415" s="165"/>
      <c r="G415" s="165"/>
      <c r="H415" s="165"/>
      <c r="I415" s="165"/>
      <c r="J415" s="166"/>
      <c r="K415" s="41">
        <f>K413+K414</f>
        <v>0</v>
      </c>
      <c r="M415" s="47"/>
      <c r="N415" s="48"/>
    </row>
    <row r="416" spans="1:18" ht="26.25" hidden="1" customHeight="1" x14ac:dyDescent="0.2">
      <c r="D416" s="169" t="s">
        <v>81</v>
      </c>
      <c r="E416" s="169"/>
      <c r="F416" s="169"/>
      <c r="G416" s="48">
        <f>AVERAGE(D411,G411)</f>
        <v>0</v>
      </c>
      <c r="J416" s="3" t="s">
        <v>82</v>
      </c>
      <c r="M416" s="48">
        <f>AVERAGE(J411,M411)</f>
        <v>0</v>
      </c>
    </row>
    <row r="417" spans="1:18" hidden="1" x14ac:dyDescent="0.2">
      <c r="D417" s="3"/>
      <c r="G417" s="48"/>
      <c r="J417" s="3" t="s">
        <v>83</v>
      </c>
      <c r="M417" s="48">
        <f>G416+M416</f>
        <v>0</v>
      </c>
    </row>
    <row r="418" spans="1:18" hidden="1" x14ac:dyDescent="0.2">
      <c r="J418" s="2" t="s">
        <v>84</v>
      </c>
    </row>
    <row r="419" spans="1:18" ht="15" hidden="1" x14ac:dyDescent="0.25">
      <c r="A419" s="37">
        <v>10</v>
      </c>
      <c r="B419" s="37"/>
      <c r="C419" s="49" t="s">
        <v>85</v>
      </c>
      <c r="D419" s="50"/>
      <c r="E419" s="50"/>
      <c r="F419" s="50"/>
      <c r="G419" s="50"/>
      <c r="H419" s="50"/>
      <c r="I419" s="50"/>
      <c r="J419" s="50" t="s">
        <v>85</v>
      </c>
      <c r="K419" s="50"/>
      <c r="L419" s="31"/>
    </row>
    <row r="420" spans="1:18" ht="15" hidden="1" x14ac:dyDescent="0.25">
      <c r="A420" s="37">
        <v>8</v>
      </c>
      <c r="B420" s="37"/>
      <c r="C420" s="49" t="s">
        <v>58</v>
      </c>
      <c r="D420" s="50"/>
      <c r="E420" s="50"/>
      <c r="F420" s="50"/>
      <c r="G420" s="50"/>
      <c r="H420" s="50"/>
      <c r="I420" s="50"/>
      <c r="J420" s="50" t="s">
        <v>58</v>
      </c>
      <c r="K420" s="50"/>
      <c r="L420" s="31"/>
    </row>
    <row r="421" spans="1:18" ht="15" hidden="1" x14ac:dyDescent="0.25">
      <c r="A421" s="37">
        <v>47</v>
      </c>
      <c r="B421" s="37"/>
      <c r="C421" s="49" t="s">
        <v>86</v>
      </c>
      <c r="D421" s="50"/>
      <c r="E421" s="50"/>
      <c r="F421" s="50"/>
      <c r="G421" s="50"/>
      <c r="H421" s="50"/>
      <c r="I421" s="50"/>
      <c r="J421" s="50" t="s">
        <v>86</v>
      </c>
      <c r="K421" s="50"/>
      <c r="L421" s="31"/>
    </row>
    <row r="422" spans="1:18" hidden="1" x14ac:dyDescent="0.2">
      <c r="J422" s="167" t="s">
        <v>87</v>
      </c>
      <c r="K422" s="168"/>
      <c r="L422" s="51">
        <f>K415-L419-L420-L421</f>
        <v>0</v>
      </c>
    </row>
    <row r="423" spans="1:18" hidden="1" x14ac:dyDescent="0.2"/>
    <row r="424" spans="1:18" hidden="1" x14ac:dyDescent="0.2"/>
    <row r="425" spans="1:18" hidden="1" x14ac:dyDescent="0.2"/>
    <row r="426" spans="1:18" ht="15" hidden="1" x14ac:dyDescent="0.2">
      <c r="E426" s="13" t="s">
        <v>17</v>
      </c>
      <c r="F426" s="14" t="s">
        <v>18</v>
      </c>
    </row>
    <row r="427" spans="1:18" ht="15.75" hidden="1" thickBot="1" x14ac:dyDescent="0.3">
      <c r="E427" s="13" t="s">
        <v>19</v>
      </c>
      <c r="F427" s="15">
        <v>2018</v>
      </c>
      <c r="G427" s="16"/>
      <c r="H427" s="17">
        <f>IF(F427=2014,4,IF(F427=2015,5,IF(F427=2016,6,IF(F427=2017,7,IF(F427=2018,8,IF(F427=2019,9,IF(F427=2020,10)))))))</f>
        <v>8</v>
      </c>
    </row>
    <row r="428" spans="1:18" hidden="1" x14ac:dyDescent="0.2"/>
    <row r="429" spans="1:18" hidden="1" x14ac:dyDescent="0.2">
      <c r="D429" s="170" t="s">
        <v>20</v>
      </c>
      <c r="E429" s="171"/>
      <c r="F429" s="171"/>
      <c r="G429" s="171"/>
      <c r="H429" s="172"/>
      <c r="J429" s="18"/>
      <c r="K429" s="19" t="s">
        <v>21</v>
      </c>
      <c r="L429" s="19"/>
      <c r="M429" s="20"/>
    </row>
    <row r="430" spans="1:18" ht="30" hidden="1" customHeight="1" x14ac:dyDescent="0.2">
      <c r="A430" s="21" t="s">
        <v>22</v>
      </c>
      <c r="B430" s="21" t="s">
        <v>23</v>
      </c>
      <c r="C430" s="22" t="s">
        <v>24</v>
      </c>
      <c r="D430" s="21" t="s">
        <v>25</v>
      </c>
      <c r="E430" s="23" t="s">
        <v>26</v>
      </c>
      <c r="F430" s="23" t="s">
        <v>27</v>
      </c>
      <c r="G430" s="21" t="s">
        <v>28</v>
      </c>
      <c r="H430" s="21" t="s">
        <v>29</v>
      </c>
      <c r="I430" s="24"/>
      <c r="J430" s="21" t="s">
        <v>25</v>
      </c>
      <c r="K430" s="25" t="s">
        <v>30</v>
      </c>
      <c r="L430" s="25" t="s">
        <v>27</v>
      </c>
      <c r="M430" s="26" t="s">
        <v>28</v>
      </c>
      <c r="N430" s="21" t="s">
        <v>31</v>
      </c>
    </row>
    <row r="431" spans="1:18" ht="25.5" hidden="1" customHeight="1" x14ac:dyDescent="0.25">
      <c r="A431" s="21"/>
      <c r="B431" s="27">
        <v>1609</v>
      </c>
      <c r="C431" s="28" t="s">
        <v>32</v>
      </c>
      <c r="D431" s="53">
        <f>G367</f>
        <v>0</v>
      </c>
      <c r="E431" s="29"/>
      <c r="F431" s="29"/>
      <c r="G431" s="30">
        <f>D431+E431+F431</f>
        <v>0</v>
      </c>
      <c r="H431" s="30">
        <v>0</v>
      </c>
      <c r="I431" s="24"/>
      <c r="J431" s="53">
        <f>M367</f>
        <v>0</v>
      </c>
      <c r="K431" s="29"/>
      <c r="L431" s="29"/>
      <c r="M431" s="30">
        <f>J431+K431+L431</f>
        <v>0</v>
      </c>
      <c r="N431" s="32">
        <f>G431+M431</f>
        <v>0</v>
      </c>
      <c r="R431" s="33"/>
    </row>
    <row r="432" spans="1:18" ht="25.5" hidden="1" x14ac:dyDescent="0.25">
      <c r="A432" s="27">
        <v>12</v>
      </c>
      <c r="B432" s="27">
        <v>1611</v>
      </c>
      <c r="C432" s="28" t="s">
        <v>33</v>
      </c>
      <c r="D432" s="53">
        <f t="shared" ref="D432:D474" si="52">G368</f>
        <v>0</v>
      </c>
      <c r="E432" s="29"/>
      <c r="F432" s="29"/>
      <c r="G432" s="30">
        <f>D432+E432+F432</f>
        <v>0</v>
      </c>
      <c r="H432" s="30">
        <v>0</v>
      </c>
      <c r="I432" s="34"/>
      <c r="J432" s="53">
        <f t="shared" ref="J432:J474" si="53">M368</f>
        <v>0</v>
      </c>
      <c r="K432" s="29"/>
      <c r="L432" s="29"/>
      <c r="M432" s="30">
        <f>J432+K432+L432</f>
        <v>0</v>
      </c>
      <c r="N432" s="32">
        <f>G432+M432</f>
        <v>0</v>
      </c>
      <c r="R432" s="33"/>
    </row>
    <row r="433" spans="1:18" ht="25.5" hidden="1" x14ac:dyDescent="0.25">
      <c r="A433" s="27" t="s">
        <v>34</v>
      </c>
      <c r="B433" s="27">
        <v>1612</v>
      </c>
      <c r="C433" s="28" t="s">
        <v>35</v>
      </c>
      <c r="D433" s="53">
        <f t="shared" si="52"/>
        <v>0</v>
      </c>
      <c r="E433" s="29"/>
      <c r="F433" s="29"/>
      <c r="G433" s="30">
        <f>D433+E433+F433</f>
        <v>0</v>
      </c>
      <c r="H433" s="30">
        <v>0</v>
      </c>
      <c r="I433" s="34"/>
      <c r="J433" s="53">
        <f t="shared" si="53"/>
        <v>0</v>
      </c>
      <c r="K433" s="29"/>
      <c r="L433" s="29"/>
      <c r="M433" s="30">
        <f>J433+K433+L433</f>
        <v>0</v>
      </c>
      <c r="N433" s="32">
        <f>G433+M433</f>
        <v>0</v>
      </c>
      <c r="R433" s="33"/>
    </row>
    <row r="434" spans="1:18" ht="15" hidden="1" x14ac:dyDescent="0.25">
      <c r="A434" s="27" t="s">
        <v>36</v>
      </c>
      <c r="B434" s="27">
        <v>1805</v>
      </c>
      <c r="C434" s="28" t="s">
        <v>37</v>
      </c>
      <c r="D434" s="53">
        <f t="shared" si="52"/>
        <v>0</v>
      </c>
      <c r="E434" s="29"/>
      <c r="F434" s="29"/>
      <c r="G434" s="30">
        <f>D434+E434+F434</f>
        <v>0</v>
      </c>
      <c r="H434" s="30">
        <v>0</v>
      </c>
      <c r="I434" s="34"/>
      <c r="J434" s="53">
        <f t="shared" si="53"/>
        <v>0</v>
      </c>
      <c r="K434" s="29"/>
      <c r="L434" s="29"/>
      <c r="M434" s="30">
        <f>J434+K434+L434</f>
        <v>0</v>
      </c>
      <c r="N434" s="32">
        <f>G434+M434</f>
        <v>0</v>
      </c>
      <c r="R434" s="33"/>
    </row>
    <row r="435" spans="1:18" ht="15" hidden="1" x14ac:dyDescent="0.25">
      <c r="A435" s="27">
        <v>47</v>
      </c>
      <c r="B435" s="27">
        <v>1808</v>
      </c>
      <c r="C435" s="28" t="s">
        <v>38</v>
      </c>
      <c r="D435" s="53">
        <f t="shared" si="52"/>
        <v>0</v>
      </c>
      <c r="E435" s="29"/>
      <c r="F435" s="29"/>
      <c r="G435" s="30">
        <f t="shared" ref="G435:G471" si="54">D435+E435+F435</f>
        <v>0</v>
      </c>
      <c r="H435" s="30">
        <v>0</v>
      </c>
      <c r="I435" s="34"/>
      <c r="J435" s="53">
        <f t="shared" si="53"/>
        <v>0</v>
      </c>
      <c r="K435" s="29"/>
      <c r="L435" s="29"/>
      <c r="M435" s="30">
        <f t="shared" ref="M435:M471" si="55">J435+K435+L435</f>
        <v>0</v>
      </c>
      <c r="N435" s="32">
        <f t="shared" ref="N435:N471" si="56">G435+M435</f>
        <v>0</v>
      </c>
      <c r="R435" s="33"/>
    </row>
    <row r="436" spans="1:18" ht="15" hidden="1" x14ac:dyDescent="0.25">
      <c r="A436" s="27">
        <v>13</v>
      </c>
      <c r="B436" s="27">
        <v>1810</v>
      </c>
      <c r="C436" s="28" t="s">
        <v>39</v>
      </c>
      <c r="D436" s="53">
        <f t="shared" si="52"/>
        <v>0</v>
      </c>
      <c r="E436" s="29"/>
      <c r="F436" s="29"/>
      <c r="G436" s="30">
        <f t="shared" si="54"/>
        <v>0</v>
      </c>
      <c r="H436" s="30">
        <v>0</v>
      </c>
      <c r="I436" s="34"/>
      <c r="J436" s="53">
        <f t="shared" si="53"/>
        <v>0</v>
      </c>
      <c r="K436" s="29"/>
      <c r="L436" s="29"/>
      <c r="M436" s="30">
        <f t="shared" si="55"/>
        <v>0</v>
      </c>
      <c r="N436" s="32">
        <f t="shared" si="56"/>
        <v>0</v>
      </c>
      <c r="R436" s="33"/>
    </row>
    <row r="437" spans="1:18" ht="15" hidden="1" x14ac:dyDescent="0.25">
      <c r="A437" s="27">
        <v>47</v>
      </c>
      <c r="B437" s="27">
        <v>1815</v>
      </c>
      <c r="C437" s="28" t="s">
        <v>40</v>
      </c>
      <c r="D437" s="53">
        <f t="shared" si="52"/>
        <v>0</v>
      </c>
      <c r="E437" s="29"/>
      <c r="F437" s="29"/>
      <c r="G437" s="30">
        <f t="shared" si="54"/>
        <v>0</v>
      </c>
      <c r="H437" s="30">
        <v>0</v>
      </c>
      <c r="I437" s="34"/>
      <c r="J437" s="53">
        <f t="shared" si="53"/>
        <v>0</v>
      </c>
      <c r="K437" s="29"/>
      <c r="L437" s="29"/>
      <c r="M437" s="30">
        <f t="shared" si="55"/>
        <v>0</v>
      </c>
      <c r="N437" s="32">
        <f t="shared" si="56"/>
        <v>0</v>
      </c>
      <c r="R437" s="33"/>
    </row>
    <row r="438" spans="1:18" ht="15" hidden="1" x14ac:dyDescent="0.25">
      <c r="A438" s="27">
        <v>47</v>
      </c>
      <c r="B438" s="27">
        <v>1820</v>
      </c>
      <c r="C438" s="28" t="s">
        <v>41</v>
      </c>
      <c r="D438" s="53">
        <f t="shared" si="52"/>
        <v>0</v>
      </c>
      <c r="E438" s="29"/>
      <c r="F438" s="29"/>
      <c r="G438" s="30">
        <f t="shared" si="54"/>
        <v>0</v>
      </c>
      <c r="H438" s="30">
        <v>0</v>
      </c>
      <c r="I438" s="34"/>
      <c r="J438" s="53">
        <f t="shared" si="53"/>
        <v>0</v>
      </c>
      <c r="K438" s="29"/>
      <c r="L438" s="29"/>
      <c r="M438" s="30">
        <f t="shared" si="55"/>
        <v>0</v>
      </c>
      <c r="N438" s="32">
        <f t="shared" si="56"/>
        <v>0</v>
      </c>
      <c r="R438" s="33"/>
    </row>
    <row r="439" spans="1:18" ht="15" hidden="1" x14ac:dyDescent="0.25">
      <c r="A439" s="27">
        <v>47</v>
      </c>
      <c r="B439" s="27">
        <v>1825</v>
      </c>
      <c r="C439" s="28" t="s">
        <v>42</v>
      </c>
      <c r="D439" s="53">
        <f t="shared" si="52"/>
        <v>0</v>
      </c>
      <c r="E439" s="29"/>
      <c r="F439" s="29"/>
      <c r="G439" s="30">
        <f t="shared" si="54"/>
        <v>0</v>
      </c>
      <c r="H439" s="30">
        <v>0</v>
      </c>
      <c r="I439" s="34"/>
      <c r="J439" s="53">
        <f t="shared" si="53"/>
        <v>0</v>
      </c>
      <c r="K439" s="29"/>
      <c r="L439" s="29"/>
      <c r="M439" s="30">
        <f t="shared" si="55"/>
        <v>0</v>
      </c>
      <c r="N439" s="32">
        <f t="shared" si="56"/>
        <v>0</v>
      </c>
      <c r="R439" s="33"/>
    </row>
    <row r="440" spans="1:18" ht="15" hidden="1" x14ac:dyDescent="0.25">
      <c r="A440" s="27">
        <v>47</v>
      </c>
      <c r="B440" s="27">
        <v>1830</v>
      </c>
      <c r="C440" s="28" t="s">
        <v>43</v>
      </c>
      <c r="D440" s="53">
        <f t="shared" si="52"/>
        <v>0</v>
      </c>
      <c r="E440" s="29"/>
      <c r="F440" s="29"/>
      <c r="G440" s="30">
        <f t="shared" si="54"/>
        <v>0</v>
      </c>
      <c r="H440" s="30">
        <v>0</v>
      </c>
      <c r="I440" s="34"/>
      <c r="J440" s="53">
        <f t="shared" si="53"/>
        <v>0</v>
      </c>
      <c r="K440" s="29"/>
      <c r="L440" s="29"/>
      <c r="M440" s="30">
        <f t="shared" si="55"/>
        <v>0</v>
      </c>
      <c r="N440" s="32">
        <f t="shared" si="56"/>
        <v>0</v>
      </c>
      <c r="R440" s="33"/>
    </row>
    <row r="441" spans="1:18" ht="15" hidden="1" x14ac:dyDescent="0.25">
      <c r="A441" s="27">
        <v>47</v>
      </c>
      <c r="B441" s="27">
        <v>1835</v>
      </c>
      <c r="C441" s="28" t="s">
        <v>44</v>
      </c>
      <c r="D441" s="53">
        <f t="shared" si="52"/>
        <v>0</v>
      </c>
      <c r="E441" s="29"/>
      <c r="F441" s="29"/>
      <c r="G441" s="30">
        <f t="shared" si="54"/>
        <v>0</v>
      </c>
      <c r="H441" s="30">
        <v>0</v>
      </c>
      <c r="I441" s="34"/>
      <c r="J441" s="53">
        <f t="shared" si="53"/>
        <v>0</v>
      </c>
      <c r="K441" s="29"/>
      <c r="L441" s="29"/>
      <c r="M441" s="30">
        <f t="shared" si="55"/>
        <v>0</v>
      </c>
      <c r="N441" s="32">
        <f t="shared" si="56"/>
        <v>0</v>
      </c>
      <c r="R441" s="33"/>
    </row>
    <row r="442" spans="1:18" ht="15" hidden="1" x14ac:dyDescent="0.25">
      <c r="A442" s="27">
        <v>47</v>
      </c>
      <c r="B442" s="27">
        <v>1840</v>
      </c>
      <c r="C442" s="28" t="s">
        <v>45</v>
      </c>
      <c r="D442" s="53">
        <f t="shared" si="52"/>
        <v>0</v>
      </c>
      <c r="E442" s="29"/>
      <c r="F442" s="29"/>
      <c r="G442" s="30">
        <f t="shared" si="54"/>
        <v>0</v>
      </c>
      <c r="H442" s="30">
        <v>0</v>
      </c>
      <c r="I442" s="34"/>
      <c r="J442" s="53">
        <f t="shared" si="53"/>
        <v>0</v>
      </c>
      <c r="K442" s="29"/>
      <c r="L442" s="29"/>
      <c r="M442" s="30">
        <f t="shared" si="55"/>
        <v>0</v>
      </c>
      <c r="N442" s="32">
        <f t="shared" si="56"/>
        <v>0</v>
      </c>
      <c r="R442" s="33"/>
    </row>
    <row r="443" spans="1:18" ht="15" hidden="1" x14ac:dyDescent="0.25">
      <c r="A443" s="27">
        <v>47</v>
      </c>
      <c r="B443" s="27">
        <v>1845</v>
      </c>
      <c r="C443" s="28" t="s">
        <v>46</v>
      </c>
      <c r="D443" s="53">
        <f t="shared" si="52"/>
        <v>0</v>
      </c>
      <c r="E443" s="29"/>
      <c r="F443" s="29"/>
      <c r="G443" s="30">
        <f t="shared" si="54"/>
        <v>0</v>
      </c>
      <c r="H443" s="30">
        <v>0</v>
      </c>
      <c r="I443" s="34"/>
      <c r="J443" s="53">
        <f t="shared" si="53"/>
        <v>0</v>
      </c>
      <c r="K443" s="29"/>
      <c r="L443" s="29"/>
      <c r="M443" s="30">
        <f t="shared" si="55"/>
        <v>0</v>
      </c>
      <c r="N443" s="32">
        <f t="shared" si="56"/>
        <v>0</v>
      </c>
      <c r="R443" s="33"/>
    </row>
    <row r="444" spans="1:18" ht="15" hidden="1" x14ac:dyDescent="0.25">
      <c r="A444" s="27">
        <v>47</v>
      </c>
      <c r="B444" s="27">
        <v>1850</v>
      </c>
      <c r="C444" s="28" t="s">
        <v>47</v>
      </c>
      <c r="D444" s="53">
        <f t="shared" si="52"/>
        <v>0</v>
      </c>
      <c r="E444" s="29"/>
      <c r="F444" s="29"/>
      <c r="G444" s="30">
        <f t="shared" si="54"/>
        <v>0</v>
      </c>
      <c r="H444" s="30">
        <v>0</v>
      </c>
      <c r="I444" s="34"/>
      <c r="J444" s="53">
        <f t="shared" si="53"/>
        <v>0</v>
      </c>
      <c r="K444" s="29"/>
      <c r="L444" s="29"/>
      <c r="M444" s="30">
        <f t="shared" si="55"/>
        <v>0</v>
      </c>
      <c r="N444" s="32">
        <f t="shared" si="56"/>
        <v>0</v>
      </c>
      <c r="R444" s="33"/>
    </row>
    <row r="445" spans="1:18" ht="15" hidden="1" x14ac:dyDescent="0.25">
      <c r="A445" s="27">
        <v>47</v>
      </c>
      <c r="B445" s="27">
        <v>1855</v>
      </c>
      <c r="C445" s="28" t="s">
        <v>48</v>
      </c>
      <c r="D445" s="53">
        <f t="shared" si="52"/>
        <v>0</v>
      </c>
      <c r="E445" s="29"/>
      <c r="F445" s="29"/>
      <c r="G445" s="30">
        <f t="shared" si="54"/>
        <v>0</v>
      </c>
      <c r="H445" s="30">
        <v>0</v>
      </c>
      <c r="I445" s="34"/>
      <c r="J445" s="53">
        <f t="shared" si="53"/>
        <v>0</v>
      </c>
      <c r="K445" s="29"/>
      <c r="L445" s="29"/>
      <c r="M445" s="30">
        <f t="shared" si="55"/>
        <v>0</v>
      </c>
      <c r="N445" s="32">
        <f t="shared" si="56"/>
        <v>0</v>
      </c>
      <c r="R445" s="33"/>
    </row>
    <row r="446" spans="1:18" ht="15" hidden="1" x14ac:dyDescent="0.25">
      <c r="A446" s="27">
        <v>47</v>
      </c>
      <c r="B446" s="27">
        <v>1860</v>
      </c>
      <c r="C446" s="28" t="s">
        <v>49</v>
      </c>
      <c r="D446" s="53">
        <f t="shared" si="52"/>
        <v>0</v>
      </c>
      <c r="E446" s="29"/>
      <c r="F446" s="29"/>
      <c r="G446" s="30">
        <f t="shared" si="54"/>
        <v>0</v>
      </c>
      <c r="H446" s="30">
        <v>0</v>
      </c>
      <c r="I446" s="34"/>
      <c r="J446" s="53">
        <f t="shared" si="53"/>
        <v>0</v>
      </c>
      <c r="K446" s="29"/>
      <c r="L446" s="29"/>
      <c r="M446" s="30">
        <f t="shared" si="55"/>
        <v>0</v>
      </c>
      <c r="N446" s="32">
        <f t="shared" si="56"/>
        <v>0</v>
      </c>
      <c r="R446" s="33"/>
    </row>
    <row r="447" spans="1:18" ht="15" hidden="1" x14ac:dyDescent="0.25">
      <c r="A447" s="27">
        <v>47</v>
      </c>
      <c r="B447" s="27">
        <v>1860</v>
      </c>
      <c r="C447" s="28" t="s">
        <v>50</v>
      </c>
      <c r="D447" s="53">
        <f t="shared" si="52"/>
        <v>0</v>
      </c>
      <c r="E447" s="29"/>
      <c r="F447" s="29"/>
      <c r="G447" s="30">
        <f t="shared" si="54"/>
        <v>0</v>
      </c>
      <c r="H447" s="30">
        <v>0</v>
      </c>
      <c r="I447" s="34"/>
      <c r="J447" s="53">
        <f t="shared" si="53"/>
        <v>0</v>
      </c>
      <c r="K447" s="29"/>
      <c r="L447" s="29"/>
      <c r="M447" s="30">
        <f t="shared" si="55"/>
        <v>0</v>
      </c>
      <c r="N447" s="32">
        <f t="shared" si="56"/>
        <v>0</v>
      </c>
      <c r="R447" s="33"/>
    </row>
    <row r="448" spans="1:18" ht="15" hidden="1" x14ac:dyDescent="0.25">
      <c r="A448" s="27" t="s">
        <v>36</v>
      </c>
      <c r="B448" s="27">
        <v>1905</v>
      </c>
      <c r="C448" s="28" t="s">
        <v>37</v>
      </c>
      <c r="D448" s="53">
        <f t="shared" si="52"/>
        <v>0</v>
      </c>
      <c r="E448" s="29"/>
      <c r="F448" s="29"/>
      <c r="G448" s="30">
        <f t="shared" si="54"/>
        <v>0</v>
      </c>
      <c r="H448" s="30">
        <v>0</v>
      </c>
      <c r="I448" s="34"/>
      <c r="J448" s="53">
        <f t="shared" si="53"/>
        <v>0</v>
      </c>
      <c r="K448" s="29"/>
      <c r="L448" s="29"/>
      <c r="M448" s="30">
        <f t="shared" si="55"/>
        <v>0</v>
      </c>
      <c r="N448" s="32">
        <f t="shared" si="56"/>
        <v>0</v>
      </c>
      <c r="R448" s="33"/>
    </row>
    <row r="449" spans="1:18" ht="15" hidden="1" x14ac:dyDescent="0.25">
      <c r="A449" s="27">
        <v>47</v>
      </c>
      <c r="B449" s="27">
        <v>1908</v>
      </c>
      <c r="C449" s="28" t="s">
        <v>51</v>
      </c>
      <c r="D449" s="53">
        <f t="shared" si="52"/>
        <v>0</v>
      </c>
      <c r="E449" s="29"/>
      <c r="F449" s="29"/>
      <c r="G449" s="30">
        <f t="shared" si="54"/>
        <v>0</v>
      </c>
      <c r="H449" s="30">
        <v>0</v>
      </c>
      <c r="I449" s="34"/>
      <c r="J449" s="53">
        <f t="shared" si="53"/>
        <v>0</v>
      </c>
      <c r="K449" s="29"/>
      <c r="L449" s="29"/>
      <c r="M449" s="30">
        <f t="shared" si="55"/>
        <v>0</v>
      </c>
      <c r="N449" s="32">
        <f t="shared" si="56"/>
        <v>0</v>
      </c>
      <c r="R449" s="33"/>
    </row>
    <row r="450" spans="1:18" ht="15" hidden="1" x14ac:dyDescent="0.25">
      <c r="A450" s="27">
        <v>13</v>
      </c>
      <c r="B450" s="27">
        <v>1910</v>
      </c>
      <c r="C450" s="28" t="s">
        <v>39</v>
      </c>
      <c r="D450" s="53">
        <f t="shared" si="52"/>
        <v>0</v>
      </c>
      <c r="E450" s="29"/>
      <c r="F450" s="29"/>
      <c r="G450" s="30">
        <f t="shared" si="54"/>
        <v>0</v>
      </c>
      <c r="H450" s="30">
        <v>0</v>
      </c>
      <c r="I450" s="34"/>
      <c r="J450" s="53">
        <f t="shared" si="53"/>
        <v>0</v>
      </c>
      <c r="K450" s="29"/>
      <c r="L450" s="29"/>
      <c r="M450" s="30">
        <f t="shared" si="55"/>
        <v>0</v>
      </c>
      <c r="N450" s="32">
        <f t="shared" si="56"/>
        <v>0</v>
      </c>
      <c r="R450" s="33"/>
    </row>
    <row r="451" spans="1:18" ht="15" hidden="1" x14ac:dyDescent="0.25">
      <c r="A451" s="27">
        <v>8</v>
      </c>
      <c r="B451" s="27">
        <v>1915</v>
      </c>
      <c r="C451" s="28" t="s">
        <v>52</v>
      </c>
      <c r="D451" s="53">
        <f t="shared" si="52"/>
        <v>0</v>
      </c>
      <c r="E451" s="29"/>
      <c r="F451" s="29"/>
      <c r="G451" s="30">
        <f t="shared" si="54"/>
        <v>0</v>
      </c>
      <c r="H451" s="30">
        <v>0</v>
      </c>
      <c r="I451" s="34"/>
      <c r="J451" s="53">
        <f t="shared" si="53"/>
        <v>0</v>
      </c>
      <c r="K451" s="29"/>
      <c r="L451" s="29"/>
      <c r="M451" s="30">
        <f t="shared" si="55"/>
        <v>0</v>
      </c>
      <c r="N451" s="32">
        <f t="shared" si="56"/>
        <v>0</v>
      </c>
      <c r="R451" s="33"/>
    </row>
    <row r="452" spans="1:18" ht="15" hidden="1" x14ac:dyDescent="0.25">
      <c r="A452" s="27">
        <v>8</v>
      </c>
      <c r="B452" s="27">
        <v>1915</v>
      </c>
      <c r="C452" s="28" t="s">
        <v>53</v>
      </c>
      <c r="D452" s="53">
        <f t="shared" si="52"/>
        <v>0</v>
      </c>
      <c r="E452" s="29"/>
      <c r="F452" s="29"/>
      <c r="G452" s="30">
        <f t="shared" si="54"/>
        <v>0</v>
      </c>
      <c r="H452" s="30">
        <v>0</v>
      </c>
      <c r="I452" s="34"/>
      <c r="J452" s="53">
        <f t="shared" si="53"/>
        <v>0</v>
      </c>
      <c r="K452" s="29"/>
      <c r="L452" s="29"/>
      <c r="M452" s="30">
        <f t="shared" si="55"/>
        <v>0</v>
      </c>
      <c r="N452" s="32">
        <f t="shared" si="56"/>
        <v>0</v>
      </c>
      <c r="R452" s="33"/>
    </row>
    <row r="453" spans="1:18" ht="15" hidden="1" x14ac:dyDescent="0.25">
      <c r="A453" s="27">
        <v>10</v>
      </c>
      <c r="B453" s="27">
        <v>1920</v>
      </c>
      <c r="C453" s="28" t="s">
        <v>54</v>
      </c>
      <c r="D453" s="53">
        <f t="shared" si="52"/>
        <v>0</v>
      </c>
      <c r="E453" s="29"/>
      <c r="F453" s="29"/>
      <c r="G453" s="30">
        <f t="shared" si="54"/>
        <v>0</v>
      </c>
      <c r="H453" s="30">
        <v>0</v>
      </c>
      <c r="I453" s="34"/>
      <c r="J453" s="53">
        <f t="shared" si="53"/>
        <v>0</v>
      </c>
      <c r="K453" s="29"/>
      <c r="L453" s="29"/>
      <c r="M453" s="30">
        <f t="shared" si="55"/>
        <v>0</v>
      </c>
      <c r="N453" s="32">
        <f t="shared" si="56"/>
        <v>0</v>
      </c>
      <c r="R453" s="33"/>
    </row>
    <row r="454" spans="1:18" ht="25.5" hidden="1" x14ac:dyDescent="0.25">
      <c r="A454" s="27">
        <v>45</v>
      </c>
      <c r="B454" s="27">
        <v>1920</v>
      </c>
      <c r="C454" s="28" t="s">
        <v>55</v>
      </c>
      <c r="D454" s="53">
        <f t="shared" si="52"/>
        <v>0</v>
      </c>
      <c r="E454" s="29"/>
      <c r="F454" s="29"/>
      <c r="G454" s="30">
        <f t="shared" si="54"/>
        <v>0</v>
      </c>
      <c r="H454" s="30">
        <v>0</v>
      </c>
      <c r="I454" s="34"/>
      <c r="J454" s="53">
        <f t="shared" si="53"/>
        <v>0</v>
      </c>
      <c r="K454" s="29"/>
      <c r="L454" s="29"/>
      <c r="M454" s="30">
        <f t="shared" si="55"/>
        <v>0</v>
      </c>
      <c r="N454" s="32">
        <f t="shared" si="56"/>
        <v>0</v>
      </c>
      <c r="R454" s="33"/>
    </row>
    <row r="455" spans="1:18" ht="25.5" hidden="1" x14ac:dyDescent="0.25">
      <c r="A455" s="27">
        <v>50</v>
      </c>
      <c r="B455" s="27">
        <v>1920</v>
      </c>
      <c r="C455" s="28" t="s">
        <v>56</v>
      </c>
      <c r="D455" s="53">
        <f t="shared" si="52"/>
        <v>0</v>
      </c>
      <c r="E455" s="29"/>
      <c r="F455" s="29"/>
      <c r="G455" s="30">
        <f t="shared" si="54"/>
        <v>0</v>
      </c>
      <c r="H455" s="30">
        <v>0</v>
      </c>
      <c r="I455" s="34"/>
      <c r="J455" s="53">
        <f t="shared" si="53"/>
        <v>0</v>
      </c>
      <c r="K455" s="29"/>
      <c r="L455" s="29"/>
      <c r="M455" s="30">
        <f t="shared" si="55"/>
        <v>0</v>
      </c>
      <c r="N455" s="32">
        <f t="shared" si="56"/>
        <v>0</v>
      </c>
      <c r="R455" s="33"/>
    </row>
    <row r="456" spans="1:18" ht="15" hidden="1" x14ac:dyDescent="0.25">
      <c r="A456" s="27">
        <v>10</v>
      </c>
      <c r="B456" s="27">
        <v>1930</v>
      </c>
      <c r="C456" s="28" t="s">
        <v>57</v>
      </c>
      <c r="D456" s="53">
        <f t="shared" si="52"/>
        <v>0</v>
      </c>
      <c r="E456" s="29"/>
      <c r="F456" s="29"/>
      <c r="G456" s="30">
        <f t="shared" si="54"/>
        <v>0</v>
      </c>
      <c r="H456" s="30">
        <v>0</v>
      </c>
      <c r="I456" s="34"/>
      <c r="J456" s="53">
        <f t="shared" si="53"/>
        <v>0</v>
      </c>
      <c r="K456" s="29"/>
      <c r="L456" s="29"/>
      <c r="M456" s="30">
        <f t="shared" si="55"/>
        <v>0</v>
      </c>
      <c r="N456" s="32">
        <f t="shared" si="56"/>
        <v>0</v>
      </c>
      <c r="R456" s="33"/>
    </row>
    <row r="457" spans="1:18" ht="15" hidden="1" x14ac:dyDescent="0.25">
      <c r="A457" s="27">
        <v>8</v>
      </c>
      <c r="B457" s="27">
        <v>1935</v>
      </c>
      <c r="C457" s="28" t="s">
        <v>58</v>
      </c>
      <c r="D457" s="53">
        <f t="shared" si="52"/>
        <v>0</v>
      </c>
      <c r="E457" s="29"/>
      <c r="F457" s="29"/>
      <c r="G457" s="30">
        <f t="shared" si="54"/>
        <v>0</v>
      </c>
      <c r="H457" s="30">
        <v>0</v>
      </c>
      <c r="I457" s="34"/>
      <c r="J457" s="53">
        <f t="shared" si="53"/>
        <v>0</v>
      </c>
      <c r="K457" s="29"/>
      <c r="L457" s="29"/>
      <c r="M457" s="30">
        <f t="shared" si="55"/>
        <v>0</v>
      </c>
      <c r="N457" s="32">
        <f t="shared" si="56"/>
        <v>0</v>
      </c>
      <c r="R457" s="33"/>
    </row>
    <row r="458" spans="1:18" ht="15" hidden="1" x14ac:dyDescent="0.25">
      <c r="A458" s="27">
        <v>8</v>
      </c>
      <c r="B458" s="27">
        <v>1940</v>
      </c>
      <c r="C458" s="28" t="s">
        <v>59</v>
      </c>
      <c r="D458" s="53">
        <f t="shared" si="52"/>
        <v>0</v>
      </c>
      <c r="E458" s="29"/>
      <c r="F458" s="29"/>
      <c r="G458" s="30">
        <f t="shared" si="54"/>
        <v>0</v>
      </c>
      <c r="H458" s="30">
        <v>0</v>
      </c>
      <c r="I458" s="34"/>
      <c r="J458" s="53">
        <f t="shared" si="53"/>
        <v>0</v>
      </c>
      <c r="K458" s="29"/>
      <c r="L458" s="29"/>
      <c r="M458" s="30">
        <f t="shared" si="55"/>
        <v>0</v>
      </c>
      <c r="N458" s="32">
        <f t="shared" si="56"/>
        <v>0</v>
      </c>
      <c r="R458" s="33"/>
    </row>
    <row r="459" spans="1:18" ht="15" hidden="1" x14ac:dyDescent="0.25">
      <c r="A459" s="27">
        <v>8</v>
      </c>
      <c r="B459" s="27">
        <v>1945</v>
      </c>
      <c r="C459" s="28" t="s">
        <v>60</v>
      </c>
      <c r="D459" s="53">
        <f t="shared" si="52"/>
        <v>0</v>
      </c>
      <c r="E459" s="29"/>
      <c r="F459" s="29"/>
      <c r="G459" s="30">
        <f t="shared" si="54"/>
        <v>0</v>
      </c>
      <c r="H459" s="30">
        <v>0</v>
      </c>
      <c r="I459" s="34"/>
      <c r="J459" s="53">
        <f t="shared" si="53"/>
        <v>0</v>
      </c>
      <c r="K459" s="29"/>
      <c r="L459" s="29"/>
      <c r="M459" s="30">
        <f t="shared" si="55"/>
        <v>0</v>
      </c>
      <c r="N459" s="32">
        <f t="shared" si="56"/>
        <v>0</v>
      </c>
      <c r="R459" s="33"/>
    </row>
    <row r="460" spans="1:18" ht="15" hidden="1" x14ac:dyDescent="0.25">
      <c r="A460" s="27">
        <v>8</v>
      </c>
      <c r="B460" s="27">
        <v>1950</v>
      </c>
      <c r="C460" s="28" t="s">
        <v>61</v>
      </c>
      <c r="D460" s="53">
        <f t="shared" si="52"/>
        <v>0</v>
      </c>
      <c r="E460" s="29"/>
      <c r="F460" s="29"/>
      <c r="G460" s="30">
        <f t="shared" si="54"/>
        <v>0</v>
      </c>
      <c r="H460" s="30">
        <v>0</v>
      </c>
      <c r="I460" s="34"/>
      <c r="J460" s="53">
        <f t="shared" si="53"/>
        <v>0</v>
      </c>
      <c r="K460" s="29"/>
      <c r="L460" s="29"/>
      <c r="M460" s="30">
        <f t="shared" si="55"/>
        <v>0</v>
      </c>
      <c r="N460" s="32">
        <f t="shared" si="56"/>
        <v>0</v>
      </c>
      <c r="R460" s="33"/>
    </row>
    <row r="461" spans="1:18" ht="15" hidden="1" x14ac:dyDescent="0.25">
      <c r="A461" s="27">
        <v>8</v>
      </c>
      <c r="B461" s="27">
        <v>1955</v>
      </c>
      <c r="C461" s="28" t="s">
        <v>62</v>
      </c>
      <c r="D461" s="53">
        <f t="shared" si="52"/>
        <v>0</v>
      </c>
      <c r="E461" s="29"/>
      <c r="F461" s="29"/>
      <c r="G461" s="30">
        <f t="shared" si="54"/>
        <v>0</v>
      </c>
      <c r="H461" s="30">
        <v>0</v>
      </c>
      <c r="I461" s="34"/>
      <c r="J461" s="53">
        <f t="shared" si="53"/>
        <v>0</v>
      </c>
      <c r="K461" s="29"/>
      <c r="L461" s="29"/>
      <c r="M461" s="30">
        <f t="shared" si="55"/>
        <v>0</v>
      </c>
      <c r="N461" s="32">
        <f t="shared" si="56"/>
        <v>0</v>
      </c>
      <c r="R461" s="33"/>
    </row>
    <row r="462" spans="1:18" ht="15" hidden="1" x14ac:dyDescent="0.25">
      <c r="A462" s="27">
        <v>8</v>
      </c>
      <c r="B462" s="27">
        <v>1955</v>
      </c>
      <c r="C462" s="28" t="s">
        <v>63</v>
      </c>
      <c r="D462" s="53">
        <f t="shared" si="52"/>
        <v>0</v>
      </c>
      <c r="E462" s="29"/>
      <c r="F462" s="29"/>
      <c r="G462" s="30">
        <f t="shared" si="54"/>
        <v>0</v>
      </c>
      <c r="H462" s="30">
        <v>0</v>
      </c>
      <c r="I462" s="34"/>
      <c r="J462" s="53">
        <f t="shared" si="53"/>
        <v>0</v>
      </c>
      <c r="K462" s="29"/>
      <c r="L462" s="29"/>
      <c r="M462" s="30">
        <f t="shared" si="55"/>
        <v>0</v>
      </c>
      <c r="N462" s="32">
        <f t="shared" si="56"/>
        <v>0</v>
      </c>
      <c r="R462" s="33"/>
    </row>
    <row r="463" spans="1:18" ht="15" hidden="1" x14ac:dyDescent="0.25">
      <c r="A463" s="27">
        <v>8</v>
      </c>
      <c r="B463" s="27">
        <v>1960</v>
      </c>
      <c r="C463" s="28" t="s">
        <v>64</v>
      </c>
      <c r="D463" s="53">
        <f t="shared" si="52"/>
        <v>0</v>
      </c>
      <c r="E463" s="29"/>
      <c r="F463" s="29"/>
      <c r="G463" s="30">
        <f t="shared" si="54"/>
        <v>0</v>
      </c>
      <c r="H463" s="30">
        <v>0</v>
      </c>
      <c r="I463" s="34"/>
      <c r="J463" s="53">
        <f t="shared" si="53"/>
        <v>0</v>
      </c>
      <c r="K463" s="29"/>
      <c r="L463" s="29"/>
      <c r="M463" s="30">
        <f t="shared" si="55"/>
        <v>0</v>
      </c>
      <c r="N463" s="32">
        <f t="shared" si="56"/>
        <v>0</v>
      </c>
      <c r="R463" s="33"/>
    </row>
    <row r="464" spans="1:18" ht="25.5" hidden="1" x14ac:dyDescent="0.25">
      <c r="A464" s="1">
        <v>47</v>
      </c>
      <c r="B464" s="27">
        <v>1970</v>
      </c>
      <c r="C464" s="28" t="s">
        <v>65</v>
      </c>
      <c r="D464" s="53">
        <f t="shared" si="52"/>
        <v>0</v>
      </c>
      <c r="E464" s="29"/>
      <c r="F464" s="29"/>
      <c r="G464" s="30">
        <f t="shared" si="54"/>
        <v>0</v>
      </c>
      <c r="H464" s="30">
        <v>0</v>
      </c>
      <c r="I464" s="34"/>
      <c r="J464" s="53">
        <f t="shared" si="53"/>
        <v>0</v>
      </c>
      <c r="K464" s="29"/>
      <c r="L464" s="29"/>
      <c r="M464" s="30">
        <f t="shared" si="55"/>
        <v>0</v>
      </c>
      <c r="N464" s="32">
        <f t="shared" si="56"/>
        <v>0</v>
      </c>
      <c r="R464" s="33"/>
    </row>
    <row r="465" spans="1:18" ht="25.5" hidden="1" x14ac:dyDescent="0.25">
      <c r="A465" s="27">
        <v>47</v>
      </c>
      <c r="B465" s="27">
        <v>1975</v>
      </c>
      <c r="C465" s="28" t="s">
        <v>66</v>
      </c>
      <c r="D465" s="53">
        <f t="shared" si="52"/>
        <v>0</v>
      </c>
      <c r="E465" s="29"/>
      <c r="F465" s="29"/>
      <c r="G465" s="30">
        <f t="shared" si="54"/>
        <v>0</v>
      </c>
      <c r="H465" s="30">
        <v>0</v>
      </c>
      <c r="I465" s="34"/>
      <c r="J465" s="53">
        <f t="shared" si="53"/>
        <v>0</v>
      </c>
      <c r="K465" s="29"/>
      <c r="L465" s="29"/>
      <c r="M465" s="30">
        <f t="shared" si="55"/>
        <v>0</v>
      </c>
      <c r="N465" s="32">
        <f t="shared" si="56"/>
        <v>0</v>
      </c>
      <c r="R465" s="33"/>
    </row>
    <row r="466" spans="1:18" ht="15" hidden="1" x14ac:dyDescent="0.25">
      <c r="A466" s="27">
        <v>47</v>
      </c>
      <c r="B466" s="27">
        <v>1980</v>
      </c>
      <c r="C466" s="28" t="s">
        <v>67</v>
      </c>
      <c r="D466" s="53">
        <f t="shared" si="52"/>
        <v>0</v>
      </c>
      <c r="E466" s="29"/>
      <c r="F466" s="29"/>
      <c r="G466" s="30">
        <f t="shared" si="54"/>
        <v>0</v>
      </c>
      <c r="H466" s="30">
        <v>0</v>
      </c>
      <c r="I466" s="34"/>
      <c r="J466" s="53">
        <f t="shared" si="53"/>
        <v>0</v>
      </c>
      <c r="K466" s="29"/>
      <c r="L466" s="29"/>
      <c r="M466" s="30">
        <f t="shared" si="55"/>
        <v>0</v>
      </c>
      <c r="N466" s="32">
        <f t="shared" si="56"/>
        <v>0</v>
      </c>
      <c r="R466" s="33"/>
    </row>
    <row r="467" spans="1:18" ht="15" hidden="1" x14ac:dyDescent="0.25">
      <c r="A467" s="27">
        <v>47</v>
      </c>
      <c r="B467" s="27">
        <v>1985</v>
      </c>
      <c r="C467" s="28" t="s">
        <v>68</v>
      </c>
      <c r="D467" s="53">
        <f t="shared" si="52"/>
        <v>0</v>
      </c>
      <c r="E467" s="29"/>
      <c r="F467" s="29"/>
      <c r="G467" s="30">
        <f t="shared" si="54"/>
        <v>0</v>
      </c>
      <c r="H467" s="30">
        <v>0</v>
      </c>
      <c r="I467" s="34"/>
      <c r="J467" s="53">
        <f t="shared" si="53"/>
        <v>0</v>
      </c>
      <c r="K467" s="29"/>
      <c r="L467" s="29"/>
      <c r="M467" s="30">
        <f t="shared" si="55"/>
        <v>0</v>
      </c>
      <c r="N467" s="32">
        <f t="shared" si="56"/>
        <v>0</v>
      </c>
      <c r="R467" s="33"/>
    </row>
    <row r="468" spans="1:18" ht="15" hidden="1" x14ac:dyDescent="0.25">
      <c r="A468" s="1">
        <v>47</v>
      </c>
      <c r="B468" s="27">
        <v>1990</v>
      </c>
      <c r="C468" s="36" t="s">
        <v>69</v>
      </c>
      <c r="D468" s="53">
        <f t="shared" si="52"/>
        <v>0</v>
      </c>
      <c r="E468" s="29"/>
      <c r="F468" s="29"/>
      <c r="G468" s="30">
        <f t="shared" si="54"/>
        <v>0</v>
      </c>
      <c r="H468" s="30">
        <v>0</v>
      </c>
      <c r="I468" s="34"/>
      <c r="J468" s="53">
        <f t="shared" si="53"/>
        <v>0</v>
      </c>
      <c r="K468" s="29"/>
      <c r="L468" s="29"/>
      <c r="M468" s="30">
        <f t="shared" si="55"/>
        <v>0</v>
      </c>
      <c r="N468" s="32">
        <f t="shared" si="56"/>
        <v>0</v>
      </c>
      <c r="R468" s="33"/>
    </row>
    <row r="469" spans="1:18" ht="15" hidden="1" x14ac:dyDescent="0.25">
      <c r="A469" s="27">
        <v>47</v>
      </c>
      <c r="B469" s="27">
        <v>1995</v>
      </c>
      <c r="C469" s="28" t="s">
        <v>70</v>
      </c>
      <c r="D469" s="53">
        <f t="shared" si="52"/>
        <v>0</v>
      </c>
      <c r="E469" s="29"/>
      <c r="F469" s="29"/>
      <c r="G469" s="30">
        <f t="shared" si="54"/>
        <v>0</v>
      </c>
      <c r="H469" s="30">
        <v>0</v>
      </c>
      <c r="I469" s="34"/>
      <c r="J469" s="53">
        <f t="shared" si="53"/>
        <v>0</v>
      </c>
      <c r="K469" s="29"/>
      <c r="L469" s="29"/>
      <c r="M469" s="30">
        <f t="shared" si="55"/>
        <v>0</v>
      </c>
      <c r="N469" s="32">
        <f t="shared" si="56"/>
        <v>0</v>
      </c>
      <c r="R469" s="33"/>
    </row>
    <row r="470" spans="1:18" ht="15" hidden="1" x14ac:dyDescent="0.25">
      <c r="A470" s="27">
        <v>47</v>
      </c>
      <c r="B470" s="27">
        <v>2440</v>
      </c>
      <c r="C470" s="28" t="s">
        <v>71</v>
      </c>
      <c r="D470" s="53">
        <f t="shared" si="52"/>
        <v>0</v>
      </c>
      <c r="E470" s="29"/>
      <c r="F470" s="29"/>
      <c r="G470" s="30">
        <f t="shared" si="54"/>
        <v>0</v>
      </c>
      <c r="H470" s="30">
        <v>0</v>
      </c>
      <c r="J470" s="53">
        <f t="shared" si="53"/>
        <v>0</v>
      </c>
      <c r="K470" s="29"/>
      <c r="L470" s="29"/>
      <c r="M470" s="30">
        <f t="shared" si="55"/>
        <v>0</v>
      </c>
      <c r="N470" s="32">
        <f t="shared" si="56"/>
        <v>0</v>
      </c>
      <c r="R470" s="33"/>
    </row>
    <row r="471" spans="1:18" ht="15" hidden="1" x14ac:dyDescent="0.25">
      <c r="A471" s="37"/>
      <c r="B471" s="37">
        <v>2005</v>
      </c>
      <c r="C471" s="38" t="s">
        <v>72</v>
      </c>
      <c r="D471" s="53">
        <f t="shared" si="52"/>
        <v>0</v>
      </c>
      <c r="E471" s="39"/>
      <c r="F471" s="39"/>
      <c r="G471" s="30">
        <f t="shared" si="54"/>
        <v>0</v>
      </c>
      <c r="H471" s="30">
        <v>0</v>
      </c>
      <c r="J471" s="53">
        <f t="shared" si="53"/>
        <v>0</v>
      </c>
      <c r="K471" s="39"/>
      <c r="L471" s="39"/>
      <c r="M471" s="30">
        <f t="shared" si="55"/>
        <v>0</v>
      </c>
      <c r="N471" s="32">
        <f t="shared" si="56"/>
        <v>0</v>
      </c>
      <c r="R471" s="33"/>
    </row>
    <row r="472" spans="1:18" hidden="1" x14ac:dyDescent="0.2">
      <c r="A472" s="37"/>
      <c r="B472" s="37"/>
      <c r="C472" s="40" t="s">
        <v>73</v>
      </c>
      <c r="D472" s="41">
        <f>SUM(D431:D471)</f>
        <v>0</v>
      </c>
      <c r="E472" s="41">
        <f>SUM(E431:E471)</f>
        <v>0</v>
      </c>
      <c r="F472" s="41">
        <f>SUM(F431:F471)</f>
        <v>0</v>
      </c>
      <c r="G472" s="41">
        <f>SUM(G431:G471)</f>
        <v>0</v>
      </c>
      <c r="H472" s="41">
        <f>SUM(H431:H471)</f>
        <v>0</v>
      </c>
      <c r="I472" s="43"/>
      <c r="J472" s="41">
        <f>SUM(J431:J471)</f>
        <v>0</v>
      </c>
      <c r="K472" s="41">
        <f>SUM(K431:K471)</f>
        <v>0</v>
      </c>
      <c r="L472" s="41">
        <f>SUM(L431:L471)</f>
        <v>0</v>
      </c>
      <c r="M472" s="41">
        <f>SUM(M431:M471)</f>
        <v>0</v>
      </c>
      <c r="N472" s="41">
        <f>SUM(N431:N471)</f>
        <v>0</v>
      </c>
    </row>
    <row r="473" spans="1:18" ht="37.5" hidden="1" x14ac:dyDescent="0.25">
      <c r="A473" s="37"/>
      <c r="B473" s="37"/>
      <c r="C473" s="44" t="s">
        <v>74</v>
      </c>
      <c r="D473" s="53">
        <f t="shared" si="52"/>
        <v>0</v>
      </c>
      <c r="E473" s="39"/>
      <c r="F473" s="39"/>
      <c r="G473" s="30">
        <f>D473+E473+F473</f>
        <v>0</v>
      </c>
      <c r="H473" s="30"/>
      <c r="J473" s="53">
        <f t="shared" si="53"/>
        <v>0</v>
      </c>
      <c r="K473" s="39"/>
      <c r="L473" s="39"/>
      <c r="M473" s="30">
        <f>J473+K473+L473</f>
        <v>0</v>
      </c>
      <c r="N473" s="32">
        <f>G473+M473</f>
        <v>0</v>
      </c>
    </row>
    <row r="474" spans="1:18" ht="25.5" hidden="1" x14ac:dyDescent="0.25">
      <c r="A474" s="37"/>
      <c r="B474" s="37"/>
      <c r="C474" s="45" t="s">
        <v>75</v>
      </c>
      <c r="D474" s="53">
        <f t="shared" si="52"/>
        <v>0</v>
      </c>
      <c r="E474" s="39"/>
      <c r="F474" s="39"/>
      <c r="G474" s="30">
        <f>D474+E474+F474</f>
        <v>0</v>
      </c>
      <c r="H474" s="30"/>
      <c r="J474" s="53">
        <f t="shared" si="53"/>
        <v>0</v>
      </c>
      <c r="K474" s="39"/>
      <c r="L474" s="39"/>
      <c r="M474" s="30">
        <f>J474+K474+L474</f>
        <v>0</v>
      </c>
      <c r="N474" s="32">
        <f>G474+M474</f>
        <v>0</v>
      </c>
    </row>
    <row r="475" spans="1:18" ht="15" hidden="1" x14ac:dyDescent="0.25">
      <c r="A475" s="37"/>
      <c r="B475" s="37"/>
      <c r="C475" s="40" t="s">
        <v>76</v>
      </c>
      <c r="D475" s="41">
        <f>SUM(D472:D474)</f>
        <v>0</v>
      </c>
      <c r="E475" s="41">
        <f>SUM(E472:E474)</f>
        <v>0</v>
      </c>
      <c r="F475" s="41">
        <f>SUM(F472:F474)</f>
        <v>0</v>
      </c>
      <c r="G475" s="41">
        <f>SUM(G472:G474)</f>
        <v>0</v>
      </c>
      <c r="H475" s="30"/>
      <c r="I475" s="43"/>
      <c r="J475" s="41">
        <f>SUM(J472:J474)</f>
        <v>0</v>
      </c>
      <c r="K475" s="41">
        <f>SUM(K472:K474)</f>
        <v>0</v>
      </c>
      <c r="L475" s="41">
        <f>SUM(L472:L474)</f>
        <v>0</v>
      </c>
      <c r="M475" s="41">
        <f>SUM(M472:M474)</f>
        <v>0</v>
      </c>
      <c r="N475" s="41">
        <f>SUM(N472:N474)</f>
        <v>0</v>
      </c>
    </row>
    <row r="476" spans="1:18" ht="15" hidden="1" x14ac:dyDescent="0.25">
      <c r="A476" s="37"/>
      <c r="B476" s="37"/>
      <c r="C476" s="46" t="s">
        <v>77</v>
      </c>
      <c r="D476" s="29"/>
      <c r="E476" s="29"/>
      <c r="F476" s="29"/>
      <c r="G476" s="30">
        <f t="shared" ref="G476" si="57">D476+E476+F476</f>
        <v>0</v>
      </c>
      <c r="H476" s="30">
        <v>0</v>
      </c>
      <c r="I476" s="34"/>
      <c r="M476" s="30">
        <f t="shared" ref="M476" si="58">J476+K476+L476</f>
        <v>0</v>
      </c>
      <c r="N476" s="32">
        <f t="shared" ref="N476" si="59">G476+M476</f>
        <v>0</v>
      </c>
    </row>
    <row r="477" spans="1:18" hidden="1" x14ac:dyDescent="0.2">
      <c r="A477" s="37"/>
      <c r="B477" s="37"/>
      <c r="C477" s="46" t="s">
        <v>78</v>
      </c>
      <c r="D477" s="41">
        <f>SUM(D475:D476)</f>
        <v>0</v>
      </c>
      <c r="E477" s="41">
        <f t="shared" ref="E477:N477" si="60">SUM(E475:E476)</f>
        <v>0</v>
      </c>
      <c r="F477" s="41">
        <f t="shared" si="60"/>
        <v>0</v>
      </c>
      <c r="G477" s="41">
        <f t="shared" si="60"/>
        <v>0</v>
      </c>
      <c r="H477" s="41">
        <f t="shared" si="60"/>
        <v>0</v>
      </c>
      <c r="I477" s="41">
        <f t="shared" si="60"/>
        <v>0</v>
      </c>
      <c r="J477" s="41">
        <f t="shared" si="60"/>
        <v>0</v>
      </c>
      <c r="K477" s="41">
        <f t="shared" si="60"/>
        <v>0</v>
      </c>
      <c r="L477" s="41">
        <f t="shared" si="60"/>
        <v>0</v>
      </c>
      <c r="M477" s="41">
        <f t="shared" si="60"/>
        <v>0</v>
      </c>
      <c r="N477" s="41">
        <f t="shared" si="60"/>
        <v>0</v>
      </c>
    </row>
    <row r="478" spans="1:18" ht="15" hidden="1" x14ac:dyDescent="0.25">
      <c r="A478" s="37"/>
      <c r="B478" s="37"/>
      <c r="C478" s="164" t="s">
        <v>79</v>
      </c>
      <c r="D478" s="165"/>
      <c r="E478" s="165"/>
      <c r="F478" s="165"/>
      <c r="G478" s="165"/>
      <c r="H478" s="165"/>
      <c r="I478" s="165"/>
      <c r="J478" s="166"/>
      <c r="K478" s="39"/>
      <c r="M478" s="47"/>
      <c r="N478" s="48"/>
    </row>
    <row r="479" spans="1:18" ht="15" hidden="1" x14ac:dyDescent="0.25">
      <c r="A479" s="37"/>
      <c r="B479" s="37"/>
      <c r="C479" s="164" t="s">
        <v>80</v>
      </c>
      <c r="D479" s="165"/>
      <c r="E479" s="165"/>
      <c r="F479" s="165"/>
      <c r="G479" s="165"/>
      <c r="H479" s="165"/>
      <c r="I479" s="165"/>
      <c r="J479" s="166"/>
      <c r="K479" s="41">
        <f>K477+K478</f>
        <v>0</v>
      </c>
      <c r="M479" s="47"/>
      <c r="N479" s="48"/>
    </row>
    <row r="480" spans="1:18" ht="27" hidden="1" customHeight="1" x14ac:dyDescent="0.2">
      <c r="D480" s="169" t="s">
        <v>81</v>
      </c>
      <c r="E480" s="169"/>
      <c r="F480" s="169"/>
      <c r="G480" s="48">
        <f>AVERAGE(D475,G475)</f>
        <v>0</v>
      </c>
      <c r="J480" s="3" t="s">
        <v>82</v>
      </c>
      <c r="M480" s="48">
        <f>AVERAGE(J475,M475)</f>
        <v>0</v>
      </c>
    </row>
    <row r="481" spans="1:18" hidden="1" x14ac:dyDescent="0.2">
      <c r="D481" s="3"/>
      <c r="G481" s="48"/>
      <c r="J481" s="3" t="s">
        <v>83</v>
      </c>
      <c r="M481" s="48">
        <f>G480+M480</f>
        <v>0</v>
      </c>
    </row>
    <row r="482" spans="1:18" hidden="1" x14ac:dyDescent="0.2">
      <c r="J482" s="2" t="s">
        <v>84</v>
      </c>
    </row>
    <row r="483" spans="1:18" ht="15" hidden="1" x14ac:dyDescent="0.25">
      <c r="A483" s="37">
        <v>10</v>
      </c>
      <c r="B483" s="37"/>
      <c r="C483" s="49" t="s">
        <v>85</v>
      </c>
      <c r="D483" s="50"/>
      <c r="E483" s="50"/>
      <c r="F483" s="50"/>
      <c r="G483" s="50"/>
      <c r="H483" s="50"/>
      <c r="I483" s="50"/>
      <c r="J483" s="50" t="s">
        <v>85</v>
      </c>
      <c r="K483" s="50"/>
      <c r="L483" s="31"/>
    </row>
    <row r="484" spans="1:18" ht="15" hidden="1" x14ac:dyDescent="0.25">
      <c r="A484" s="37">
        <v>8</v>
      </c>
      <c r="B484" s="37"/>
      <c r="C484" s="49" t="s">
        <v>58</v>
      </c>
      <c r="D484" s="50"/>
      <c r="E484" s="50"/>
      <c r="F484" s="50"/>
      <c r="G484" s="50"/>
      <c r="H484" s="50"/>
      <c r="I484" s="50"/>
      <c r="J484" s="50" t="s">
        <v>58</v>
      </c>
      <c r="K484" s="50"/>
      <c r="L484" s="31"/>
    </row>
    <row r="485" spans="1:18" ht="15" hidden="1" x14ac:dyDescent="0.25">
      <c r="A485" s="37">
        <v>47</v>
      </c>
      <c r="B485" s="37"/>
      <c r="C485" s="49" t="s">
        <v>86</v>
      </c>
      <c r="D485" s="50"/>
      <c r="E485" s="50"/>
      <c r="F485" s="50"/>
      <c r="G485" s="50"/>
      <c r="H485" s="50"/>
      <c r="I485" s="50"/>
      <c r="J485" s="50" t="s">
        <v>86</v>
      </c>
      <c r="K485" s="50"/>
      <c r="L485" s="31"/>
    </row>
    <row r="486" spans="1:18" hidden="1" x14ac:dyDescent="0.2">
      <c r="J486" s="167" t="s">
        <v>87</v>
      </c>
      <c r="K486" s="168"/>
      <c r="L486" s="51">
        <f>K479-L483-L484-L485</f>
        <v>0</v>
      </c>
    </row>
    <row r="487" spans="1:18" hidden="1" x14ac:dyDescent="0.2"/>
    <row r="488" spans="1:18" hidden="1" x14ac:dyDescent="0.2"/>
    <row r="489" spans="1:18" hidden="1" x14ac:dyDescent="0.2"/>
    <row r="490" spans="1:18" ht="15" hidden="1" x14ac:dyDescent="0.2">
      <c r="E490" s="13" t="s">
        <v>17</v>
      </c>
      <c r="F490" s="14" t="s">
        <v>18</v>
      </c>
    </row>
    <row r="491" spans="1:18" ht="15.75" hidden="1" thickBot="1" x14ac:dyDescent="0.3">
      <c r="E491" s="13" t="s">
        <v>19</v>
      </c>
      <c r="F491" s="15">
        <v>2019</v>
      </c>
      <c r="G491" s="16"/>
      <c r="H491" s="17">
        <f>IF(F491=2014,4,IF(F491=2015,5,IF(F491=2016,6,IF(F491=2017,7,IF(F491=2018,8,IF(F491=2019,9,IF(F491=2020,10)))))))</f>
        <v>9</v>
      </c>
    </row>
    <row r="492" spans="1:18" hidden="1" x14ac:dyDescent="0.2"/>
    <row r="493" spans="1:18" hidden="1" x14ac:dyDescent="0.2">
      <c r="D493" s="170" t="s">
        <v>20</v>
      </c>
      <c r="E493" s="171"/>
      <c r="F493" s="171"/>
      <c r="G493" s="171"/>
      <c r="H493" s="172"/>
      <c r="J493" s="18"/>
      <c r="K493" s="19" t="s">
        <v>21</v>
      </c>
      <c r="L493" s="19"/>
      <c r="M493" s="20"/>
    </row>
    <row r="494" spans="1:18" ht="30" hidden="1" customHeight="1" x14ac:dyDescent="0.2">
      <c r="A494" s="21" t="s">
        <v>22</v>
      </c>
      <c r="B494" s="21" t="s">
        <v>23</v>
      </c>
      <c r="C494" s="22" t="s">
        <v>24</v>
      </c>
      <c r="D494" s="21" t="s">
        <v>25</v>
      </c>
      <c r="E494" s="23" t="s">
        <v>26</v>
      </c>
      <c r="F494" s="23" t="s">
        <v>27</v>
      </c>
      <c r="G494" s="21" t="s">
        <v>28</v>
      </c>
      <c r="H494" s="21" t="s">
        <v>29</v>
      </c>
      <c r="I494" s="24"/>
      <c r="J494" s="21" t="s">
        <v>25</v>
      </c>
      <c r="K494" s="25" t="s">
        <v>30</v>
      </c>
      <c r="L494" s="25" t="s">
        <v>27</v>
      </c>
      <c r="M494" s="26" t="s">
        <v>28</v>
      </c>
      <c r="N494" s="21" t="s">
        <v>31</v>
      </c>
    </row>
    <row r="495" spans="1:18" ht="25.5" hidden="1" customHeight="1" x14ac:dyDescent="0.25">
      <c r="A495" s="21"/>
      <c r="B495" s="27">
        <v>1609</v>
      </c>
      <c r="C495" s="28" t="s">
        <v>32</v>
      </c>
      <c r="D495" s="54">
        <f t="shared" ref="D495:D535" si="61">G431</f>
        <v>0</v>
      </c>
      <c r="E495" s="29"/>
      <c r="F495" s="29"/>
      <c r="G495" s="30">
        <f>D495+E495+F495</f>
        <v>0</v>
      </c>
      <c r="H495" s="30">
        <v>0</v>
      </c>
      <c r="I495" s="24"/>
      <c r="J495" s="55">
        <f t="shared" ref="J495:J535" si="62">M431</f>
        <v>0</v>
      </c>
      <c r="K495" s="29"/>
      <c r="L495" s="29"/>
      <c r="M495" s="30">
        <f>J495+K495+L495</f>
        <v>0</v>
      </c>
      <c r="N495" s="32">
        <f>G495+M495</f>
        <v>0</v>
      </c>
      <c r="R495" s="33"/>
    </row>
    <row r="496" spans="1:18" ht="25.5" hidden="1" x14ac:dyDescent="0.25">
      <c r="A496" s="27">
        <v>12</v>
      </c>
      <c r="B496" s="27">
        <v>1611</v>
      </c>
      <c r="C496" s="28" t="s">
        <v>33</v>
      </c>
      <c r="D496" s="54">
        <f t="shared" si="61"/>
        <v>0</v>
      </c>
      <c r="E496" s="29"/>
      <c r="F496" s="29"/>
      <c r="G496" s="30">
        <f>D496+E496+F496</f>
        <v>0</v>
      </c>
      <c r="H496" s="30">
        <v>0</v>
      </c>
      <c r="I496" s="34"/>
      <c r="J496" s="55">
        <f t="shared" si="62"/>
        <v>0</v>
      </c>
      <c r="K496" s="29"/>
      <c r="L496" s="29"/>
      <c r="M496" s="30">
        <f>J496+K496+L496</f>
        <v>0</v>
      </c>
      <c r="N496" s="32">
        <f>G496+M496</f>
        <v>0</v>
      </c>
      <c r="R496" s="33"/>
    </row>
    <row r="497" spans="1:18" ht="25.5" hidden="1" x14ac:dyDescent="0.25">
      <c r="A497" s="27" t="s">
        <v>34</v>
      </c>
      <c r="B497" s="27">
        <v>1612</v>
      </c>
      <c r="C497" s="28" t="s">
        <v>35</v>
      </c>
      <c r="D497" s="54">
        <f t="shared" si="61"/>
        <v>0</v>
      </c>
      <c r="E497" s="29"/>
      <c r="F497" s="29"/>
      <c r="G497" s="30">
        <f>D497+E497+F497</f>
        <v>0</v>
      </c>
      <c r="H497" s="30">
        <v>0</v>
      </c>
      <c r="I497" s="34"/>
      <c r="J497" s="55">
        <f t="shared" si="62"/>
        <v>0</v>
      </c>
      <c r="K497" s="29"/>
      <c r="L497" s="29"/>
      <c r="M497" s="30">
        <f>J497+K497+L497</f>
        <v>0</v>
      </c>
      <c r="N497" s="32">
        <f>G497+M497</f>
        <v>0</v>
      </c>
      <c r="R497" s="33"/>
    </row>
    <row r="498" spans="1:18" ht="15" hidden="1" x14ac:dyDescent="0.25">
      <c r="A498" s="27" t="s">
        <v>36</v>
      </c>
      <c r="B498" s="27">
        <v>1805</v>
      </c>
      <c r="C498" s="28" t="s">
        <v>37</v>
      </c>
      <c r="D498" s="54">
        <f t="shared" si="61"/>
        <v>0</v>
      </c>
      <c r="E498" s="29"/>
      <c r="F498" s="29"/>
      <c r="G498" s="30">
        <f>D498+E498+F498</f>
        <v>0</v>
      </c>
      <c r="H498" s="30">
        <v>0</v>
      </c>
      <c r="I498" s="34"/>
      <c r="J498" s="55">
        <f t="shared" si="62"/>
        <v>0</v>
      </c>
      <c r="K498" s="29"/>
      <c r="L498" s="29"/>
      <c r="M498" s="30">
        <f>J498+K498+L498</f>
        <v>0</v>
      </c>
      <c r="N498" s="32">
        <f>G498+M498</f>
        <v>0</v>
      </c>
      <c r="R498" s="33"/>
    </row>
    <row r="499" spans="1:18" ht="15" hidden="1" x14ac:dyDescent="0.25">
      <c r="A499" s="27">
        <v>47</v>
      </c>
      <c r="B499" s="27">
        <v>1808</v>
      </c>
      <c r="C499" s="28" t="s">
        <v>38</v>
      </c>
      <c r="D499" s="54">
        <f t="shared" si="61"/>
        <v>0</v>
      </c>
      <c r="E499" s="29"/>
      <c r="F499" s="29"/>
      <c r="G499" s="30">
        <f t="shared" ref="G499:G535" si="63">D499+E499+F499</f>
        <v>0</v>
      </c>
      <c r="H499" s="30">
        <v>0</v>
      </c>
      <c r="I499" s="34"/>
      <c r="J499" s="55">
        <f t="shared" si="62"/>
        <v>0</v>
      </c>
      <c r="K499" s="29"/>
      <c r="L499" s="29"/>
      <c r="M499" s="30">
        <f t="shared" ref="M499:M535" si="64">J499+K499+L499</f>
        <v>0</v>
      </c>
      <c r="N499" s="32">
        <f t="shared" ref="N499:N535" si="65">G499+M499</f>
        <v>0</v>
      </c>
      <c r="R499" s="33"/>
    </row>
    <row r="500" spans="1:18" ht="15" hidden="1" x14ac:dyDescent="0.25">
      <c r="A500" s="27">
        <v>13</v>
      </c>
      <c r="B500" s="27">
        <v>1810</v>
      </c>
      <c r="C500" s="28" t="s">
        <v>39</v>
      </c>
      <c r="D500" s="54">
        <f t="shared" si="61"/>
        <v>0</v>
      </c>
      <c r="E500" s="29"/>
      <c r="F500" s="29"/>
      <c r="G500" s="30">
        <f t="shared" si="63"/>
        <v>0</v>
      </c>
      <c r="H500" s="30">
        <v>0</v>
      </c>
      <c r="I500" s="34"/>
      <c r="J500" s="55">
        <f t="shared" si="62"/>
        <v>0</v>
      </c>
      <c r="K500" s="29"/>
      <c r="L500" s="29"/>
      <c r="M500" s="30">
        <f t="shared" si="64"/>
        <v>0</v>
      </c>
      <c r="N500" s="32">
        <f t="shared" si="65"/>
        <v>0</v>
      </c>
      <c r="R500" s="33"/>
    </row>
    <row r="501" spans="1:18" ht="15" hidden="1" x14ac:dyDescent="0.25">
      <c r="A501" s="27">
        <v>47</v>
      </c>
      <c r="B501" s="27">
        <v>1815</v>
      </c>
      <c r="C501" s="28" t="s">
        <v>40</v>
      </c>
      <c r="D501" s="54">
        <f t="shared" si="61"/>
        <v>0</v>
      </c>
      <c r="E501" s="29"/>
      <c r="F501" s="29"/>
      <c r="G501" s="30">
        <f t="shared" si="63"/>
        <v>0</v>
      </c>
      <c r="H501" s="30">
        <v>0</v>
      </c>
      <c r="I501" s="34"/>
      <c r="J501" s="55">
        <f t="shared" si="62"/>
        <v>0</v>
      </c>
      <c r="K501" s="29"/>
      <c r="L501" s="29"/>
      <c r="M501" s="30">
        <f t="shared" si="64"/>
        <v>0</v>
      </c>
      <c r="N501" s="32">
        <f t="shared" si="65"/>
        <v>0</v>
      </c>
      <c r="R501" s="33"/>
    </row>
    <row r="502" spans="1:18" ht="15" hidden="1" x14ac:dyDescent="0.25">
      <c r="A502" s="27">
        <v>47</v>
      </c>
      <c r="B502" s="27">
        <v>1820</v>
      </c>
      <c r="C502" s="28" t="s">
        <v>41</v>
      </c>
      <c r="D502" s="54">
        <f t="shared" si="61"/>
        <v>0</v>
      </c>
      <c r="E502" s="29"/>
      <c r="F502" s="29"/>
      <c r="G502" s="30">
        <f t="shared" si="63"/>
        <v>0</v>
      </c>
      <c r="H502" s="30">
        <v>0</v>
      </c>
      <c r="I502" s="34"/>
      <c r="J502" s="55">
        <f t="shared" si="62"/>
        <v>0</v>
      </c>
      <c r="K502" s="29"/>
      <c r="L502" s="29"/>
      <c r="M502" s="30">
        <f t="shared" si="64"/>
        <v>0</v>
      </c>
      <c r="N502" s="32">
        <f t="shared" si="65"/>
        <v>0</v>
      </c>
      <c r="R502" s="33"/>
    </row>
    <row r="503" spans="1:18" ht="15" hidden="1" x14ac:dyDescent="0.25">
      <c r="A503" s="27">
        <v>47</v>
      </c>
      <c r="B503" s="27">
        <v>1825</v>
      </c>
      <c r="C503" s="28" t="s">
        <v>42</v>
      </c>
      <c r="D503" s="54">
        <f t="shared" si="61"/>
        <v>0</v>
      </c>
      <c r="E503" s="29"/>
      <c r="F503" s="29"/>
      <c r="G503" s="30">
        <f t="shared" si="63"/>
        <v>0</v>
      </c>
      <c r="H503" s="30">
        <v>0</v>
      </c>
      <c r="I503" s="34"/>
      <c r="J503" s="55">
        <f t="shared" si="62"/>
        <v>0</v>
      </c>
      <c r="K503" s="29"/>
      <c r="L503" s="29"/>
      <c r="M503" s="30">
        <f t="shared" si="64"/>
        <v>0</v>
      </c>
      <c r="N503" s="32">
        <f t="shared" si="65"/>
        <v>0</v>
      </c>
      <c r="R503" s="33"/>
    </row>
    <row r="504" spans="1:18" ht="15" hidden="1" x14ac:dyDescent="0.25">
      <c r="A504" s="27">
        <v>47</v>
      </c>
      <c r="B504" s="27">
        <v>1830</v>
      </c>
      <c r="C504" s="28" t="s">
        <v>43</v>
      </c>
      <c r="D504" s="54">
        <f t="shared" si="61"/>
        <v>0</v>
      </c>
      <c r="E504" s="29"/>
      <c r="F504" s="29"/>
      <c r="G504" s="30">
        <f t="shared" si="63"/>
        <v>0</v>
      </c>
      <c r="H504" s="30">
        <v>0</v>
      </c>
      <c r="I504" s="34"/>
      <c r="J504" s="55">
        <f t="shared" si="62"/>
        <v>0</v>
      </c>
      <c r="K504" s="29"/>
      <c r="L504" s="29"/>
      <c r="M504" s="30">
        <f t="shared" si="64"/>
        <v>0</v>
      </c>
      <c r="N504" s="32">
        <f t="shared" si="65"/>
        <v>0</v>
      </c>
      <c r="R504" s="33"/>
    </row>
    <row r="505" spans="1:18" ht="15" hidden="1" x14ac:dyDescent="0.25">
      <c r="A505" s="27">
        <v>47</v>
      </c>
      <c r="B505" s="27">
        <v>1835</v>
      </c>
      <c r="C505" s="28" t="s">
        <v>44</v>
      </c>
      <c r="D505" s="54">
        <f t="shared" si="61"/>
        <v>0</v>
      </c>
      <c r="E505" s="29"/>
      <c r="F505" s="29"/>
      <c r="G505" s="30">
        <f t="shared" si="63"/>
        <v>0</v>
      </c>
      <c r="H505" s="30">
        <v>0</v>
      </c>
      <c r="I505" s="34"/>
      <c r="J505" s="55">
        <f t="shared" si="62"/>
        <v>0</v>
      </c>
      <c r="K505" s="29"/>
      <c r="L505" s="29"/>
      <c r="M505" s="30">
        <f t="shared" si="64"/>
        <v>0</v>
      </c>
      <c r="N505" s="32">
        <f t="shared" si="65"/>
        <v>0</v>
      </c>
      <c r="R505" s="33"/>
    </row>
    <row r="506" spans="1:18" ht="15" hidden="1" x14ac:dyDescent="0.25">
      <c r="A506" s="27">
        <v>47</v>
      </c>
      <c r="B506" s="27">
        <v>1840</v>
      </c>
      <c r="C506" s="28" t="s">
        <v>45</v>
      </c>
      <c r="D506" s="54">
        <f t="shared" si="61"/>
        <v>0</v>
      </c>
      <c r="E506" s="29"/>
      <c r="F506" s="29"/>
      <c r="G506" s="30">
        <f t="shared" si="63"/>
        <v>0</v>
      </c>
      <c r="H506" s="30">
        <v>0</v>
      </c>
      <c r="I506" s="34"/>
      <c r="J506" s="55">
        <f t="shared" si="62"/>
        <v>0</v>
      </c>
      <c r="K506" s="29"/>
      <c r="L506" s="29"/>
      <c r="M506" s="30">
        <f t="shared" si="64"/>
        <v>0</v>
      </c>
      <c r="N506" s="32">
        <f t="shared" si="65"/>
        <v>0</v>
      </c>
      <c r="R506" s="33"/>
    </row>
    <row r="507" spans="1:18" ht="15" hidden="1" x14ac:dyDescent="0.25">
      <c r="A507" s="27">
        <v>47</v>
      </c>
      <c r="B507" s="27">
        <v>1845</v>
      </c>
      <c r="C507" s="28" t="s">
        <v>46</v>
      </c>
      <c r="D507" s="54">
        <f t="shared" si="61"/>
        <v>0</v>
      </c>
      <c r="E507" s="29"/>
      <c r="F507" s="29"/>
      <c r="G507" s="30">
        <f t="shared" si="63"/>
        <v>0</v>
      </c>
      <c r="H507" s="30">
        <v>0</v>
      </c>
      <c r="I507" s="34"/>
      <c r="J507" s="55">
        <f t="shared" si="62"/>
        <v>0</v>
      </c>
      <c r="K507" s="29"/>
      <c r="L507" s="29"/>
      <c r="M507" s="30">
        <f t="shared" si="64"/>
        <v>0</v>
      </c>
      <c r="N507" s="32">
        <f t="shared" si="65"/>
        <v>0</v>
      </c>
      <c r="R507" s="33"/>
    </row>
    <row r="508" spans="1:18" ht="15" hidden="1" x14ac:dyDescent="0.25">
      <c r="A508" s="27">
        <v>47</v>
      </c>
      <c r="B508" s="27">
        <v>1850</v>
      </c>
      <c r="C508" s="28" t="s">
        <v>47</v>
      </c>
      <c r="D508" s="54">
        <f t="shared" si="61"/>
        <v>0</v>
      </c>
      <c r="E508" s="29"/>
      <c r="F508" s="29"/>
      <c r="G508" s="30">
        <f t="shared" si="63"/>
        <v>0</v>
      </c>
      <c r="H508" s="30">
        <v>0</v>
      </c>
      <c r="I508" s="34"/>
      <c r="J508" s="55">
        <f t="shared" si="62"/>
        <v>0</v>
      </c>
      <c r="K508" s="29"/>
      <c r="L508" s="29"/>
      <c r="M508" s="30">
        <f t="shared" si="64"/>
        <v>0</v>
      </c>
      <c r="N508" s="32">
        <f t="shared" si="65"/>
        <v>0</v>
      </c>
      <c r="R508" s="33"/>
    </row>
    <row r="509" spans="1:18" ht="15" hidden="1" x14ac:dyDescent="0.25">
      <c r="A509" s="27">
        <v>47</v>
      </c>
      <c r="B509" s="27">
        <v>1855</v>
      </c>
      <c r="C509" s="28" t="s">
        <v>48</v>
      </c>
      <c r="D509" s="54">
        <f t="shared" si="61"/>
        <v>0</v>
      </c>
      <c r="E509" s="29"/>
      <c r="F509" s="29"/>
      <c r="G509" s="30">
        <f t="shared" si="63"/>
        <v>0</v>
      </c>
      <c r="H509" s="30">
        <v>0</v>
      </c>
      <c r="I509" s="34"/>
      <c r="J509" s="55">
        <f t="shared" si="62"/>
        <v>0</v>
      </c>
      <c r="K509" s="29"/>
      <c r="L509" s="29"/>
      <c r="M509" s="30">
        <f t="shared" si="64"/>
        <v>0</v>
      </c>
      <c r="N509" s="32">
        <f t="shared" si="65"/>
        <v>0</v>
      </c>
      <c r="R509" s="33"/>
    </row>
    <row r="510" spans="1:18" ht="15" hidden="1" x14ac:dyDescent="0.25">
      <c r="A510" s="27">
        <v>47</v>
      </c>
      <c r="B510" s="27">
        <v>1860</v>
      </c>
      <c r="C510" s="28" t="s">
        <v>49</v>
      </c>
      <c r="D510" s="54">
        <f t="shared" si="61"/>
        <v>0</v>
      </c>
      <c r="E510" s="29"/>
      <c r="F510" s="29"/>
      <c r="G510" s="30">
        <f t="shared" si="63"/>
        <v>0</v>
      </c>
      <c r="H510" s="30">
        <v>0</v>
      </c>
      <c r="I510" s="34"/>
      <c r="J510" s="55">
        <f t="shared" si="62"/>
        <v>0</v>
      </c>
      <c r="K510" s="29"/>
      <c r="L510" s="29"/>
      <c r="M510" s="30">
        <f t="shared" si="64"/>
        <v>0</v>
      </c>
      <c r="N510" s="32">
        <f t="shared" si="65"/>
        <v>0</v>
      </c>
      <c r="R510" s="33"/>
    </row>
    <row r="511" spans="1:18" ht="15" hidden="1" x14ac:dyDescent="0.25">
      <c r="A511" s="27">
        <v>47</v>
      </c>
      <c r="B511" s="27">
        <v>1860</v>
      </c>
      <c r="C511" s="28" t="s">
        <v>50</v>
      </c>
      <c r="D511" s="54">
        <f t="shared" si="61"/>
        <v>0</v>
      </c>
      <c r="E511" s="29"/>
      <c r="F511" s="29"/>
      <c r="G511" s="30">
        <f t="shared" si="63"/>
        <v>0</v>
      </c>
      <c r="H511" s="30">
        <v>0</v>
      </c>
      <c r="I511" s="34"/>
      <c r="J511" s="55">
        <f t="shared" si="62"/>
        <v>0</v>
      </c>
      <c r="K511" s="29"/>
      <c r="L511" s="29"/>
      <c r="M511" s="30">
        <f t="shared" si="64"/>
        <v>0</v>
      </c>
      <c r="N511" s="32">
        <f t="shared" si="65"/>
        <v>0</v>
      </c>
      <c r="R511" s="33"/>
    </row>
    <row r="512" spans="1:18" ht="15" hidden="1" x14ac:dyDescent="0.25">
      <c r="A512" s="27" t="s">
        <v>36</v>
      </c>
      <c r="B512" s="27">
        <v>1905</v>
      </c>
      <c r="C512" s="28" t="s">
        <v>37</v>
      </c>
      <c r="D512" s="54">
        <f t="shared" si="61"/>
        <v>0</v>
      </c>
      <c r="E512" s="29"/>
      <c r="F512" s="29"/>
      <c r="G512" s="30">
        <f t="shared" si="63"/>
        <v>0</v>
      </c>
      <c r="H512" s="30">
        <v>0</v>
      </c>
      <c r="I512" s="34"/>
      <c r="J512" s="55">
        <f t="shared" si="62"/>
        <v>0</v>
      </c>
      <c r="K512" s="29"/>
      <c r="L512" s="29"/>
      <c r="M512" s="30">
        <f t="shared" si="64"/>
        <v>0</v>
      </c>
      <c r="N512" s="32">
        <f t="shared" si="65"/>
        <v>0</v>
      </c>
      <c r="R512" s="33"/>
    </row>
    <row r="513" spans="1:18" ht="15" hidden="1" x14ac:dyDescent="0.25">
      <c r="A513" s="27">
        <v>47</v>
      </c>
      <c r="B513" s="27">
        <v>1908</v>
      </c>
      <c r="C513" s="28" t="s">
        <v>51</v>
      </c>
      <c r="D513" s="54">
        <f t="shared" si="61"/>
        <v>0</v>
      </c>
      <c r="E513" s="29"/>
      <c r="F513" s="29"/>
      <c r="G513" s="30">
        <f t="shared" si="63"/>
        <v>0</v>
      </c>
      <c r="H513" s="30">
        <v>0</v>
      </c>
      <c r="I513" s="34"/>
      <c r="J513" s="55">
        <f t="shared" si="62"/>
        <v>0</v>
      </c>
      <c r="K513" s="29"/>
      <c r="L513" s="29"/>
      <c r="M513" s="30">
        <f t="shared" si="64"/>
        <v>0</v>
      </c>
      <c r="N513" s="32">
        <f t="shared" si="65"/>
        <v>0</v>
      </c>
      <c r="R513" s="33"/>
    </row>
    <row r="514" spans="1:18" ht="15" hidden="1" x14ac:dyDescent="0.25">
      <c r="A514" s="27">
        <v>13</v>
      </c>
      <c r="B514" s="27">
        <v>1910</v>
      </c>
      <c r="C514" s="28" t="s">
        <v>39</v>
      </c>
      <c r="D514" s="54">
        <f t="shared" si="61"/>
        <v>0</v>
      </c>
      <c r="E514" s="29"/>
      <c r="F514" s="29"/>
      <c r="G514" s="30">
        <f t="shared" si="63"/>
        <v>0</v>
      </c>
      <c r="H514" s="30">
        <v>0</v>
      </c>
      <c r="I514" s="34"/>
      <c r="J514" s="55">
        <f t="shared" si="62"/>
        <v>0</v>
      </c>
      <c r="K514" s="29"/>
      <c r="L514" s="29"/>
      <c r="M514" s="30">
        <f t="shared" si="64"/>
        <v>0</v>
      </c>
      <c r="N514" s="32">
        <f t="shared" si="65"/>
        <v>0</v>
      </c>
      <c r="R514" s="33"/>
    </row>
    <row r="515" spans="1:18" ht="15" hidden="1" x14ac:dyDescent="0.25">
      <c r="A515" s="27">
        <v>8</v>
      </c>
      <c r="B515" s="27">
        <v>1915</v>
      </c>
      <c r="C515" s="28" t="s">
        <v>52</v>
      </c>
      <c r="D515" s="54">
        <f t="shared" si="61"/>
        <v>0</v>
      </c>
      <c r="E515" s="29"/>
      <c r="F515" s="29"/>
      <c r="G515" s="30">
        <f t="shared" si="63"/>
        <v>0</v>
      </c>
      <c r="H515" s="30">
        <v>0</v>
      </c>
      <c r="I515" s="34"/>
      <c r="J515" s="55">
        <f t="shared" si="62"/>
        <v>0</v>
      </c>
      <c r="K515" s="29"/>
      <c r="L515" s="29"/>
      <c r="M515" s="30">
        <f t="shared" si="64"/>
        <v>0</v>
      </c>
      <c r="N515" s="32">
        <f t="shared" si="65"/>
        <v>0</v>
      </c>
      <c r="R515" s="33"/>
    </row>
    <row r="516" spans="1:18" ht="15" hidden="1" x14ac:dyDescent="0.25">
      <c r="A516" s="27">
        <v>8</v>
      </c>
      <c r="B516" s="27">
        <v>1915</v>
      </c>
      <c r="C516" s="28" t="s">
        <v>53</v>
      </c>
      <c r="D516" s="54">
        <f t="shared" si="61"/>
        <v>0</v>
      </c>
      <c r="E516" s="29"/>
      <c r="F516" s="29"/>
      <c r="G516" s="30">
        <f t="shared" si="63"/>
        <v>0</v>
      </c>
      <c r="H516" s="30">
        <v>0</v>
      </c>
      <c r="I516" s="34"/>
      <c r="J516" s="55">
        <f t="shared" si="62"/>
        <v>0</v>
      </c>
      <c r="K516" s="29"/>
      <c r="L516" s="29"/>
      <c r="M516" s="30">
        <f t="shared" si="64"/>
        <v>0</v>
      </c>
      <c r="N516" s="32">
        <f t="shared" si="65"/>
        <v>0</v>
      </c>
      <c r="R516" s="33"/>
    </row>
    <row r="517" spans="1:18" ht="15" hidden="1" x14ac:dyDescent="0.25">
      <c r="A517" s="27">
        <v>10</v>
      </c>
      <c r="B517" s="27">
        <v>1920</v>
      </c>
      <c r="C517" s="28" t="s">
        <v>54</v>
      </c>
      <c r="D517" s="54">
        <f t="shared" si="61"/>
        <v>0</v>
      </c>
      <c r="E517" s="29"/>
      <c r="F517" s="29"/>
      <c r="G517" s="30">
        <f t="shared" si="63"/>
        <v>0</v>
      </c>
      <c r="H517" s="30">
        <v>0</v>
      </c>
      <c r="I517" s="34"/>
      <c r="J517" s="55">
        <f t="shared" si="62"/>
        <v>0</v>
      </c>
      <c r="K517" s="29"/>
      <c r="L517" s="29"/>
      <c r="M517" s="30">
        <f t="shared" si="64"/>
        <v>0</v>
      </c>
      <c r="N517" s="32">
        <f t="shared" si="65"/>
        <v>0</v>
      </c>
      <c r="R517" s="33"/>
    </row>
    <row r="518" spans="1:18" ht="25.5" hidden="1" x14ac:dyDescent="0.25">
      <c r="A518" s="27">
        <v>45</v>
      </c>
      <c r="B518" s="27">
        <v>1920</v>
      </c>
      <c r="C518" s="28" t="s">
        <v>55</v>
      </c>
      <c r="D518" s="54">
        <f t="shared" si="61"/>
        <v>0</v>
      </c>
      <c r="E518" s="29"/>
      <c r="F518" s="29"/>
      <c r="G518" s="30">
        <f t="shared" si="63"/>
        <v>0</v>
      </c>
      <c r="H518" s="30">
        <v>0</v>
      </c>
      <c r="I518" s="34"/>
      <c r="J518" s="55">
        <f t="shared" si="62"/>
        <v>0</v>
      </c>
      <c r="K518" s="29"/>
      <c r="L518" s="29"/>
      <c r="M518" s="30">
        <f t="shared" si="64"/>
        <v>0</v>
      </c>
      <c r="N518" s="32">
        <f t="shared" si="65"/>
        <v>0</v>
      </c>
      <c r="R518" s="33"/>
    </row>
    <row r="519" spans="1:18" ht="25.5" hidden="1" x14ac:dyDescent="0.25">
      <c r="A519" s="27">
        <v>50</v>
      </c>
      <c r="B519" s="27">
        <v>1920</v>
      </c>
      <c r="C519" s="28" t="s">
        <v>56</v>
      </c>
      <c r="D519" s="54">
        <f t="shared" si="61"/>
        <v>0</v>
      </c>
      <c r="E519" s="29"/>
      <c r="F519" s="29"/>
      <c r="G519" s="30">
        <f t="shared" si="63"/>
        <v>0</v>
      </c>
      <c r="H519" s="30">
        <v>0</v>
      </c>
      <c r="I519" s="34"/>
      <c r="J519" s="55">
        <f t="shared" si="62"/>
        <v>0</v>
      </c>
      <c r="K519" s="29"/>
      <c r="L519" s="29"/>
      <c r="M519" s="30">
        <f t="shared" si="64"/>
        <v>0</v>
      </c>
      <c r="N519" s="32">
        <f t="shared" si="65"/>
        <v>0</v>
      </c>
      <c r="R519" s="33"/>
    </row>
    <row r="520" spans="1:18" ht="15" hidden="1" x14ac:dyDescent="0.25">
      <c r="A520" s="27">
        <v>10</v>
      </c>
      <c r="B520" s="27">
        <v>1930</v>
      </c>
      <c r="C520" s="28" t="s">
        <v>57</v>
      </c>
      <c r="D520" s="54">
        <f t="shared" si="61"/>
        <v>0</v>
      </c>
      <c r="E520" s="29"/>
      <c r="F520" s="29"/>
      <c r="G520" s="30">
        <f t="shared" si="63"/>
        <v>0</v>
      </c>
      <c r="H520" s="30">
        <v>0</v>
      </c>
      <c r="I520" s="34"/>
      <c r="J520" s="55">
        <f t="shared" si="62"/>
        <v>0</v>
      </c>
      <c r="K520" s="29"/>
      <c r="L520" s="29"/>
      <c r="M520" s="30">
        <f t="shared" si="64"/>
        <v>0</v>
      </c>
      <c r="N520" s="32">
        <f t="shared" si="65"/>
        <v>0</v>
      </c>
      <c r="R520" s="33"/>
    </row>
    <row r="521" spans="1:18" ht="15" hidden="1" x14ac:dyDescent="0.25">
      <c r="A521" s="27">
        <v>8</v>
      </c>
      <c r="B521" s="27">
        <v>1935</v>
      </c>
      <c r="C521" s="28" t="s">
        <v>58</v>
      </c>
      <c r="D521" s="54">
        <f t="shared" si="61"/>
        <v>0</v>
      </c>
      <c r="E521" s="29"/>
      <c r="F521" s="29"/>
      <c r="G521" s="30">
        <f t="shared" si="63"/>
        <v>0</v>
      </c>
      <c r="H521" s="30">
        <v>0</v>
      </c>
      <c r="I521" s="34"/>
      <c r="J521" s="55">
        <f t="shared" si="62"/>
        <v>0</v>
      </c>
      <c r="K521" s="29"/>
      <c r="L521" s="29"/>
      <c r="M521" s="30">
        <f t="shared" si="64"/>
        <v>0</v>
      </c>
      <c r="N521" s="32">
        <f t="shared" si="65"/>
        <v>0</v>
      </c>
      <c r="R521" s="33"/>
    </row>
    <row r="522" spans="1:18" ht="15" hidden="1" x14ac:dyDescent="0.25">
      <c r="A522" s="27">
        <v>8</v>
      </c>
      <c r="B522" s="27">
        <v>1940</v>
      </c>
      <c r="C522" s="28" t="s">
        <v>59</v>
      </c>
      <c r="D522" s="54">
        <f t="shared" si="61"/>
        <v>0</v>
      </c>
      <c r="E522" s="29"/>
      <c r="F522" s="29"/>
      <c r="G522" s="30">
        <f t="shared" si="63"/>
        <v>0</v>
      </c>
      <c r="H522" s="30">
        <v>0</v>
      </c>
      <c r="I522" s="34"/>
      <c r="J522" s="55">
        <f t="shared" si="62"/>
        <v>0</v>
      </c>
      <c r="K522" s="29"/>
      <c r="L522" s="29"/>
      <c r="M522" s="30">
        <f t="shared" si="64"/>
        <v>0</v>
      </c>
      <c r="N522" s="32">
        <f t="shared" si="65"/>
        <v>0</v>
      </c>
      <c r="R522" s="33"/>
    </row>
    <row r="523" spans="1:18" ht="15" hidden="1" x14ac:dyDescent="0.25">
      <c r="A523" s="27">
        <v>8</v>
      </c>
      <c r="B523" s="27">
        <v>1945</v>
      </c>
      <c r="C523" s="28" t="s">
        <v>60</v>
      </c>
      <c r="D523" s="54">
        <f t="shared" si="61"/>
        <v>0</v>
      </c>
      <c r="E523" s="29"/>
      <c r="F523" s="29"/>
      <c r="G523" s="30">
        <f t="shared" si="63"/>
        <v>0</v>
      </c>
      <c r="H523" s="30">
        <v>0</v>
      </c>
      <c r="I523" s="34"/>
      <c r="J523" s="55">
        <f t="shared" si="62"/>
        <v>0</v>
      </c>
      <c r="K523" s="29"/>
      <c r="L523" s="29"/>
      <c r="M523" s="30">
        <f t="shared" si="64"/>
        <v>0</v>
      </c>
      <c r="N523" s="32">
        <f t="shared" si="65"/>
        <v>0</v>
      </c>
      <c r="R523" s="33"/>
    </row>
    <row r="524" spans="1:18" ht="15" hidden="1" x14ac:dyDescent="0.25">
      <c r="A524" s="27">
        <v>8</v>
      </c>
      <c r="B524" s="27">
        <v>1950</v>
      </c>
      <c r="C524" s="28" t="s">
        <v>61</v>
      </c>
      <c r="D524" s="54">
        <f t="shared" si="61"/>
        <v>0</v>
      </c>
      <c r="E524" s="29"/>
      <c r="F524" s="29"/>
      <c r="G524" s="30">
        <f t="shared" si="63"/>
        <v>0</v>
      </c>
      <c r="H524" s="30">
        <v>0</v>
      </c>
      <c r="I524" s="34"/>
      <c r="J524" s="55">
        <f t="shared" si="62"/>
        <v>0</v>
      </c>
      <c r="K524" s="29"/>
      <c r="L524" s="29"/>
      <c r="M524" s="30">
        <f t="shared" si="64"/>
        <v>0</v>
      </c>
      <c r="N524" s="32">
        <f t="shared" si="65"/>
        <v>0</v>
      </c>
      <c r="R524" s="33"/>
    </row>
    <row r="525" spans="1:18" ht="15" hidden="1" x14ac:dyDescent="0.25">
      <c r="A525" s="27">
        <v>8</v>
      </c>
      <c r="B525" s="27">
        <v>1955</v>
      </c>
      <c r="C525" s="28" t="s">
        <v>62</v>
      </c>
      <c r="D525" s="54">
        <f t="shared" si="61"/>
        <v>0</v>
      </c>
      <c r="E525" s="29"/>
      <c r="F525" s="29"/>
      <c r="G525" s="30">
        <f t="shared" si="63"/>
        <v>0</v>
      </c>
      <c r="H525" s="30">
        <v>0</v>
      </c>
      <c r="I525" s="34"/>
      <c r="J525" s="55">
        <f t="shared" si="62"/>
        <v>0</v>
      </c>
      <c r="K525" s="29"/>
      <c r="L525" s="29"/>
      <c r="M525" s="30">
        <f t="shared" si="64"/>
        <v>0</v>
      </c>
      <c r="N525" s="32">
        <f t="shared" si="65"/>
        <v>0</v>
      </c>
      <c r="R525" s="33"/>
    </row>
    <row r="526" spans="1:18" ht="15" hidden="1" x14ac:dyDescent="0.25">
      <c r="A526" s="27">
        <v>8</v>
      </c>
      <c r="B526" s="27">
        <v>1955</v>
      </c>
      <c r="C526" s="28" t="s">
        <v>63</v>
      </c>
      <c r="D526" s="54">
        <f t="shared" si="61"/>
        <v>0</v>
      </c>
      <c r="E526" s="29"/>
      <c r="F526" s="29"/>
      <c r="G526" s="30">
        <f t="shared" si="63"/>
        <v>0</v>
      </c>
      <c r="H526" s="30">
        <v>0</v>
      </c>
      <c r="I526" s="34"/>
      <c r="J526" s="55">
        <f t="shared" si="62"/>
        <v>0</v>
      </c>
      <c r="K526" s="29"/>
      <c r="L526" s="29"/>
      <c r="M526" s="30">
        <f t="shared" si="64"/>
        <v>0</v>
      </c>
      <c r="N526" s="32">
        <f t="shared" si="65"/>
        <v>0</v>
      </c>
      <c r="R526" s="33"/>
    </row>
    <row r="527" spans="1:18" ht="15" hidden="1" x14ac:dyDescent="0.25">
      <c r="A527" s="27">
        <v>8</v>
      </c>
      <c r="B527" s="27">
        <v>1960</v>
      </c>
      <c r="C527" s="28" t="s">
        <v>64</v>
      </c>
      <c r="D527" s="54">
        <f t="shared" si="61"/>
        <v>0</v>
      </c>
      <c r="E527" s="29"/>
      <c r="F527" s="29"/>
      <c r="G527" s="30">
        <f t="shared" si="63"/>
        <v>0</v>
      </c>
      <c r="H527" s="30">
        <v>0</v>
      </c>
      <c r="I527" s="34"/>
      <c r="J527" s="55">
        <f t="shared" si="62"/>
        <v>0</v>
      </c>
      <c r="K527" s="29"/>
      <c r="L527" s="29"/>
      <c r="M527" s="30">
        <f t="shared" si="64"/>
        <v>0</v>
      </c>
      <c r="N527" s="32">
        <f t="shared" si="65"/>
        <v>0</v>
      </c>
      <c r="R527" s="33"/>
    </row>
    <row r="528" spans="1:18" ht="25.5" hidden="1" x14ac:dyDescent="0.25">
      <c r="A528" s="1">
        <v>47</v>
      </c>
      <c r="B528" s="27">
        <v>1970</v>
      </c>
      <c r="C528" s="28" t="s">
        <v>65</v>
      </c>
      <c r="D528" s="54">
        <f t="shared" si="61"/>
        <v>0</v>
      </c>
      <c r="E528" s="29"/>
      <c r="F528" s="29"/>
      <c r="G528" s="30">
        <f t="shared" si="63"/>
        <v>0</v>
      </c>
      <c r="H528" s="30">
        <v>0</v>
      </c>
      <c r="I528" s="34"/>
      <c r="J528" s="55">
        <f t="shared" si="62"/>
        <v>0</v>
      </c>
      <c r="K528" s="29"/>
      <c r="L528" s="29"/>
      <c r="M528" s="30">
        <f t="shared" si="64"/>
        <v>0</v>
      </c>
      <c r="N528" s="32">
        <f t="shared" si="65"/>
        <v>0</v>
      </c>
      <c r="R528" s="33"/>
    </row>
    <row r="529" spans="1:18" ht="25.5" hidden="1" x14ac:dyDescent="0.25">
      <c r="A529" s="27">
        <v>47</v>
      </c>
      <c r="B529" s="27">
        <v>1975</v>
      </c>
      <c r="C529" s="28" t="s">
        <v>66</v>
      </c>
      <c r="D529" s="54">
        <f t="shared" si="61"/>
        <v>0</v>
      </c>
      <c r="E529" s="29"/>
      <c r="F529" s="29"/>
      <c r="G529" s="30">
        <f t="shared" si="63"/>
        <v>0</v>
      </c>
      <c r="H529" s="30">
        <v>0</v>
      </c>
      <c r="I529" s="34"/>
      <c r="J529" s="55">
        <f t="shared" si="62"/>
        <v>0</v>
      </c>
      <c r="K529" s="29"/>
      <c r="L529" s="29"/>
      <c r="M529" s="30">
        <f t="shared" si="64"/>
        <v>0</v>
      </c>
      <c r="N529" s="32">
        <f t="shared" si="65"/>
        <v>0</v>
      </c>
      <c r="R529" s="33"/>
    </row>
    <row r="530" spans="1:18" ht="15" hidden="1" x14ac:dyDescent="0.25">
      <c r="A530" s="27">
        <v>47</v>
      </c>
      <c r="B530" s="27">
        <v>1980</v>
      </c>
      <c r="C530" s="28" t="s">
        <v>67</v>
      </c>
      <c r="D530" s="54">
        <f t="shared" si="61"/>
        <v>0</v>
      </c>
      <c r="E530" s="29"/>
      <c r="F530" s="29"/>
      <c r="G530" s="30">
        <f t="shared" si="63"/>
        <v>0</v>
      </c>
      <c r="H530" s="30">
        <v>0</v>
      </c>
      <c r="I530" s="34"/>
      <c r="J530" s="55">
        <f t="shared" si="62"/>
        <v>0</v>
      </c>
      <c r="K530" s="29"/>
      <c r="L530" s="29"/>
      <c r="M530" s="30">
        <f t="shared" si="64"/>
        <v>0</v>
      </c>
      <c r="N530" s="32">
        <f t="shared" si="65"/>
        <v>0</v>
      </c>
      <c r="R530" s="33"/>
    </row>
    <row r="531" spans="1:18" ht="15" hidden="1" x14ac:dyDescent="0.25">
      <c r="A531" s="27">
        <v>47</v>
      </c>
      <c r="B531" s="27">
        <v>1985</v>
      </c>
      <c r="C531" s="28" t="s">
        <v>68</v>
      </c>
      <c r="D531" s="54">
        <f t="shared" si="61"/>
        <v>0</v>
      </c>
      <c r="E531" s="29"/>
      <c r="F531" s="29"/>
      <c r="G531" s="30">
        <f t="shared" si="63"/>
        <v>0</v>
      </c>
      <c r="H531" s="30">
        <v>0</v>
      </c>
      <c r="I531" s="34"/>
      <c r="J531" s="55">
        <f t="shared" si="62"/>
        <v>0</v>
      </c>
      <c r="K531" s="29"/>
      <c r="L531" s="29"/>
      <c r="M531" s="30">
        <f t="shared" si="64"/>
        <v>0</v>
      </c>
      <c r="N531" s="32">
        <f t="shared" si="65"/>
        <v>0</v>
      </c>
      <c r="R531" s="33"/>
    </row>
    <row r="532" spans="1:18" ht="15" hidden="1" x14ac:dyDescent="0.25">
      <c r="A532" s="1">
        <v>47</v>
      </c>
      <c r="B532" s="27">
        <v>1990</v>
      </c>
      <c r="C532" s="36" t="s">
        <v>69</v>
      </c>
      <c r="D532" s="54">
        <f t="shared" si="61"/>
        <v>0</v>
      </c>
      <c r="E532" s="29"/>
      <c r="F532" s="29"/>
      <c r="G532" s="30">
        <f t="shared" si="63"/>
        <v>0</v>
      </c>
      <c r="H532" s="30">
        <v>0</v>
      </c>
      <c r="I532" s="34"/>
      <c r="J532" s="55">
        <f t="shared" si="62"/>
        <v>0</v>
      </c>
      <c r="K532" s="29"/>
      <c r="L532" s="29"/>
      <c r="M532" s="30">
        <f t="shared" si="64"/>
        <v>0</v>
      </c>
      <c r="N532" s="32">
        <f t="shared" si="65"/>
        <v>0</v>
      </c>
      <c r="R532" s="33"/>
    </row>
    <row r="533" spans="1:18" ht="15" hidden="1" x14ac:dyDescent="0.25">
      <c r="A533" s="27">
        <v>47</v>
      </c>
      <c r="B533" s="27">
        <v>1995</v>
      </c>
      <c r="C533" s="28" t="s">
        <v>70</v>
      </c>
      <c r="D533" s="54">
        <f t="shared" si="61"/>
        <v>0</v>
      </c>
      <c r="E533" s="29"/>
      <c r="F533" s="29"/>
      <c r="G533" s="30">
        <f t="shared" si="63"/>
        <v>0</v>
      </c>
      <c r="H533" s="30">
        <v>0</v>
      </c>
      <c r="I533" s="34"/>
      <c r="J533" s="55">
        <f t="shared" si="62"/>
        <v>0</v>
      </c>
      <c r="K533" s="29"/>
      <c r="L533" s="29"/>
      <c r="M533" s="30">
        <f t="shared" si="64"/>
        <v>0</v>
      </c>
      <c r="N533" s="32">
        <f t="shared" si="65"/>
        <v>0</v>
      </c>
      <c r="R533" s="33"/>
    </row>
    <row r="534" spans="1:18" ht="15" hidden="1" x14ac:dyDescent="0.25">
      <c r="A534" s="27">
        <v>47</v>
      </c>
      <c r="B534" s="27">
        <v>2440</v>
      </c>
      <c r="C534" s="28" t="s">
        <v>71</v>
      </c>
      <c r="D534" s="54">
        <f t="shared" si="61"/>
        <v>0</v>
      </c>
      <c r="E534" s="29"/>
      <c r="F534" s="29"/>
      <c r="G534" s="30">
        <f t="shared" si="63"/>
        <v>0</v>
      </c>
      <c r="H534" s="30">
        <v>0</v>
      </c>
      <c r="J534" s="55">
        <f t="shared" si="62"/>
        <v>0</v>
      </c>
      <c r="K534" s="29"/>
      <c r="L534" s="29"/>
      <c r="M534" s="30">
        <f t="shared" si="64"/>
        <v>0</v>
      </c>
      <c r="N534" s="32">
        <f t="shared" si="65"/>
        <v>0</v>
      </c>
      <c r="R534" s="33"/>
    </row>
    <row r="535" spans="1:18" ht="15" hidden="1" x14ac:dyDescent="0.25">
      <c r="A535" s="37"/>
      <c r="B535" s="37">
        <v>2005</v>
      </c>
      <c r="C535" s="38" t="s">
        <v>72</v>
      </c>
      <c r="D535" s="54">
        <f t="shared" si="61"/>
        <v>0</v>
      </c>
      <c r="E535" s="39"/>
      <c r="F535" s="39"/>
      <c r="G535" s="30">
        <f t="shared" si="63"/>
        <v>0</v>
      </c>
      <c r="H535" s="30">
        <v>0</v>
      </c>
      <c r="J535" s="55">
        <f t="shared" si="62"/>
        <v>0</v>
      </c>
      <c r="K535" s="39"/>
      <c r="L535" s="39"/>
      <c r="M535" s="30">
        <f t="shared" si="64"/>
        <v>0</v>
      </c>
      <c r="N535" s="32">
        <f t="shared" si="65"/>
        <v>0</v>
      </c>
      <c r="R535" s="33"/>
    </row>
    <row r="536" spans="1:18" hidden="1" x14ac:dyDescent="0.2">
      <c r="A536" s="37"/>
      <c r="B536" s="37"/>
      <c r="C536" s="40" t="s">
        <v>73</v>
      </c>
      <c r="D536" s="41">
        <f>SUM(D495:D535)</f>
        <v>0</v>
      </c>
      <c r="E536" s="41">
        <f>SUM(E495:E535)</f>
        <v>0</v>
      </c>
      <c r="F536" s="41">
        <f>SUM(F495:F535)</f>
        <v>0</v>
      </c>
      <c r="G536" s="41">
        <f>SUM(G495:G535)</f>
        <v>0</v>
      </c>
      <c r="H536" s="41">
        <f>SUM(H495:H535)</f>
        <v>0</v>
      </c>
      <c r="I536" s="43"/>
      <c r="J536" s="41">
        <f>SUM(J495:J535)</f>
        <v>0</v>
      </c>
      <c r="K536" s="41">
        <f>SUM(K495:K535)</f>
        <v>0</v>
      </c>
      <c r="L536" s="41">
        <f>SUM(L495:L535)</f>
        <v>0</v>
      </c>
      <c r="M536" s="41">
        <f>SUM(M495:M535)</f>
        <v>0</v>
      </c>
      <c r="N536" s="41">
        <f>SUM(N495:N535)</f>
        <v>0</v>
      </c>
    </row>
    <row r="537" spans="1:18" ht="37.5" hidden="1" x14ac:dyDescent="0.25">
      <c r="A537" s="37"/>
      <c r="B537" s="37"/>
      <c r="C537" s="44" t="s">
        <v>74</v>
      </c>
      <c r="D537" s="39"/>
      <c r="E537" s="39"/>
      <c r="F537" s="39"/>
      <c r="G537" s="30">
        <f>D537+E537+F537</f>
        <v>0</v>
      </c>
      <c r="H537" s="30"/>
      <c r="J537" s="39"/>
      <c r="K537" s="39"/>
      <c r="L537" s="39"/>
      <c r="M537" s="30">
        <f>J537+K537+L537</f>
        <v>0</v>
      </c>
      <c r="N537" s="32">
        <f>G537+M537</f>
        <v>0</v>
      </c>
    </row>
    <row r="538" spans="1:18" ht="25.5" hidden="1" x14ac:dyDescent="0.25">
      <c r="A538" s="37"/>
      <c r="B538" s="37"/>
      <c r="C538" s="45" t="s">
        <v>75</v>
      </c>
      <c r="D538" s="39"/>
      <c r="E538" s="39"/>
      <c r="F538" s="39"/>
      <c r="G538" s="30">
        <f>D538+E538+F538</f>
        <v>0</v>
      </c>
      <c r="H538" s="30"/>
      <c r="J538" s="39"/>
      <c r="K538" s="39"/>
      <c r="L538" s="39"/>
      <c r="M538" s="30">
        <f>J538+K538+L538</f>
        <v>0</v>
      </c>
      <c r="N538" s="32">
        <f>G538+M538</f>
        <v>0</v>
      </c>
    </row>
    <row r="539" spans="1:18" ht="15" hidden="1" x14ac:dyDescent="0.25">
      <c r="A539" s="37"/>
      <c r="B539" s="37"/>
      <c r="C539" s="40" t="s">
        <v>76</v>
      </c>
      <c r="D539" s="41">
        <f>SUM(D536:D538)</f>
        <v>0</v>
      </c>
      <c r="E539" s="41">
        <f>SUM(E536:E538)</f>
        <v>0</v>
      </c>
      <c r="F539" s="41">
        <f>SUM(F536:F538)</f>
        <v>0</v>
      </c>
      <c r="G539" s="41">
        <f>SUM(G536:G538)</f>
        <v>0</v>
      </c>
      <c r="H539" s="30"/>
      <c r="I539" s="43"/>
      <c r="J539" s="41">
        <f>SUM(J536:J538)</f>
        <v>0</v>
      </c>
      <c r="K539" s="41">
        <f>SUM(K536:K538)</f>
        <v>0</v>
      </c>
      <c r="L539" s="41">
        <f>SUM(L536:L538)</f>
        <v>0</v>
      </c>
      <c r="M539" s="41">
        <f>SUM(M536:M538)</f>
        <v>0</v>
      </c>
      <c r="N539" s="41">
        <f>SUM(N536:N538)</f>
        <v>0</v>
      </c>
    </row>
    <row r="540" spans="1:18" ht="15" hidden="1" x14ac:dyDescent="0.25">
      <c r="A540" s="37"/>
      <c r="B540" s="37"/>
      <c r="C540" s="46" t="s">
        <v>77</v>
      </c>
      <c r="D540" s="29"/>
      <c r="E540" s="29"/>
      <c r="F540" s="29"/>
      <c r="G540" s="30">
        <f t="shared" ref="G540" si="66">D540+E540+F540</f>
        <v>0</v>
      </c>
      <c r="H540" s="30">
        <v>0</v>
      </c>
      <c r="I540" s="34"/>
      <c r="M540" s="30">
        <f t="shared" ref="M540" si="67">J540+K540+L540</f>
        <v>0</v>
      </c>
      <c r="N540" s="32">
        <f t="shared" ref="N540" si="68">G540+M540</f>
        <v>0</v>
      </c>
    </row>
    <row r="541" spans="1:18" hidden="1" x14ac:dyDescent="0.2">
      <c r="A541" s="37"/>
      <c r="B541" s="37"/>
      <c r="C541" s="46" t="s">
        <v>78</v>
      </c>
      <c r="D541" s="41">
        <f>SUM(D539:D540)</f>
        <v>0</v>
      </c>
      <c r="E541" s="41">
        <f t="shared" ref="E541:N541" si="69">SUM(E539:E540)</f>
        <v>0</v>
      </c>
      <c r="F541" s="41">
        <f t="shared" si="69"/>
        <v>0</v>
      </c>
      <c r="G541" s="41">
        <f t="shared" si="69"/>
        <v>0</v>
      </c>
      <c r="H541" s="41">
        <f t="shared" si="69"/>
        <v>0</v>
      </c>
      <c r="I541" s="41">
        <f t="shared" si="69"/>
        <v>0</v>
      </c>
      <c r="J541" s="41">
        <f t="shared" si="69"/>
        <v>0</v>
      </c>
      <c r="K541" s="41">
        <f t="shared" si="69"/>
        <v>0</v>
      </c>
      <c r="L541" s="41">
        <f t="shared" si="69"/>
        <v>0</v>
      </c>
      <c r="M541" s="41">
        <f t="shared" si="69"/>
        <v>0</v>
      </c>
      <c r="N541" s="41">
        <f t="shared" si="69"/>
        <v>0</v>
      </c>
    </row>
    <row r="542" spans="1:18" ht="15" hidden="1" x14ac:dyDescent="0.25">
      <c r="A542" s="37"/>
      <c r="B542" s="37"/>
      <c r="C542" s="164" t="s">
        <v>79</v>
      </c>
      <c r="D542" s="165"/>
      <c r="E542" s="165"/>
      <c r="F542" s="165"/>
      <c r="G542" s="165"/>
      <c r="H542" s="165"/>
      <c r="I542" s="165"/>
      <c r="J542" s="166"/>
      <c r="K542" s="39"/>
      <c r="M542" s="47"/>
      <c r="N542" s="48"/>
    </row>
    <row r="543" spans="1:18" ht="15" hidden="1" x14ac:dyDescent="0.25">
      <c r="A543" s="37"/>
      <c r="B543" s="37"/>
      <c r="C543" s="164" t="s">
        <v>80</v>
      </c>
      <c r="D543" s="165"/>
      <c r="E543" s="165"/>
      <c r="F543" s="165"/>
      <c r="G543" s="165"/>
      <c r="H543" s="165"/>
      <c r="I543" s="165"/>
      <c r="J543" s="166"/>
      <c r="K543" s="41">
        <f>K541+K542</f>
        <v>0</v>
      </c>
      <c r="M543" s="47"/>
      <c r="N543" s="48"/>
    </row>
    <row r="544" spans="1:18" ht="29.25" hidden="1" customHeight="1" x14ac:dyDescent="0.2">
      <c r="D544" s="169" t="s">
        <v>81</v>
      </c>
      <c r="E544" s="169"/>
      <c r="F544" s="169"/>
      <c r="G544" s="48">
        <f>AVERAGE(D539,G539)</f>
        <v>0</v>
      </c>
      <c r="J544" s="3" t="s">
        <v>82</v>
      </c>
      <c r="M544" s="48">
        <f>AVERAGE(J539,M539)</f>
        <v>0</v>
      </c>
    </row>
    <row r="545" spans="1:18" hidden="1" x14ac:dyDescent="0.2">
      <c r="D545" s="3"/>
      <c r="G545" s="48"/>
      <c r="J545" s="3" t="s">
        <v>83</v>
      </c>
      <c r="M545" s="48">
        <f>G544+M544</f>
        <v>0</v>
      </c>
    </row>
    <row r="546" spans="1:18" hidden="1" x14ac:dyDescent="0.2">
      <c r="J546" s="2" t="s">
        <v>84</v>
      </c>
    </row>
    <row r="547" spans="1:18" ht="15" hidden="1" x14ac:dyDescent="0.25">
      <c r="A547" s="37">
        <v>10</v>
      </c>
      <c r="B547" s="37"/>
      <c r="C547" s="49" t="s">
        <v>85</v>
      </c>
      <c r="D547" s="50"/>
      <c r="E547" s="50"/>
      <c r="F547" s="50"/>
      <c r="G547" s="50"/>
      <c r="H547" s="50"/>
      <c r="I547" s="50"/>
      <c r="J547" s="50" t="s">
        <v>85</v>
      </c>
      <c r="K547" s="50"/>
      <c r="L547" s="31"/>
    </row>
    <row r="548" spans="1:18" ht="15" hidden="1" x14ac:dyDescent="0.25">
      <c r="A548" s="37">
        <v>8</v>
      </c>
      <c r="B548" s="37"/>
      <c r="C548" s="49" t="s">
        <v>58</v>
      </c>
      <c r="D548" s="50"/>
      <c r="E548" s="50"/>
      <c r="F548" s="50"/>
      <c r="G548" s="50"/>
      <c r="H548" s="50"/>
      <c r="I548" s="50"/>
      <c r="J548" s="50" t="s">
        <v>58</v>
      </c>
      <c r="K548" s="50"/>
      <c r="L548" s="31"/>
    </row>
    <row r="549" spans="1:18" ht="15" hidden="1" x14ac:dyDescent="0.25">
      <c r="A549" s="37">
        <v>47</v>
      </c>
      <c r="B549" s="37"/>
      <c r="C549" s="49" t="s">
        <v>86</v>
      </c>
      <c r="D549" s="50"/>
      <c r="E549" s="50"/>
      <c r="F549" s="50"/>
      <c r="G549" s="50"/>
      <c r="H549" s="50"/>
      <c r="I549" s="50"/>
      <c r="J549" s="50" t="s">
        <v>86</v>
      </c>
      <c r="K549" s="50"/>
      <c r="L549" s="31"/>
    </row>
    <row r="550" spans="1:18" hidden="1" x14ac:dyDescent="0.2">
      <c r="J550" s="167" t="s">
        <v>87</v>
      </c>
      <c r="K550" s="168"/>
      <c r="L550" s="51">
        <f>K543-L547-L548-L549</f>
        <v>0</v>
      </c>
    </row>
    <row r="551" spans="1:18" hidden="1" x14ac:dyDescent="0.2"/>
    <row r="552" spans="1:18" hidden="1" x14ac:dyDescent="0.2"/>
    <row r="553" spans="1:18" hidden="1" x14ac:dyDescent="0.2"/>
    <row r="554" spans="1:18" ht="15" hidden="1" x14ac:dyDescent="0.2">
      <c r="E554" s="13" t="s">
        <v>17</v>
      </c>
      <c r="F554" s="14" t="s">
        <v>18</v>
      </c>
    </row>
    <row r="555" spans="1:18" ht="15.75" hidden="1" thickBot="1" x14ac:dyDescent="0.3">
      <c r="E555" s="13" t="s">
        <v>19</v>
      </c>
      <c r="F555" s="15">
        <v>2020</v>
      </c>
      <c r="G555" s="16"/>
      <c r="H555" s="17">
        <f>IF(F555=2014,4,IF(F555=2015,5,IF(F555=2016,6,IF(F555=2017,7,IF(F555=2018,8,IF(F555=2019,9,IF(F555=2020,10)))))))</f>
        <v>10</v>
      </c>
    </row>
    <row r="556" spans="1:18" hidden="1" x14ac:dyDescent="0.2"/>
    <row r="557" spans="1:18" hidden="1" x14ac:dyDescent="0.2">
      <c r="D557" s="170" t="s">
        <v>20</v>
      </c>
      <c r="E557" s="171"/>
      <c r="F557" s="171"/>
      <c r="G557" s="171"/>
      <c r="H557" s="172"/>
      <c r="J557" s="18"/>
      <c r="K557" s="19" t="s">
        <v>21</v>
      </c>
      <c r="L557" s="19"/>
      <c r="M557" s="20"/>
    </row>
    <row r="558" spans="1:18" ht="30" hidden="1" customHeight="1" x14ac:dyDescent="0.2">
      <c r="A558" s="21" t="s">
        <v>22</v>
      </c>
      <c r="B558" s="21" t="s">
        <v>23</v>
      </c>
      <c r="C558" s="22" t="s">
        <v>24</v>
      </c>
      <c r="D558" s="21" t="s">
        <v>25</v>
      </c>
      <c r="E558" s="23" t="s">
        <v>26</v>
      </c>
      <c r="F558" s="23" t="s">
        <v>27</v>
      </c>
      <c r="G558" s="21" t="s">
        <v>28</v>
      </c>
      <c r="H558" s="21" t="s">
        <v>29</v>
      </c>
      <c r="I558" s="24"/>
      <c r="J558" s="21" t="s">
        <v>25</v>
      </c>
      <c r="K558" s="25" t="s">
        <v>30</v>
      </c>
      <c r="L558" s="25" t="s">
        <v>27</v>
      </c>
      <c r="M558" s="26" t="s">
        <v>28</v>
      </c>
      <c r="N558" s="21" t="s">
        <v>31</v>
      </c>
    </row>
    <row r="559" spans="1:18" ht="25.5" hidden="1" customHeight="1" x14ac:dyDescent="0.25">
      <c r="A559" s="21"/>
      <c r="B559" s="27">
        <v>1609</v>
      </c>
      <c r="C559" s="28" t="s">
        <v>32</v>
      </c>
      <c r="D559" s="54">
        <f t="shared" ref="D559:D599" si="70">G495</f>
        <v>0</v>
      </c>
      <c r="E559" s="29"/>
      <c r="F559" s="29"/>
      <c r="G559" s="30">
        <f>D559+E559+F559</f>
        <v>0</v>
      </c>
      <c r="H559" s="30">
        <v>0</v>
      </c>
      <c r="I559" s="24"/>
      <c r="J559" s="55">
        <f t="shared" ref="J559:J599" si="71">M495</f>
        <v>0</v>
      </c>
      <c r="K559" s="29"/>
      <c r="L559" s="29"/>
      <c r="M559" s="30">
        <f>J559+K559+L559</f>
        <v>0</v>
      </c>
      <c r="N559" s="32">
        <f>G559+M559</f>
        <v>0</v>
      </c>
      <c r="R559" s="33"/>
    </row>
    <row r="560" spans="1:18" ht="25.5" hidden="1" x14ac:dyDescent="0.25">
      <c r="A560" s="27">
        <v>12</v>
      </c>
      <c r="B560" s="27">
        <v>1611</v>
      </c>
      <c r="C560" s="28" t="s">
        <v>33</v>
      </c>
      <c r="D560" s="54">
        <f t="shared" si="70"/>
        <v>0</v>
      </c>
      <c r="E560" s="29"/>
      <c r="F560" s="29"/>
      <c r="G560" s="30">
        <f>D560+E560+F560</f>
        <v>0</v>
      </c>
      <c r="H560" s="30">
        <v>0</v>
      </c>
      <c r="I560" s="34"/>
      <c r="J560" s="55">
        <f t="shared" si="71"/>
        <v>0</v>
      </c>
      <c r="K560" s="29"/>
      <c r="L560" s="29"/>
      <c r="M560" s="30">
        <f>J560+K560+L560</f>
        <v>0</v>
      </c>
      <c r="N560" s="32">
        <f>G560+M560</f>
        <v>0</v>
      </c>
      <c r="R560" s="33"/>
    </row>
    <row r="561" spans="1:18" ht="25.5" hidden="1" x14ac:dyDescent="0.25">
      <c r="A561" s="27" t="s">
        <v>34</v>
      </c>
      <c r="B561" s="27">
        <v>1612</v>
      </c>
      <c r="C561" s="28" t="s">
        <v>35</v>
      </c>
      <c r="D561" s="54">
        <f t="shared" si="70"/>
        <v>0</v>
      </c>
      <c r="E561" s="29"/>
      <c r="F561" s="29"/>
      <c r="G561" s="30">
        <f>D561+E561+F561</f>
        <v>0</v>
      </c>
      <c r="H561" s="30">
        <v>0</v>
      </c>
      <c r="I561" s="34"/>
      <c r="J561" s="55">
        <f t="shared" si="71"/>
        <v>0</v>
      </c>
      <c r="K561" s="29"/>
      <c r="L561" s="29"/>
      <c r="M561" s="30">
        <f>J561+K561+L561</f>
        <v>0</v>
      </c>
      <c r="N561" s="32">
        <f>G561+M561</f>
        <v>0</v>
      </c>
      <c r="R561" s="33"/>
    </row>
    <row r="562" spans="1:18" ht="15" hidden="1" x14ac:dyDescent="0.25">
      <c r="A562" s="27" t="s">
        <v>36</v>
      </c>
      <c r="B562" s="27">
        <v>1805</v>
      </c>
      <c r="C562" s="28" t="s">
        <v>37</v>
      </c>
      <c r="D562" s="54">
        <f t="shared" si="70"/>
        <v>0</v>
      </c>
      <c r="E562" s="29"/>
      <c r="F562" s="29"/>
      <c r="G562" s="30">
        <f>D562+E562+F562</f>
        <v>0</v>
      </c>
      <c r="H562" s="30">
        <v>0</v>
      </c>
      <c r="I562" s="34"/>
      <c r="J562" s="55">
        <f t="shared" si="71"/>
        <v>0</v>
      </c>
      <c r="K562" s="29"/>
      <c r="L562" s="29"/>
      <c r="M562" s="30">
        <f>J562+K562+L562</f>
        <v>0</v>
      </c>
      <c r="N562" s="32">
        <f>G562+M562</f>
        <v>0</v>
      </c>
      <c r="R562" s="33"/>
    </row>
    <row r="563" spans="1:18" ht="15" hidden="1" x14ac:dyDescent="0.25">
      <c r="A563" s="27">
        <v>47</v>
      </c>
      <c r="B563" s="27">
        <v>1808</v>
      </c>
      <c r="C563" s="28" t="s">
        <v>38</v>
      </c>
      <c r="D563" s="54">
        <f t="shared" si="70"/>
        <v>0</v>
      </c>
      <c r="E563" s="29"/>
      <c r="F563" s="29"/>
      <c r="G563" s="30">
        <f t="shared" ref="G563:G599" si="72">D563+E563+F563</f>
        <v>0</v>
      </c>
      <c r="H563" s="30">
        <v>0</v>
      </c>
      <c r="I563" s="34"/>
      <c r="J563" s="55">
        <f t="shared" si="71"/>
        <v>0</v>
      </c>
      <c r="K563" s="29"/>
      <c r="L563" s="29"/>
      <c r="M563" s="30">
        <f t="shared" ref="M563:M599" si="73">J563+K563+L563</f>
        <v>0</v>
      </c>
      <c r="N563" s="32">
        <f t="shared" ref="N563:N599" si="74">G563+M563</f>
        <v>0</v>
      </c>
      <c r="R563" s="33"/>
    </row>
    <row r="564" spans="1:18" ht="15" hidden="1" x14ac:dyDescent="0.25">
      <c r="A564" s="27">
        <v>13</v>
      </c>
      <c r="B564" s="27">
        <v>1810</v>
      </c>
      <c r="C564" s="28" t="s">
        <v>39</v>
      </c>
      <c r="D564" s="54">
        <f t="shared" si="70"/>
        <v>0</v>
      </c>
      <c r="E564" s="29"/>
      <c r="F564" s="29"/>
      <c r="G564" s="30">
        <f t="shared" si="72"/>
        <v>0</v>
      </c>
      <c r="H564" s="30">
        <v>0</v>
      </c>
      <c r="I564" s="34"/>
      <c r="J564" s="55">
        <f t="shared" si="71"/>
        <v>0</v>
      </c>
      <c r="K564" s="29"/>
      <c r="L564" s="29"/>
      <c r="M564" s="30">
        <f t="shared" si="73"/>
        <v>0</v>
      </c>
      <c r="N564" s="32">
        <f t="shared" si="74"/>
        <v>0</v>
      </c>
      <c r="R564" s="33"/>
    </row>
    <row r="565" spans="1:18" ht="15" hidden="1" x14ac:dyDescent="0.25">
      <c r="A565" s="27">
        <v>47</v>
      </c>
      <c r="B565" s="27">
        <v>1815</v>
      </c>
      <c r="C565" s="28" t="s">
        <v>40</v>
      </c>
      <c r="D565" s="54">
        <f t="shared" si="70"/>
        <v>0</v>
      </c>
      <c r="E565" s="29"/>
      <c r="F565" s="29"/>
      <c r="G565" s="30">
        <f t="shared" si="72"/>
        <v>0</v>
      </c>
      <c r="H565" s="30">
        <v>0</v>
      </c>
      <c r="I565" s="34"/>
      <c r="J565" s="55">
        <f t="shared" si="71"/>
        <v>0</v>
      </c>
      <c r="K565" s="29"/>
      <c r="L565" s="29"/>
      <c r="M565" s="30">
        <f t="shared" si="73"/>
        <v>0</v>
      </c>
      <c r="N565" s="32">
        <f t="shared" si="74"/>
        <v>0</v>
      </c>
      <c r="R565" s="33"/>
    </row>
    <row r="566" spans="1:18" ht="15" hidden="1" x14ac:dyDescent="0.25">
      <c r="A566" s="27">
        <v>47</v>
      </c>
      <c r="B566" s="27">
        <v>1820</v>
      </c>
      <c r="C566" s="28" t="s">
        <v>41</v>
      </c>
      <c r="D566" s="54">
        <f t="shared" si="70"/>
        <v>0</v>
      </c>
      <c r="E566" s="29"/>
      <c r="F566" s="29"/>
      <c r="G566" s="30">
        <f t="shared" si="72"/>
        <v>0</v>
      </c>
      <c r="H566" s="30">
        <v>0</v>
      </c>
      <c r="I566" s="34"/>
      <c r="J566" s="55">
        <f t="shared" si="71"/>
        <v>0</v>
      </c>
      <c r="K566" s="29"/>
      <c r="L566" s="29"/>
      <c r="M566" s="30">
        <f t="shared" si="73"/>
        <v>0</v>
      </c>
      <c r="N566" s="32">
        <f t="shared" si="74"/>
        <v>0</v>
      </c>
      <c r="R566" s="33"/>
    </row>
    <row r="567" spans="1:18" ht="15" hidden="1" x14ac:dyDescent="0.25">
      <c r="A567" s="27">
        <v>47</v>
      </c>
      <c r="B567" s="27">
        <v>1825</v>
      </c>
      <c r="C567" s="28" t="s">
        <v>42</v>
      </c>
      <c r="D567" s="54">
        <f t="shared" si="70"/>
        <v>0</v>
      </c>
      <c r="E567" s="29"/>
      <c r="F567" s="29"/>
      <c r="G567" s="30">
        <f t="shared" si="72"/>
        <v>0</v>
      </c>
      <c r="H567" s="30">
        <v>0</v>
      </c>
      <c r="I567" s="34"/>
      <c r="J567" s="55">
        <f t="shared" si="71"/>
        <v>0</v>
      </c>
      <c r="K567" s="29"/>
      <c r="L567" s="29"/>
      <c r="M567" s="30">
        <f t="shared" si="73"/>
        <v>0</v>
      </c>
      <c r="N567" s="32">
        <f t="shared" si="74"/>
        <v>0</v>
      </c>
      <c r="R567" s="33"/>
    </row>
    <row r="568" spans="1:18" ht="15" hidden="1" x14ac:dyDescent="0.25">
      <c r="A568" s="27">
        <v>47</v>
      </c>
      <c r="B568" s="27">
        <v>1830</v>
      </c>
      <c r="C568" s="28" t="s">
        <v>43</v>
      </c>
      <c r="D568" s="54">
        <f t="shared" si="70"/>
        <v>0</v>
      </c>
      <c r="E568" s="29"/>
      <c r="F568" s="29"/>
      <c r="G568" s="30">
        <f t="shared" si="72"/>
        <v>0</v>
      </c>
      <c r="H568" s="30">
        <v>0</v>
      </c>
      <c r="I568" s="34"/>
      <c r="J568" s="55">
        <f t="shared" si="71"/>
        <v>0</v>
      </c>
      <c r="K568" s="29"/>
      <c r="L568" s="29"/>
      <c r="M568" s="30">
        <f t="shared" si="73"/>
        <v>0</v>
      </c>
      <c r="N568" s="32">
        <f t="shared" si="74"/>
        <v>0</v>
      </c>
      <c r="R568" s="33"/>
    </row>
    <row r="569" spans="1:18" ht="15" hidden="1" x14ac:dyDescent="0.25">
      <c r="A569" s="27">
        <v>47</v>
      </c>
      <c r="B569" s="27">
        <v>1835</v>
      </c>
      <c r="C569" s="28" t="s">
        <v>44</v>
      </c>
      <c r="D569" s="54">
        <f t="shared" si="70"/>
        <v>0</v>
      </c>
      <c r="E569" s="29"/>
      <c r="F569" s="29"/>
      <c r="G569" s="30">
        <f t="shared" si="72"/>
        <v>0</v>
      </c>
      <c r="H569" s="30">
        <v>0</v>
      </c>
      <c r="I569" s="34"/>
      <c r="J569" s="55">
        <f t="shared" si="71"/>
        <v>0</v>
      </c>
      <c r="K569" s="29"/>
      <c r="L569" s="29"/>
      <c r="M569" s="30">
        <f t="shared" si="73"/>
        <v>0</v>
      </c>
      <c r="N569" s="32">
        <f t="shared" si="74"/>
        <v>0</v>
      </c>
      <c r="R569" s="33"/>
    </row>
    <row r="570" spans="1:18" ht="15" hidden="1" x14ac:dyDescent="0.25">
      <c r="A570" s="27">
        <v>47</v>
      </c>
      <c r="B570" s="27">
        <v>1840</v>
      </c>
      <c r="C570" s="28" t="s">
        <v>45</v>
      </c>
      <c r="D570" s="54">
        <f t="shared" si="70"/>
        <v>0</v>
      </c>
      <c r="E570" s="29"/>
      <c r="F570" s="29"/>
      <c r="G570" s="30">
        <f t="shared" si="72"/>
        <v>0</v>
      </c>
      <c r="H570" s="30">
        <v>0</v>
      </c>
      <c r="I570" s="34"/>
      <c r="J570" s="55">
        <f t="shared" si="71"/>
        <v>0</v>
      </c>
      <c r="K570" s="29"/>
      <c r="L570" s="29"/>
      <c r="M570" s="30">
        <f t="shared" si="73"/>
        <v>0</v>
      </c>
      <c r="N570" s="32">
        <f t="shared" si="74"/>
        <v>0</v>
      </c>
      <c r="R570" s="33"/>
    </row>
    <row r="571" spans="1:18" ht="15" hidden="1" x14ac:dyDescent="0.25">
      <c r="A571" s="27">
        <v>47</v>
      </c>
      <c r="B571" s="27">
        <v>1845</v>
      </c>
      <c r="C571" s="28" t="s">
        <v>46</v>
      </c>
      <c r="D571" s="54">
        <f t="shared" si="70"/>
        <v>0</v>
      </c>
      <c r="E571" s="29"/>
      <c r="F571" s="29"/>
      <c r="G571" s="30">
        <f t="shared" si="72"/>
        <v>0</v>
      </c>
      <c r="H571" s="30">
        <v>0</v>
      </c>
      <c r="I571" s="34"/>
      <c r="J571" s="55">
        <f t="shared" si="71"/>
        <v>0</v>
      </c>
      <c r="K571" s="29"/>
      <c r="L571" s="29"/>
      <c r="M571" s="30">
        <f t="shared" si="73"/>
        <v>0</v>
      </c>
      <c r="N571" s="32">
        <f t="shared" si="74"/>
        <v>0</v>
      </c>
      <c r="R571" s="33"/>
    </row>
    <row r="572" spans="1:18" ht="15" hidden="1" x14ac:dyDescent="0.25">
      <c r="A572" s="27">
        <v>47</v>
      </c>
      <c r="B572" s="27">
        <v>1850</v>
      </c>
      <c r="C572" s="28" t="s">
        <v>47</v>
      </c>
      <c r="D572" s="54">
        <f t="shared" si="70"/>
        <v>0</v>
      </c>
      <c r="E572" s="29"/>
      <c r="F572" s="29"/>
      <c r="G572" s="30">
        <f t="shared" si="72"/>
        <v>0</v>
      </c>
      <c r="H572" s="30">
        <v>0</v>
      </c>
      <c r="I572" s="34"/>
      <c r="J572" s="55">
        <f t="shared" si="71"/>
        <v>0</v>
      </c>
      <c r="K572" s="29"/>
      <c r="L572" s="29"/>
      <c r="M572" s="30">
        <f t="shared" si="73"/>
        <v>0</v>
      </c>
      <c r="N572" s="32">
        <f t="shared" si="74"/>
        <v>0</v>
      </c>
      <c r="R572" s="33"/>
    </row>
    <row r="573" spans="1:18" ht="15" hidden="1" x14ac:dyDescent="0.25">
      <c r="A573" s="27">
        <v>47</v>
      </c>
      <c r="B573" s="27">
        <v>1855</v>
      </c>
      <c r="C573" s="28" t="s">
        <v>48</v>
      </c>
      <c r="D573" s="54">
        <f t="shared" si="70"/>
        <v>0</v>
      </c>
      <c r="E573" s="29"/>
      <c r="F573" s="29"/>
      <c r="G573" s="30">
        <f t="shared" si="72"/>
        <v>0</v>
      </c>
      <c r="H573" s="30">
        <v>0</v>
      </c>
      <c r="I573" s="34"/>
      <c r="J573" s="55">
        <f t="shared" si="71"/>
        <v>0</v>
      </c>
      <c r="K573" s="29"/>
      <c r="L573" s="29"/>
      <c r="M573" s="30">
        <f t="shared" si="73"/>
        <v>0</v>
      </c>
      <c r="N573" s="32">
        <f t="shared" si="74"/>
        <v>0</v>
      </c>
      <c r="R573" s="33"/>
    </row>
    <row r="574" spans="1:18" ht="15" hidden="1" x14ac:dyDescent="0.25">
      <c r="A574" s="27">
        <v>47</v>
      </c>
      <c r="B574" s="27">
        <v>1860</v>
      </c>
      <c r="C574" s="28" t="s">
        <v>49</v>
      </c>
      <c r="D574" s="54">
        <f t="shared" si="70"/>
        <v>0</v>
      </c>
      <c r="E574" s="29"/>
      <c r="F574" s="29"/>
      <c r="G574" s="30">
        <f t="shared" si="72"/>
        <v>0</v>
      </c>
      <c r="H574" s="30">
        <v>0</v>
      </c>
      <c r="I574" s="34"/>
      <c r="J574" s="55">
        <f t="shared" si="71"/>
        <v>0</v>
      </c>
      <c r="K574" s="29"/>
      <c r="L574" s="29"/>
      <c r="M574" s="30">
        <f t="shared" si="73"/>
        <v>0</v>
      </c>
      <c r="N574" s="32">
        <f t="shared" si="74"/>
        <v>0</v>
      </c>
      <c r="R574" s="33"/>
    </row>
    <row r="575" spans="1:18" ht="15" hidden="1" x14ac:dyDescent="0.25">
      <c r="A575" s="27">
        <v>47</v>
      </c>
      <c r="B575" s="27">
        <v>1860</v>
      </c>
      <c r="C575" s="28" t="s">
        <v>50</v>
      </c>
      <c r="D575" s="54">
        <f t="shared" si="70"/>
        <v>0</v>
      </c>
      <c r="E575" s="29"/>
      <c r="F575" s="29"/>
      <c r="G575" s="30">
        <f t="shared" si="72"/>
        <v>0</v>
      </c>
      <c r="H575" s="30">
        <v>0</v>
      </c>
      <c r="I575" s="34"/>
      <c r="J575" s="55">
        <f t="shared" si="71"/>
        <v>0</v>
      </c>
      <c r="K575" s="29"/>
      <c r="L575" s="29"/>
      <c r="M575" s="30">
        <f t="shared" si="73"/>
        <v>0</v>
      </c>
      <c r="N575" s="32">
        <f t="shared" si="74"/>
        <v>0</v>
      </c>
      <c r="R575" s="33"/>
    </row>
    <row r="576" spans="1:18" ht="15" hidden="1" x14ac:dyDescent="0.25">
      <c r="A576" s="27" t="s">
        <v>36</v>
      </c>
      <c r="B576" s="27">
        <v>1905</v>
      </c>
      <c r="C576" s="28" t="s">
        <v>37</v>
      </c>
      <c r="D576" s="54">
        <f t="shared" si="70"/>
        <v>0</v>
      </c>
      <c r="E576" s="29"/>
      <c r="F576" s="29"/>
      <c r="G576" s="30">
        <f t="shared" si="72"/>
        <v>0</v>
      </c>
      <c r="H576" s="30">
        <v>0</v>
      </c>
      <c r="I576" s="34"/>
      <c r="J576" s="55">
        <f t="shared" si="71"/>
        <v>0</v>
      </c>
      <c r="K576" s="29"/>
      <c r="L576" s="29"/>
      <c r="M576" s="30">
        <f t="shared" si="73"/>
        <v>0</v>
      </c>
      <c r="N576" s="32">
        <f t="shared" si="74"/>
        <v>0</v>
      </c>
      <c r="R576" s="33"/>
    </row>
    <row r="577" spans="1:18" ht="15" hidden="1" x14ac:dyDescent="0.25">
      <c r="A577" s="27">
        <v>47</v>
      </c>
      <c r="B577" s="27">
        <v>1908</v>
      </c>
      <c r="C577" s="28" t="s">
        <v>51</v>
      </c>
      <c r="D577" s="54">
        <f t="shared" si="70"/>
        <v>0</v>
      </c>
      <c r="E577" s="29"/>
      <c r="F577" s="29"/>
      <c r="G577" s="30">
        <f t="shared" si="72"/>
        <v>0</v>
      </c>
      <c r="H577" s="30">
        <v>0</v>
      </c>
      <c r="I577" s="34"/>
      <c r="J577" s="55">
        <f t="shared" si="71"/>
        <v>0</v>
      </c>
      <c r="K577" s="29"/>
      <c r="L577" s="29"/>
      <c r="M577" s="30">
        <f t="shared" si="73"/>
        <v>0</v>
      </c>
      <c r="N577" s="32">
        <f t="shared" si="74"/>
        <v>0</v>
      </c>
      <c r="R577" s="33"/>
    </row>
    <row r="578" spans="1:18" ht="15" hidden="1" x14ac:dyDescent="0.25">
      <c r="A578" s="27">
        <v>13</v>
      </c>
      <c r="B578" s="27">
        <v>1910</v>
      </c>
      <c r="C578" s="28" t="s">
        <v>39</v>
      </c>
      <c r="D578" s="54">
        <f t="shared" si="70"/>
        <v>0</v>
      </c>
      <c r="E578" s="29"/>
      <c r="F578" s="29"/>
      <c r="G578" s="30">
        <f t="shared" si="72"/>
        <v>0</v>
      </c>
      <c r="H578" s="30">
        <v>0</v>
      </c>
      <c r="I578" s="34"/>
      <c r="J578" s="55">
        <f t="shared" si="71"/>
        <v>0</v>
      </c>
      <c r="K578" s="29"/>
      <c r="L578" s="29"/>
      <c r="M578" s="30">
        <f t="shared" si="73"/>
        <v>0</v>
      </c>
      <c r="N578" s="32">
        <f t="shared" si="74"/>
        <v>0</v>
      </c>
      <c r="R578" s="33"/>
    </row>
    <row r="579" spans="1:18" ht="15" hidden="1" x14ac:dyDescent="0.25">
      <c r="A579" s="27">
        <v>8</v>
      </c>
      <c r="B579" s="27">
        <v>1915</v>
      </c>
      <c r="C579" s="28" t="s">
        <v>52</v>
      </c>
      <c r="D579" s="54">
        <f t="shared" si="70"/>
        <v>0</v>
      </c>
      <c r="E579" s="29"/>
      <c r="F579" s="29"/>
      <c r="G579" s="30">
        <f t="shared" si="72"/>
        <v>0</v>
      </c>
      <c r="H579" s="30">
        <v>0</v>
      </c>
      <c r="I579" s="34"/>
      <c r="J579" s="55">
        <f t="shared" si="71"/>
        <v>0</v>
      </c>
      <c r="K579" s="29"/>
      <c r="L579" s="29"/>
      <c r="M579" s="30">
        <f t="shared" si="73"/>
        <v>0</v>
      </c>
      <c r="N579" s="32">
        <f t="shared" si="74"/>
        <v>0</v>
      </c>
      <c r="R579" s="33"/>
    </row>
    <row r="580" spans="1:18" ht="15" hidden="1" x14ac:dyDescent="0.25">
      <c r="A580" s="27">
        <v>8</v>
      </c>
      <c r="B580" s="27">
        <v>1915</v>
      </c>
      <c r="C580" s="28" t="s">
        <v>53</v>
      </c>
      <c r="D580" s="54">
        <f t="shared" si="70"/>
        <v>0</v>
      </c>
      <c r="E580" s="29"/>
      <c r="F580" s="29"/>
      <c r="G580" s="30">
        <f t="shared" si="72"/>
        <v>0</v>
      </c>
      <c r="H580" s="30">
        <v>0</v>
      </c>
      <c r="I580" s="34"/>
      <c r="J580" s="55">
        <f t="shared" si="71"/>
        <v>0</v>
      </c>
      <c r="K580" s="29"/>
      <c r="L580" s="29"/>
      <c r="M580" s="30">
        <f t="shared" si="73"/>
        <v>0</v>
      </c>
      <c r="N580" s="32">
        <f t="shared" si="74"/>
        <v>0</v>
      </c>
      <c r="R580" s="33"/>
    </row>
    <row r="581" spans="1:18" ht="15" hidden="1" x14ac:dyDescent="0.25">
      <c r="A581" s="27">
        <v>10</v>
      </c>
      <c r="B581" s="27">
        <v>1920</v>
      </c>
      <c r="C581" s="28" t="s">
        <v>54</v>
      </c>
      <c r="D581" s="54">
        <f t="shared" si="70"/>
        <v>0</v>
      </c>
      <c r="E581" s="29"/>
      <c r="F581" s="29"/>
      <c r="G581" s="30">
        <f t="shared" si="72"/>
        <v>0</v>
      </c>
      <c r="H581" s="30">
        <v>0</v>
      </c>
      <c r="I581" s="34"/>
      <c r="J581" s="55">
        <f t="shared" si="71"/>
        <v>0</v>
      </c>
      <c r="K581" s="29"/>
      <c r="L581" s="29"/>
      <c r="M581" s="30">
        <f t="shared" si="73"/>
        <v>0</v>
      </c>
      <c r="N581" s="32">
        <f t="shared" si="74"/>
        <v>0</v>
      </c>
      <c r="R581" s="33"/>
    </row>
    <row r="582" spans="1:18" ht="25.5" hidden="1" x14ac:dyDescent="0.25">
      <c r="A582" s="27">
        <v>45</v>
      </c>
      <c r="B582" s="27">
        <v>1920</v>
      </c>
      <c r="C582" s="28" t="s">
        <v>55</v>
      </c>
      <c r="D582" s="54">
        <f t="shared" si="70"/>
        <v>0</v>
      </c>
      <c r="E582" s="29"/>
      <c r="F582" s="29"/>
      <c r="G582" s="30">
        <f t="shared" si="72"/>
        <v>0</v>
      </c>
      <c r="H582" s="30">
        <v>0</v>
      </c>
      <c r="I582" s="34"/>
      <c r="J582" s="55">
        <f t="shared" si="71"/>
        <v>0</v>
      </c>
      <c r="K582" s="29"/>
      <c r="L582" s="29"/>
      <c r="M582" s="30">
        <f t="shared" si="73"/>
        <v>0</v>
      </c>
      <c r="N582" s="32">
        <f t="shared" si="74"/>
        <v>0</v>
      </c>
      <c r="R582" s="33"/>
    </row>
    <row r="583" spans="1:18" ht="25.5" hidden="1" x14ac:dyDescent="0.25">
      <c r="A583" s="27">
        <v>50</v>
      </c>
      <c r="B583" s="27">
        <v>1920</v>
      </c>
      <c r="C583" s="28" t="s">
        <v>56</v>
      </c>
      <c r="D583" s="54">
        <f t="shared" si="70"/>
        <v>0</v>
      </c>
      <c r="E583" s="29"/>
      <c r="F583" s="29"/>
      <c r="G583" s="30">
        <f t="shared" si="72"/>
        <v>0</v>
      </c>
      <c r="H583" s="30">
        <v>0</v>
      </c>
      <c r="I583" s="34"/>
      <c r="J583" s="55">
        <f t="shared" si="71"/>
        <v>0</v>
      </c>
      <c r="K583" s="29"/>
      <c r="L583" s="29"/>
      <c r="M583" s="30">
        <f t="shared" si="73"/>
        <v>0</v>
      </c>
      <c r="N583" s="32">
        <f t="shared" si="74"/>
        <v>0</v>
      </c>
      <c r="R583" s="33"/>
    </row>
    <row r="584" spans="1:18" ht="15" hidden="1" x14ac:dyDescent="0.25">
      <c r="A584" s="27">
        <v>10</v>
      </c>
      <c r="B584" s="27">
        <v>1930</v>
      </c>
      <c r="C584" s="28" t="s">
        <v>57</v>
      </c>
      <c r="D584" s="54">
        <f t="shared" si="70"/>
        <v>0</v>
      </c>
      <c r="E584" s="29"/>
      <c r="F584" s="29"/>
      <c r="G584" s="30">
        <f t="shared" si="72"/>
        <v>0</v>
      </c>
      <c r="H584" s="30">
        <v>0</v>
      </c>
      <c r="I584" s="34"/>
      <c r="J584" s="55">
        <f t="shared" si="71"/>
        <v>0</v>
      </c>
      <c r="K584" s="29"/>
      <c r="L584" s="29"/>
      <c r="M584" s="30">
        <f t="shared" si="73"/>
        <v>0</v>
      </c>
      <c r="N584" s="32">
        <f t="shared" si="74"/>
        <v>0</v>
      </c>
      <c r="R584" s="33"/>
    </row>
    <row r="585" spans="1:18" ht="15" hidden="1" x14ac:dyDescent="0.25">
      <c r="A585" s="27">
        <v>8</v>
      </c>
      <c r="B585" s="27">
        <v>1935</v>
      </c>
      <c r="C585" s="28" t="s">
        <v>58</v>
      </c>
      <c r="D585" s="54">
        <f t="shared" si="70"/>
        <v>0</v>
      </c>
      <c r="E585" s="29"/>
      <c r="F585" s="29"/>
      <c r="G585" s="30">
        <f t="shared" si="72"/>
        <v>0</v>
      </c>
      <c r="H585" s="30">
        <v>0</v>
      </c>
      <c r="I585" s="34"/>
      <c r="J585" s="55">
        <f t="shared" si="71"/>
        <v>0</v>
      </c>
      <c r="K585" s="29"/>
      <c r="L585" s="29"/>
      <c r="M585" s="30">
        <f t="shared" si="73"/>
        <v>0</v>
      </c>
      <c r="N585" s="32">
        <f t="shared" si="74"/>
        <v>0</v>
      </c>
      <c r="R585" s="33"/>
    </row>
    <row r="586" spans="1:18" ht="15" hidden="1" x14ac:dyDescent="0.25">
      <c r="A586" s="27">
        <v>8</v>
      </c>
      <c r="B586" s="27">
        <v>1940</v>
      </c>
      <c r="C586" s="28" t="s">
        <v>59</v>
      </c>
      <c r="D586" s="54">
        <f t="shared" si="70"/>
        <v>0</v>
      </c>
      <c r="E586" s="29"/>
      <c r="F586" s="29"/>
      <c r="G586" s="30">
        <f t="shared" si="72"/>
        <v>0</v>
      </c>
      <c r="H586" s="30">
        <v>0</v>
      </c>
      <c r="I586" s="34"/>
      <c r="J586" s="55">
        <f t="shared" si="71"/>
        <v>0</v>
      </c>
      <c r="K586" s="29"/>
      <c r="L586" s="29"/>
      <c r="M586" s="30">
        <f t="shared" si="73"/>
        <v>0</v>
      </c>
      <c r="N586" s="32">
        <f t="shared" si="74"/>
        <v>0</v>
      </c>
      <c r="R586" s="33"/>
    </row>
    <row r="587" spans="1:18" ht="15" hidden="1" x14ac:dyDescent="0.25">
      <c r="A587" s="27">
        <v>8</v>
      </c>
      <c r="B587" s="27">
        <v>1945</v>
      </c>
      <c r="C587" s="28" t="s">
        <v>60</v>
      </c>
      <c r="D587" s="54">
        <f t="shared" si="70"/>
        <v>0</v>
      </c>
      <c r="E587" s="29"/>
      <c r="F587" s="29"/>
      <c r="G587" s="30">
        <f t="shared" si="72"/>
        <v>0</v>
      </c>
      <c r="H587" s="30">
        <v>0</v>
      </c>
      <c r="I587" s="34"/>
      <c r="J587" s="55">
        <f t="shared" si="71"/>
        <v>0</v>
      </c>
      <c r="K587" s="29"/>
      <c r="L587" s="29"/>
      <c r="M587" s="30">
        <f t="shared" si="73"/>
        <v>0</v>
      </c>
      <c r="N587" s="32">
        <f t="shared" si="74"/>
        <v>0</v>
      </c>
      <c r="R587" s="33"/>
    </row>
    <row r="588" spans="1:18" ht="15" hidden="1" x14ac:dyDescent="0.25">
      <c r="A588" s="27">
        <v>8</v>
      </c>
      <c r="B588" s="27">
        <v>1950</v>
      </c>
      <c r="C588" s="28" t="s">
        <v>61</v>
      </c>
      <c r="D588" s="54">
        <f t="shared" si="70"/>
        <v>0</v>
      </c>
      <c r="E588" s="29"/>
      <c r="F588" s="29"/>
      <c r="G588" s="30">
        <f t="shared" si="72"/>
        <v>0</v>
      </c>
      <c r="H588" s="30">
        <v>0</v>
      </c>
      <c r="I588" s="34"/>
      <c r="J588" s="55">
        <f t="shared" si="71"/>
        <v>0</v>
      </c>
      <c r="K588" s="29"/>
      <c r="L588" s="29"/>
      <c r="M588" s="30">
        <f t="shared" si="73"/>
        <v>0</v>
      </c>
      <c r="N588" s="32">
        <f t="shared" si="74"/>
        <v>0</v>
      </c>
      <c r="R588" s="33"/>
    </row>
    <row r="589" spans="1:18" ht="15" hidden="1" x14ac:dyDescent="0.25">
      <c r="A589" s="27">
        <v>8</v>
      </c>
      <c r="B589" s="27">
        <v>1955</v>
      </c>
      <c r="C589" s="28" t="s">
        <v>62</v>
      </c>
      <c r="D589" s="54">
        <f t="shared" si="70"/>
        <v>0</v>
      </c>
      <c r="E589" s="29"/>
      <c r="F589" s="29"/>
      <c r="G589" s="30">
        <f t="shared" si="72"/>
        <v>0</v>
      </c>
      <c r="H589" s="30">
        <v>0</v>
      </c>
      <c r="I589" s="34"/>
      <c r="J589" s="55">
        <f t="shared" si="71"/>
        <v>0</v>
      </c>
      <c r="K589" s="29"/>
      <c r="L589" s="29"/>
      <c r="M589" s="30">
        <f t="shared" si="73"/>
        <v>0</v>
      </c>
      <c r="N589" s="32">
        <f t="shared" si="74"/>
        <v>0</v>
      </c>
      <c r="R589" s="33"/>
    </row>
    <row r="590" spans="1:18" ht="15" hidden="1" x14ac:dyDescent="0.25">
      <c r="A590" s="27">
        <v>8</v>
      </c>
      <c r="B590" s="27">
        <v>1955</v>
      </c>
      <c r="C590" s="28" t="s">
        <v>63</v>
      </c>
      <c r="D590" s="54">
        <f t="shared" si="70"/>
        <v>0</v>
      </c>
      <c r="E590" s="29"/>
      <c r="F590" s="29"/>
      <c r="G590" s="30">
        <f t="shared" si="72"/>
        <v>0</v>
      </c>
      <c r="H590" s="30">
        <v>0</v>
      </c>
      <c r="I590" s="34"/>
      <c r="J590" s="55">
        <f t="shared" si="71"/>
        <v>0</v>
      </c>
      <c r="K590" s="29"/>
      <c r="L590" s="29"/>
      <c r="M590" s="30">
        <f t="shared" si="73"/>
        <v>0</v>
      </c>
      <c r="N590" s="32">
        <f t="shared" si="74"/>
        <v>0</v>
      </c>
      <c r="R590" s="33"/>
    </row>
    <row r="591" spans="1:18" ht="15" hidden="1" x14ac:dyDescent="0.25">
      <c r="A591" s="27">
        <v>8</v>
      </c>
      <c r="B591" s="27">
        <v>1960</v>
      </c>
      <c r="C591" s="28" t="s">
        <v>64</v>
      </c>
      <c r="D591" s="54">
        <f t="shared" si="70"/>
        <v>0</v>
      </c>
      <c r="E591" s="29"/>
      <c r="F591" s="29"/>
      <c r="G591" s="30">
        <f t="shared" si="72"/>
        <v>0</v>
      </c>
      <c r="H591" s="30">
        <v>0</v>
      </c>
      <c r="I591" s="34"/>
      <c r="J591" s="55">
        <f t="shared" si="71"/>
        <v>0</v>
      </c>
      <c r="K591" s="29"/>
      <c r="L591" s="29"/>
      <c r="M591" s="30">
        <f t="shared" si="73"/>
        <v>0</v>
      </c>
      <c r="N591" s="32">
        <f t="shared" si="74"/>
        <v>0</v>
      </c>
      <c r="R591" s="33"/>
    </row>
    <row r="592" spans="1:18" ht="25.5" hidden="1" x14ac:dyDescent="0.25">
      <c r="A592" s="1">
        <v>47</v>
      </c>
      <c r="B592" s="27">
        <v>1970</v>
      </c>
      <c r="C592" s="28" t="s">
        <v>65</v>
      </c>
      <c r="D592" s="54">
        <f t="shared" si="70"/>
        <v>0</v>
      </c>
      <c r="E592" s="29"/>
      <c r="F592" s="29"/>
      <c r="G592" s="30">
        <f t="shared" si="72"/>
        <v>0</v>
      </c>
      <c r="H592" s="30">
        <v>0</v>
      </c>
      <c r="I592" s="34"/>
      <c r="J592" s="55">
        <f t="shared" si="71"/>
        <v>0</v>
      </c>
      <c r="K592" s="29"/>
      <c r="L592" s="29"/>
      <c r="M592" s="30">
        <f t="shared" si="73"/>
        <v>0</v>
      </c>
      <c r="N592" s="32">
        <f t="shared" si="74"/>
        <v>0</v>
      </c>
      <c r="R592" s="33"/>
    </row>
    <row r="593" spans="1:18" ht="25.5" hidden="1" x14ac:dyDescent="0.25">
      <c r="A593" s="27">
        <v>47</v>
      </c>
      <c r="B593" s="27">
        <v>1975</v>
      </c>
      <c r="C593" s="28" t="s">
        <v>66</v>
      </c>
      <c r="D593" s="54">
        <f t="shared" si="70"/>
        <v>0</v>
      </c>
      <c r="E593" s="29"/>
      <c r="F593" s="29"/>
      <c r="G593" s="30">
        <f t="shared" si="72"/>
        <v>0</v>
      </c>
      <c r="H593" s="30">
        <v>0</v>
      </c>
      <c r="I593" s="34"/>
      <c r="J593" s="55">
        <f t="shared" si="71"/>
        <v>0</v>
      </c>
      <c r="K593" s="29"/>
      <c r="L593" s="29"/>
      <c r="M593" s="30">
        <f t="shared" si="73"/>
        <v>0</v>
      </c>
      <c r="N593" s="32">
        <f t="shared" si="74"/>
        <v>0</v>
      </c>
      <c r="R593" s="33"/>
    </row>
    <row r="594" spans="1:18" ht="15" hidden="1" x14ac:dyDescent="0.25">
      <c r="A594" s="27">
        <v>47</v>
      </c>
      <c r="B594" s="27">
        <v>1980</v>
      </c>
      <c r="C594" s="28" t="s">
        <v>67</v>
      </c>
      <c r="D594" s="54">
        <f t="shared" si="70"/>
        <v>0</v>
      </c>
      <c r="E594" s="29"/>
      <c r="F594" s="29"/>
      <c r="G594" s="30">
        <f t="shared" si="72"/>
        <v>0</v>
      </c>
      <c r="H594" s="30">
        <v>0</v>
      </c>
      <c r="I594" s="34"/>
      <c r="J594" s="55">
        <f t="shared" si="71"/>
        <v>0</v>
      </c>
      <c r="K594" s="29"/>
      <c r="L594" s="29"/>
      <c r="M594" s="30">
        <f t="shared" si="73"/>
        <v>0</v>
      </c>
      <c r="N594" s="32">
        <f t="shared" si="74"/>
        <v>0</v>
      </c>
      <c r="R594" s="33"/>
    </row>
    <row r="595" spans="1:18" ht="15" hidden="1" x14ac:dyDescent="0.25">
      <c r="A595" s="27">
        <v>47</v>
      </c>
      <c r="B595" s="27">
        <v>1985</v>
      </c>
      <c r="C595" s="28" t="s">
        <v>68</v>
      </c>
      <c r="D595" s="54">
        <f t="shared" si="70"/>
        <v>0</v>
      </c>
      <c r="E595" s="29"/>
      <c r="F595" s="29"/>
      <c r="G595" s="30">
        <f t="shared" si="72"/>
        <v>0</v>
      </c>
      <c r="H595" s="30">
        <v>0</v>
      </c>
      <c r="I595" s="34"/>
      <c r="J595" s="55">
        <f t="shared" si="71"/>
        <v>0</v>
      </c>
      <c r="K595" s="29"/>
      <c r="L595" s="29"/>
      <c r="M595" s="30">
        <f t="shared" si="73"/>
        <v>0</v>
      </c>
      <c r="N595" s="32">
        <f t="shared" si="74"/>
        <v>0</v>
      </c>
      <c r="R595" s="33"/>
    </row>
    <row r="596" spans="1:18" ht="15" hidden="1" x14ac:dyDescent="0.25">
      <c r="A596" s="1">
        <v>47</v>
      </c>
      <c r="B596" s="27">
        <v>1990</v>
      </c>
      <c r="C596" s="36" t="s">
        <v>69</v>
      </c>
      <c r="D596" s="54">
        <f t="shared" si="70"/>
        <v>0</v>
      </c>
      <c r="E596" s="29"/>
      <c r="F596" s="29"/>
      <c r="G596" s="30">
        <f t="shared" si="72"/>
        <v>0</v>
      </c>
      <c r="H596" s="30">
        <v>0</v>
      </c>
      <c r="I596" s="34"/>
      <c r="J596" s="55">
        <f t="shared" si="71"/>
        <v>0</v>
      </c>
      <c r="K596" s="29"/>
      <c r="L596" s="29"/>
      <c r="M596" s="30">
        <f t="shared" si="73"/>
        <v>0</v>
      </c>
      <c r="N596" s="32">
        <f t="shared" si="74"/>
        <v>0</v>
      </c>
      <c r="R596" s="33"/>
    </row>
    <row r="597" spans="1:18" ht="15" hidden="1" x14ac:dyDescent="0.25">
      <c r="A597" s="27">
        <v>47</v>
      </c>
      <c r="B597" s="27">
        <v>1995</v>
      </c>
      <c r="C597" s="28" t="s">
        <v>70</v>
      </c>
      <c r="D597" s="54">
        <f t="shared" si="70"/>
        <v>0</v>
      </c>
      <c r="E597" s="29"/>
      <c r="F597" s="29"/>
      <c r="G597" s="30">
        <f t="shared" si="72"/>
        <v>0</v>
      </c>
      <c r="H597" s="30">
        <v>0</v>
      </c>
      <c r="I597" s="34"/>
      <c r="J597" s="55">
        <f t="shared" si="71"/>
        <v>0</v>
      </c>
      <c r="K597" s="29"/>
      <c r="L597" s="29"/>
      <c r="M597" s="30">
        <f t="shared" si="73"/>
        <v>0</v>
      </c>
      <c r="N597" s="32">
        <f t="shared" si="74"/>
        <v>0</v>
      </c>
      <c r="R597" s="33"/>
    </row>
    <row r="598" spans="1:18" ht="15" hidden="1" x14ac:dyDescent="0.25">
      <c r="A598" s="27">
        <v>47</v>
      </c>
      <c r="B598" s="27">
        <v>2440</v>
      </c>
      <c r="C598" s="28" t="s">
        <v>71</v>
      </c>
      <c r="D598" s="54">
        <f t="shared" si="70"/>
        <v>0</v>
      </c>
      <c r="E598" s="29"/>
      <c r="F598" s="29"/>
      <c r="G598" s="30">
        <f t="shared" si="72"/>
        <v>0</v>
      </c>
      <c r="H598" s="30">
        <v>0</v>
      </c>
      <c r="J598" s="55">
        <f t="shared" si="71"/>
        <v>0</v>
      </c>
      <c r="K598" s="29"/>
      <c r="L598" s="29"/>
      <c r="M598" s="30">
        <f t="shared" si="73"/>
        <v>0</v>
      </c>
      <c r="N598" s="32">
        <f t="shared" si="74"/>
        <v>0</v>
      </c>
      <c r="R598" s="33"/>
    </row>
    <row r="599" spans="1:18" ht="15" hidden="1" x14ac:dyDescent="0.25">
      <c r="A599" s="37"/>
      <c r="B599" s="37">
        <v>2005</v>
      </c>
      <c r="C599" s="38" t="s">
        <v>72</v>
      </c>
      <c r="D599" s="54">
        <f t="shared" si="70"/>
        <v>0</v>
      </c>
      <c r="E599" s="39"/>
      <c r="F599" s="39"/>
      <c r="G599" s="30">
        <f t="shared" si="72"/>
        <v>0</v>
      </c>
      <c r="H599" s="30">
        <v>0</v>
      </c>
      <c r="J599" s="55">
        <f t="shared" si="71"/>
        <v>0</v>
      </c>
      <c r="K599" s="39"/>
      <c r="L599" s="39"/>
      <c r="M599" s="30">
        <f t="shared" si="73"/>
        <v>0</v>
      </c>
      <c r="N599" s="32">
        <f t="shared" si="74"/>
        <v>0</v>
      </c>
      <c r="R599" s="33"/>
    </row>
    <row r="600" spans="1:18" hidden="1" x14ac:dyDescent="0.2">
      <c r="A600" s="37"/>
      <c r="B600" s="37"/>
      <c r="C600" s="40" t="s">
        <v>73</v>
      </c>
      <c r="D600" s="41">
        <f>SUM(D559:D599)</f>
        <v>0</v>
      </c>
      <c r="E600" s="41">
        <f>SUM(E559:E599)</f>
        <v>0</v>
      </c>
      <c r="F600" s="41">
        <f>SUM(F559:F599)</f>
        <v>0</v>
      </c>
      <c r="G600" s="41">
        <f>SUM(G559:G599)</f>
        <v>0</v>
      </c>
      <c r="H600" s="41">
        <f>SUM(H559:H599)</f>
        <v>0</v>
      </c>
      <c r="I600" s="43"/>
      <c r="J600" s="41">
        <f>SUM(J559:J599)</f>
        <v>0</v>
      </c>
      <c r="K600" s="41">
        <f>SUM(K559:K599)</f>
        <v>0</v>
      </c>
      <c r="L600" s="41">
        <f>SUM(L559:L599)</f>
        <v>0</v>
      </c>
      <c r="M600" s="41">
        <f>SUM(M559:M599)</f>
        <v>0</v>
      </c>
      <c r="N600" s="41">
        <f>SUM(N559:N599)</f>
        <v>0</v>
      </c>
    </row>
    <row r="601" spans="1:18" ht="37.5" hidden="1" x14ac:dyDescent="0.25">
      <c r="A601" s="37"/>
      <c r="B601" s="37"/>
      <c r="C601" s="44" t="s">
        <v>74</v>
      </c>
      <c r="D601" s="39"/>
      <c r="E601" s="39"/>
      <c r="F601" s="39"/>
      <c r="G601" s="30">
        <f>D601+E601+F601</f>
        <v>0</v>
      </c>
      <c r="H601" s="30"/>
      <c r="J601" s="39"/>
      <c r="K601" s="39"/>
      <c r="L601" s="39"/>
      <c r="M601" s="30">
        <f>J601+K601+L601</f>
        <v>0</v>
      </c>
      <c r="N601" s="32">
        <f>G601+M601</f>
        <v>0</v>
      </c>
    </row>
    <row r="602" spans="1:18" ht="25.5" hidden="1" x14ac:dyDescent="0.25">
      <c r="A602" s="37"/>
      <c r="B602" s="37"/>
      <c r="C602" s="45" t="s">
        <v>75</v>
      </c>
      <c r="D602" s="39"/>
      <c r="E602" s="39"/>
      <c r="F602" s="39"/>
      <c r="G602" s="30">
        <f>D602+E602+F602</f>
        <v>0</v>
      </c>
      <c r="H602" s="30"/>
      <c r="J602" s="39"/>
      <c r="K602" s="39"/>
      <c r="L602" s="39"/>
      <c r="M602" s="30">
        <f>J602+K602+L602</f>
        <v>0</v>
      </c>
      <c r="N602" s="32">
        <f>G602+M602</f>
        <v>0</v>
      </c>
    </row>
    <row r="603" spans="1:18" ht="15" hidden="1" x14ac:dyDescent="0.25">
      <c r="A603" s="37"/>
      <c r="B603" s="37"/>
      <c r="C603" s="40" t="s">
        <v>76</v>
      </c>
      <c r="D603" s="41">
        <f>SUM(D600:D602)</f>
        <v>0</v>
      </c>
      <c r="E603" s="41">
        <f>SUM(E600:E602)</f>
        <v>0</v>
      </c>
      <c r="F603" s="41">
        <f>SUM(F600:F602)</f>
        <v>0</v>
      </c>
      <c r="G603" s="41">
        <f>SUM(G600:G602)</f>
        <v>0</v>
      </c>
      <c r="H603" s="30"/>
      <c r="I603" s="43"/>
      <c r="J603" s="41">
        <f>SUM(J600:J602)</f>
        <v>0</v>
      </c>
      <c r="K603" s="41">
        <f>SUM(K600:K602)</f>
        <v>0</v>
      </c>
      <c r="L603" s="41">
        <f>SUM(L600:L602)</f>
        <v>0</v>
      </c>
      <c r="M603" s="41">
        <f>SUM(M600:M602)</f>
        <v>0</v>
      </c>
      <c r="N603" s="41">
        <f>SUM(N600:N602)</f>
        <v>0</v>
      </c>
    </row>
    <row r="604" spans="1:18" ht="15" hidden="1" x14ac:dyDescent="0.25">
      <c r="A604" s="37"/>
      <c r="B604" s="37"/>
      <c r="C604" s="46" t="s">
        <v>77</v>
      </c>
      <c r="D604" s="29"/>
      <c r="E604" s="29"/>
      <c r="F604" s="29"/>
      <c r="G604" s="30">
        <f t="shared" ref="G604" si="75">D604+E604+F604</f>
        <v>0</v>
      </c>
      <c r="H604" s="30">
        <v>0</v>
      </c>
      <c r="I604" s="34"/>
      <c r="M604" s="30">
        <f t="shared" ref="M604" si="76">J604+K604+L604</f>
        <v>0</v>
      </c>
      <c r="N604" s="32">
        <f t="shared" ref="N604" si="77">G604+M604</f>
        <v>0</v>
      </c>
    </row>
    <row r="605" spans="1:18" hidden="1" x14ac:dyDescent="0.2">
      <c r="A605" s="37"/>
      <c r="B605" s="37"/>
      <c r="C605" s="46" t="s">
        <v>78</v>
      </c>
      <c r="D605" s="41">
        <f>SUM(D603:D604)</f>
        <v>0</v>
      </c>
      <c r="E605" s="41">
        <f t="shared" ref="E605:N605" si="78">SUM(E603:E604)</f>
        <v>0</v>
      </c>
      <c r="F605" s="41">
        <f t="shared" si="78"/>
        <v>0</v>
      </c>
      <c r="G605" s="41">
        <f t="shared" si="78"/>
        <v>0</v>
      </c>
      <c r="H605" s="41">
        <f t="shared" si="78"/>
        <v>0</v>
      </c>
      <c r="I605" s="41">
        <f t="shared" si="78"/>
        <v>0</v>
      </c>
      <c r="J605" s="41">
        <f t="shared" si="78"/>
        <v>0</v>
      </c>
      <c r="K605" s="41">
        <f t="shared" si="78"/>
        <v>0</v>
      </c>
      <c r="L605" s="41">
        <f t="shared" si="78"/>
        <v>0</v>
      </c>
      <c r="M605" s="41">
        <f t="shared" si="78"/>
        <v>0</v>
      </c>
      <c r="N605" s="41">
        <f t="shared" si="78"/>
        <v>0</v>
      </c>
    </row>
    <row r="606" spans="1:18" ht="15" hidden="1" x14ac:dyDescent="0.25">
      <c r="A606" s="37"/>
      <c r="B606" s="37"/>
      <c r="C606" s="164" t="s">
        <v>79</v>
      </c>
      <c r="D606" s="165"/>
      <c r="E606" s="165"/>
      <c r="F606" s="165"/>
      <c r="G606" s="165"/>
      <c r="H606" s="165"/>
      <c r="I606" s="165"/>
      <c r="J606" s="166"/>
      <c r="K606" s="39"/>
      <c r="M606" s="47"/>
      <c r="N606" s="48"/>
    </row>
    <row r="607" spans="1:18" ht="15" hidden="1" x14ac:dyDescent="0.25">
      <c r="A607" s="37"/>
      <c r="B607" s="37"/>
      <c r="C607" s="164" t="s">
        <v>80</v>
      </c>
      <c r="D607" s="165"/>
      <c r="E607" s="165"/>
      <c r="F607" s="165"/>
      <c r="G607" s="165"/>
      <c r="H607" s="165"/>
      <c r="I607" s="165"/>
      <c r="J607" s="166"/>
      <c r="K607" s="41">
        <f>K605+K606</f>
        <v>0</v>
      </c>
      <c r="M607" s="47"/>
      <c r="N607" s="48"/>
    </row>
    <row r="608" spans="1:18" ht="27" hidden="1" customHeight="1" x14ac:dyDescent="0.2">
      <c r="D608" s="169" t="s">
        <v>81</v>
      </c>
      <c r="E608" s="169"/>
      <c r="F608" s="169"/>
      <c r="G608" s="48">
        <f>AVERAGE(D603,G603)</f>
        <v>0</v>
      </c>
      <c r="J608" s="3" t="s">
        <v>82</v>
      </c>
      <c r="M608" s="48">
        <f>AVERAGE(J603,M603)</f>
        <v>0</v>
      </c>
    </row>
    <row r="609" spans="1:18" hidden="1" x14ac:dyDescent="0.2">
      <c r="D609" s="3"/>
      <c r="G609" s="48"/>
      <c r="J609" s="3" t="s">
        <v>83</v>
      </c>
      <c r="M609" s="48">
        <f>G608+M608</f>
        <v>0</v>
      </c>
    </row>
    <row r="610" spans="1:18" hidden="1" x14ac:dyDescent="0.2">
      <c r="J610" s="2" t="s">
        <v>84</v>
      </c>
    </row>
    <row r="611" spans="1:18" ht="15" hidden="1" x14ac:dyDescent="0.25">
      <c r="A611" s="37">
        <v>10</v>
      </c>
      <c r="B611" s="37"/>
      <c r="C611" s="49" t="s">
        <v>85</v>
      </c>
      <c r="D611" s="50"/>
      <c r="E611" s="50"/>
      <c r="F611" s="50"/>
      <c r="G611" s="50"/>
      <c r="H611" s="50"/>
      <c r="I611" s="50"/>
      <c r="J611" s="50" t="s">
        <v>85</v>
      </c>
      <c r="K611" s="50"/>
      <c r="L611" s="31"/>
    </row>
    <row r="612" spans="1:18" ht="15" hidden="1" x14ac:dyDescent="0.25">
      <c r="A612" s="37">
        <v>8</v>
      </c>
      <c r="B612" s="37"/>
      <c r="C612" s="49" t="s">
        <v>58</v>
      </c>
      <c r="D612" s="50"/>
      <c r="E612" s="50"/>
      <c r="F612" s="50"/>
      <c r="G612" s="50"/>
      <c r="H612" s="50"/>
      <c r="I612" s="50"/>
      <c r="J612" s="50" t="s">
        <v>58</v>
      </c>
      <c r="K612" s="50"/>
      <c r="L612" s="31"/>
    </row>
    <row r="613" spans="1:18" ht="15" hidden="1" x14ac:dyDescent="0.25">
      <c r="A613" s="37">
        <v>47</v>
      </c>
      <c r="B613" s="37"/>
      <c r="C613" s="49" t="s">
        <v>86</v>
      </c>
      <c r="D613" s="50"/>
      <c r="E613" s="50"/>
      <c r="F613" s="50"/>
      <c r="G613" s="50"/>
      <c r="H613" s="50"/>
      <c r="I613" s="50"/>
      <c r="J613" s="50" t="s">
        <v>86</v>
      </c>
      <c r="K613" s="50"/>
      <c r="L613" s="31"/>
    </row>
    <row r="614" spans="1:18" hidden="1" x14ac:dyDescent="0.2">
      <c r="J614" s="167" t="s">
        <v>87</v>
      </c>
      <c r="K614" s="168"/>
      <c r="L614" s="51">
        <f>K607-L611-L612-L613</f>
        <v>0</v>
      </c>
    </row>
    <row r="615" spans="1:18" hidden="1" x14ac:dyDescent="0.2"/>
    <row r="616" spans="1:18" hidden="1" x14ac:dyDescent="0.2"/>
    <row r="617" spans="1:18" hidden="1" x14ac:dyDescent="0.2"/>
    <row r="618" spans="1:18" ht="15" hidden="1" x14ac:dyDescent="0.2">
      <c r="E618" s="13" t="s">
        <v>17</v>
      </c>
      <c r="F618" s="14" t="s">
        <v>18</v>
      </c>
    </row>
    <row r="619" spans="1:18" ht="15.75" hidden="1" thickBot="1" x14ac:dyDescent="0.3">
      <c r="E619" s="13" t="s">
        <v>19</v>
      </c>
      <c r="F619" s="15">
        <v>2021</v>
      </c>
      <c r="G619" s="16"/>
      <c r="H619" s="17" t="b">
        <f>IF(F619=2014,4,IF(F619=2015,5,IF(F619=2016,6,IF(F619=2017,7,IF(F619=2018,8,IF(F619=2019,9,IF(F619=2020,10)))))))</f>
        <v>0</v>
      </c>
    </row>
    <row r="620" spans="1:18" hidden="1" x14ac:dyDescent="0.2"/>
    <row r="621" spans="1:18" hidden="1" x14ac:dyDescent="0.2">
      <c r="D621" s="170" t="s">
        <v>20</v>
      </c>
      <c r="E621" s="171"/>
      <c r="F621" s="171"/>
      <c r="G621" s="171"/>
      <c r="H621" s="172"/>
      <c r="J621" s="18"/>
      <c r="K621" s="19" t="s">
        <v>21</v>
      </c>
      <c r="L621" s="19"/>
      <c r="M621" s="20"/>
    </row>
    <row r="622" spans="1:18" ht="30" hidden="1" customHeight="1" x14ac:dyDescent="0.2">
      <c r="A622" s="21" t="s">
        <v>22</v>
      </c>
      <c r="B622" s="21" t="s">
        <v>23</v>
      </c>
      <c r="C622" s="22" t="s">
        <v>24</v>
      </c>
      <c r="D622" s="21" t="s">
        <v>25</v>
      </c>
      <c r="E622" s="23" t="s">
        <v>26</v>
      </c>
      <c r="F622" s="23" t="s">
        <v>27</v>
      </c>
      <c r="G622" s="21" t="s">
        <v>28</v>
      </c>
      <c r="H622" s="21" t="s">
        <v>29</v>
      </c>
      <c r="I622" s="24"/>
      <c r="J622" s="21" t="s">
        <v>25</v>
      </c>
      <c r="K622" s="25" t="s">
        <v>30</v>
      </c>
      <c r="L622" s="25" t="s">
        <v>27</v>
      </c>
      <c r="M622" s="26" t="s">
        <v>28</v>
      </c>
      <c r="N622" s="21" t="s">
        <v>31</v>
      </c>
    </row>
    <row r="623" spans="1:18" ht="25.5" hidden="1" customHeight="1" x14ac:dyDescent="0.25">
      <c r="A623" s="21"/>
      <c r="B623" s="27">
        <v>1609</v>
      </c>
      <c r="C623" s="28" t="s">
        <v>32</v>
      </c>
      <c r="D623" s="54">
        <f t="shared" ref="D623:D663" si="79">G559</f>
        <v>0</v>
      </c>
      <c r="E623" s="29"/>
      <c r="F623" s="29"/>
      <c r="G623" s="30">
        <f>D623+E623+F623</f>
        <v>0</v>
      </c>
      <c r="H623" s="30">
        <v>0</v>
      </c>
      <c r="I623" s="24"/>
      <c r="J623" s="55">
        <f t="shared" ref="J623:J663" si="80">M559</f>
        <v>0</v>
      </c>
      <c r="K623" s="29"/>
      <c r="L623" s="29"/>
      <c r="M623" s="30">
        <f>J623+K623+L623</f>
        <v>0</v>
      </c>
      <c r="N623" s="32">
        <f>G623+M623</f>
        <v>0</v>
      </c>
      <c r="R623" s="33"/>
    </row>
    <row r="624" spans="1:18" ht="25.5" hidden="1" x14ac:dyDescent="0.25">
      <c r="A624" s="27">
        <v>12</v>
      </c>
      <c r="B624" s="27">
        <v>1611</v>
      </c>
      <c r="C624" s="28" t="s">
        <v>33</v>
      </c>
      <c r="D624" s="54">
        <f t="shared" si="79"/>
        <v>0</v>
      </c>
      <c r="E624" s="29"/>
      <c r="F624" s="29"/>
      <c r="G624" s="30">
        <f>D624+E624+F624</f>
        <v>0</v>
      </c>
      <c r="H624" s="30">
        <v>0</v>
      </c>
      <c r="I624" s="34"/>
      <c r="J624" s="55">
        <f t="shared" si="80"/>
        <v>0</v>
      </c>
      <c r="K624" s="29"/>
      <c r="L624" s="29"/>
      <c r="M624" s="30">
        <f>J624+K624+L624</f>
        <v>0</v>
      </c>
      <c r="N624" s="32">
        <f>G624+M624</f>
        <v>0</v>
      </c>
      <c r="R624" s="33"/>
    </row>
    <row r="625" spans="1:18" ht="25.5" hidden="1" x14ac:dyDescent="0.25">
      <c r="A625" s="27" t="s">
        <v>34</v>
      </c>
      <c r="B625" s="27">
        <v>1612</v>
      </c>
      <c r="C625" s="28" t="s">
        <v>35</v>
      </c>
      <c r="D625" s="54">
        <f t="shared" si="79"/>
        <v>0</v>
      </c>
      <c r="E625" s="29"/>
      <c r="F625" s="29"/>
      <c r="G625" s="30">
        <f>D625+E625+F625</f>
        <v>0</v>
      </c>
      <c r="H625" s="30">
        <v>0</v>
      </c>
      <c r="I625" s="34"/>
      <c r="J625" s="55">
        <f t="shared" si="80"/>
        <v>0</v>
      </c>
      <c r="K625" s="29"/>
      <c r="L625" s="29"/>
      <c r="M625" s="30">
        <f>J625+K625+L625</f>
        <v>0</v>
      </c>
      <c r="N625" s="32">
        <f>G625+M625</f>
        <v>0</v>
      </c>
      <c r="R625" s="33"/>
    </row>
    <row r="626" spans="1:18" ht="15" hidden="1" x14ac:dyDescent="0.25">
      <c r="A626" s="27" t="s">
        <v>36</v>
      </c>
      <c r="B626" s="27">
        <v>1805</v>
      </c>
      <c r="C626" s="28" t="s">
        <v>37</v>
      </c>
      <c r="D626" s="54">
        <f t="shared" si="79"/>
        <v>0</v>
      </c>
      <c r="E626" s="29"/>
      <c r="F626" s="29"/>
      <c r="G626" s="30">
        <f>D626+E626+F626</f>
        <v>0</v>
      </c>
      <c r="H626" s="30">
        <v>0</v>
      </c>
      <c r="I626" s="34"/>
      <c r="J626" s="55">
        <f t="shared" si="80"/>
        <v>0</v>
      </c>
      <c r="K626" s="29"/>
      <c r="L626" s="29"/>
      <c r="M626" s="30">
        <f>J626+K626+L626</f>
        <v>0</v>
      </c>
      <c r="N626" s="32">
        <f>G626+M626</f>
        <v>0</v>
      </c>
      <c r="R626" s="33"/>
    </row>
    <row r="627" spans="1:18" ht="15" hidden="1" x14ac:dyDescent="0.25">
      <c r="A627" s="27">
        <v>47</v>
      </c>
      <c r="B627" s="27">
        <v>1808</v>
      </c>
      <c r="C627" s="28" t="s">
        <v>38</v>
      </c>
      <c r="D627" s="54">
        <f t="shared" si="79"/>
        <v>0</v>
      </c>
      <c r="E627" s="29"/>
      <c r="F627" s="29"/>
      <c r="G627" s="30">
        <f t="shared" ref="G627:G663" si="81">D627+E627+F627</f>
        <v>0</v>
      </c>
      <c r="H627" s="30">
        <v>0</v>
      </c>
      <c r="I627" s="34"/>
      <c r="J627" s="55">
        <f t="shared" si="80"/>
        <v>0</v>
      </c>
      <c r="K627" s="29"/>
      <c r="L627" s="29"/>
      <c r="M627" s="30">
        <f t="shared" ref="M627:M663" si="82">J627+K627+L627</f>
        <v>0</v>
      </c>
      <c r="N627" s="32">
        <f t="shared" ref="N627:N663" si="83">G627+M627</f>
        <v>0</v>
      </c>
      <c r="R627" s="33"/>
    </row>
    <row r="628" spans="1:18" ht="15" hidden="1" x14ac:dyDescent="0.25">
      <c r="A628" s="27">
        <v>13</v>
      </c>
      <c r="B628" s="27">
        <v>1810</v>
      </c>
      <c r="C628" s="28" t="s">
        <v>39</v>
      </c>
      <c r="D628" s="54">
        <f t="shared" si="79"/>
        <v>0</v>
      </c>
      <c r="E628" s="29"/>
      <c r="F628" s="29"/>
      <c r="G628" s="30">
        <f t="shared" si="81"/>
        <v>0</v>
      </c>
      <c r="H628" s="30">
        <v>0</v>
      </c>
      <c r="I628" s="34"/>
      <c r="J628" s="55">
        <f t="shared" si="80"/>
        <v>0</v>
      </c>
      <c r="K628" s="29"/>
      <c r="L628" s="29"/>
      <c r="M628" s="30">
        <f t="shared" si="82"/>
        <v>0</v>
      </c>
      <c r="N628" s="32">
        <f t="shared" si="83"/>
        <v>0</v>
      </c>
      <c r="R628" s="33"/>
    </row>
    <row r="629" spans="1:18" ht="15" hidden="1" x14ac:dyDescent="0.25">
      <c r="A629" s="27">
        <v>47</v>
      </c>
      <c r="B629" s="27">
        <v>1815</v>
      </c>
      <c r="C629" s="28" t="s">
        <v>40</v>
      </c>
      <c r="D629" s="54">
        <f t="shared" si="79"/>
        <v>0</v>
      </c>
      <c r="E629" s="29"/>
      <c r="F629" s="29"/>
      <c r="G629" s="30">
        <f t="shared" si="81"/>
        <v>0</v>
      </c>
      <c r="H629" s="30">
        <v>0</v>
      </c>
      <c r="I629" s="34"/>
      <c r="J629" s="55">
        <f t="shared" si="80"/>
        <v>0</v>
      </c>
      <c r="K629" s="29"/>
      <c r="L629" s="29"/>
      <c r="M629" s="30">
        <f t="shared" si="82"/>
        <v>0</v>
      </c>
      <c r="N629" s="32">
        <f t="shared" si="83"/>
        <v>0</v>
      </c>
      <c r="R629" s="33"/>
    </row>
    <row r="630" spans="1:18" ht="15" hidden="1" x14ac:dyDescent="0.25">
      <c r="A630" s="27">
        <v>47</v>
      </c>
      <c r="B630" s="27">
        <v>1820</v>
      </c>
      <c r="C630" s="28" t="s">
        <v>41</v>
      </c>
      <c r="D630" s="54">
        <f t="shared" si="79"/>
        <v>0</v>
      </c>
      <c r="E630" s="29"/>
      <c r="F630" s="29"/>
      <c r="G630" s="30">
        <f t="shared" si="81"/>
        <v>0</v>
      </c>
      <c r="H630" s="30">
        <v>0</v>
      </c>
      <c r="I630" s="34"/>
      <c r="J630" s="55">
        <f t="shared" si="80"/>
        <v>0</v>
      </c>
      <c r="K630" s="29"/>
      <c r="L630" s="29"/>
      <c r="M630" s="30">
        <f t="shared" si="82"/>
        <v>0</v>
      </c>
      <c r="N630" s="32">
        <f t="shared" si="83"/>
        <v>0</v>
      </c>
      <c r="R630" s="33"/>
    </row>
    <row r="631" spans="1:18" ht="15" hidden="1" x14ac:dyDescent="0.25">
      <c r="A631" s="27">
        <v>47</v>
      </c>
      <c r="B631" s="27">
        <v>1825</v>
      </c>
      <c r="C631" s="28" t="s">
        <v>42</v>
      </c>
      <c r="D631" s="54">
        <f t="shared" si="79"/>
        <v>0</v>
      </c>
      <c r="E631" s="29"/>
      <c r="F631" s="29"/>
      <c r="G631" s="30">
        <f t="shared" si="81"/>
        <v>0</v>
      </c>
      <c r="H631" s="30">
        <v>0</v>
      </c>
      <c r="I631" s="34"/>
      <c r="J631" s="55">
        <f t="shared" si="80"/>
        <v>0</v>
      </c>
      <c r="K631" s="29"/>
      <c r="L631" s="29"/>
      <c r="M631" s="30">
        <f t="shared" si="82"/>
        <v>0</v>
      </c>
      <c r="N631" s="32">
        <f t="shared" si="83"/>
        <v>0</v>
      </c>
      <c r="R631" s="33"/>
    </row>
    <row r="632" spans="1:18" ht="15" hidden="1" x14ac:dyDescent="0.25">
      <c r="A632" s="27">
        <v>47</v>
      </c>
      <c r="B632" s="27">
        <v>1830</v>
      </c>
      <c r="C632" s="28" t="s">
        <v>43</v>
      </c>
      <c r="D632" s="54">
        <f t="shared" si="79"/>
        <v>0</v>
      </c>
      <c r="E632" s="29"/>
      <c r="F632" s="29"/>
      <c r="G632" s="30">
        <f t="shared" si="81"/>
        <v>0</v>
      </c>
      <c r="H632" s="30">
        <v>0</v>
      </c>
      <c r="I632" s="34"/>
      <c r="J632" s="55">
        <f t="shared" si="80"/>
        <v>0</v>
      </c>
      <c r="K632" s="29"/>
      <c r="L632" s="29"/>
      <c r="M632" s="30">
        <f t="shared" si="82"/>
        <v>0</v>
      </c>
      <c r="N632" s="32">
        <f t="shared" si="83"/>
        <v>0</v>
      </c>
      <c r="R632" s="33"/>
    </row>
    <row r="633" spans="1:18" ht="15" hidden="1" x14ac:dyDescent="0.25">
      <c r="A633" s="27">
        <v>47</v>
      </c>
      <c r="B633" s="27">
        <v>1835</v>
      </c>
      <c r="C633" s="28" t="s">
        <v>44</v>
      </c>
      <c r="D633" s="54">
        <f t="shared" si="79"/>
        <v>0</v>
      </c>
      <c r="E633" s="29"/>
      <c r="F633" s="29"/>
      <c r="G633" s="30">
        <f t="shared" si="81"/>
        <v>0</v>
      </c>
      <c r="H633" s="30">
        <v>0</v>
      </c>
      <c r="I633" s="34"/>
      <c r="J633" s="55">
        <f t="shared" si="80"/>
        <v>0</v>
      </c>
      <c r="K633" s="29"/>
      <c r="L633" s="29"/>
      <c r="M633" s="30">
        <f t="shared" si="82"/>
        <v>0</v>
      </c>
      <c r="N633" s="32">
        <f t="shared" si="83"/>
        <v>0</v>
      </c>
      <c r="R633" s="33"/>
    </row>
    <row r="634" spans="1:18" ht="15" hidden="1" x14ac:dyDescent="0.25">
      <c r="A634" s="27">
        <v>47</v>
      </c>
      <c r="B634" s="27">
        <v>1840</v>
      </c>
      <c r="C634" s="28" t="s">
        <v>45</v>
      </c>
      <c r="D634" s="54">
        <f t="shared" si="79"/>
        <v>0</v>
      </c>
      <c r="E634" s="29"/>
      <c r="F634" s="29"/>
      <c r="G634" s="30">
        <f t="shared" si="81"/>
        <v>0</v>
      </c>
      <c r="H634" s="30">
        <v>0</v>
      </c>
      <c r="I634" s="34"/>
      <c r="J634" s="55">
        <f t="shared" si="80"/>
        <v>0</v>
      </c>
      <c r="K634" s="29"/>
      <c r="L634" s="29"/>
      <c r="M634" s="30">
        <f t="shared" si="82"/>
        <v>0</v>
      </c>
      <c r="N634" s="32">
        <f t="shared" si="83"/>
        <v>0</v>
      </c>
      <c r="R634" s="33"/>
    </row>
    <row r="635" spans="1:18" ht="15" hidden="1" x14ac:dyDescent="0.25">
      <c r="A635" s="27">
        <v>47</v>
      </c>
      <c r="B635" s="27">
        <v>1845</v>
      </c>
      <c r="C635" s="28" t="s">
        <v>46</v>
      </c>
      <c r="D635" s="54">
        <f t="shared" si="79"/>
        <v>0</v>
      </c>
      <c r="E635" s="29"/>
      <c r="F635" s="29"/>
      <c r="G635" s="30">
        <f t="shared" si="81"/>
        <v>0</v>
      </c>
      <c r="H635" s="30">
        <v>0</v>
      </c>
      <c r="I635" s="34"/>
      <c r="J635" s="55">
        <f t="shared" si="80"/>
        <v>0</v>
      </c>
      <c r="K635" s="29"/>
      <c r="L635" s="29"/>
      <c r="M635" s="30">
        <f t="shared" si="82"/>
        <v>0</v>
      </c>
      <c r="N635" s="32">
        <f t="shared" si="83"/>
        <v>0</v>
      </c>
      <c r="R635" s="33"/>
    </row>
    <row r="636" spans="1:18" ht="15" hidden="1" x14ac:dyDescent="0.25">
      <c r="A636" s="27">
        <v>47</v>
      </c>
      <c r="B636" s="27">
        <v>1850</v>
      </c>
      <c r="C636" s="28" t="s">
        <v>47</v>
      </c>
      <c r="D636" s="54">
        <f t="shared" si="79"/>
        <v>0</v>
      </c>
      <c r="E636" s="29"/>
      <c r="F636" s="29"/>
      <c r="G636" s="30">
        <f t="shared" si="81"/>
        <v>0</v>
      </c>
      <c r="H636" s="30">
        <v>0</v>
      </c>
      <c r="I636" s="34"/>
      <c r="J636" s="55">
        <f t="shared" si="80"/>
        <v>0</v>
      </c>
      <c r="K636" s="29"/>
      <c r="L636" s="29"/>
      <c r="M636" s="30">
        <f t="shared" si="82"/>
        <v>0</v>
      </c>
      <c r="N636" s="32">
        <f t="shared" si="83"/>
        <v>0</v>
      </c>
      <c r="R636" s="33"/>
    </row>
    <row r="637" spans="1:18" ht="15" hidden="1" x14ac:dyDescent="0.25">
      <c r="A637" s="27">
        <v>47</v>
      </c>
      <c r="B637" s="27">
        <v>1855</v>
      </c>
      <c r="C637" s="28" t="s">
        <v>48</v>
      </c>
      <c r="D637" s="54">
        <f t="shared" si="79"/>
        <v>0</v>
      </c>
      <c r="E637" s="29"/>
      <c r="F637" s="29"/>
      <c r="G637" s="30">
        <f t="shared" si="81"/>
        <v>0</v>
      </c>
      <c r="H637" s="30">
        <v>0</v>
      </c>
      <c r="I637" s="34"/>
      <c r="J637" s="55">
        <f t="shared" si="80"/>
        <v>0</v>
      </c>
      <c r="K637" s="29"/>
      <c r="L637" s="29"/>
      <c r="M637" s="30">
        <f t="shared" si="82"/>
        <v>0</v>
      </c>
      <c r="N637" s="32">
        <f t="shared" si="83"/>
        <v>0</v>
      </c>
      <c r="R637" s="33"/>
    </row>
    <row r="638" spans="1:18" ht="15" hidden="1" x14ac:dyDescent="0.25">
      <c r="A638" s="27">
        <v>47</v>
      </c>
      <c r="B638" s="27">
        <v>1860</v>
      </c>
      <c r="C638" s="28" t="s">
        <v>49</v>
      </c>
      <c r="D638" s="54">
        <f t="shared" si="79"/>
        <v>0</v>
      </c>
      <c r="E638" s="29"/>
      <c r="F638" s="29"/>
      <c r="G638" s="30">
        <f t="shared" si="81"/>
        <v>0</v>
      </c>
      <c r="H638" s="30">
        <v>0</v>
      </c>
      <c r="I638" s="34"/>
      <c r="J638" s="55">
        <f t="shared" si="80"/>
        <v>0</v>
      </c>
      <c r="K638" s="29"/>
      <c r="L638" s="29"/>
      <c r="M638" s="30">
        <f t="shared" si="82"/>
        <v>0</v>
      </c>
      <c r="N638" s="32">
        <f t="shared" si="83"/>
        <v>0</v>
      </c>
      <c r="R638" s="33"/>
    </row>
    <row r="639" spans="1:18" ht="15" hidden="1" x14ac:dyDescent="0.25">
      <c r="A639" s="27">
        <v>47</v>
      </c>
      <c r="B639" s="27">
        <v>1860</v>
      </c>
      <c r="C639" s="28" t="s">
        <v>50</v>
      </c>
      <c r="D639" s="54">
        <f t="shared" si="79"/>
        <v>0</v>
      </c>
      <c r="E639" s="29"/>
      <c r="F639" s="29"/>
      <c r="G639" s="30">
        <f t="shared" si="81"/>
        <v>0</v>
      </c>
      <c r="H639" s="30">
        <v>0</v>
      </c>
      <c r="I639" s="34"/>
      <c r="J639" s="55">
        <f t="shared" si="80"/>
        <v>0</v>
      </c>
      <c r="K639" s="29"/>
      <c r="L639" s="29"/>
      <c r="M639" s="30">
        <f t="shared" si="82"/>
        <v>0</v>
      </c>
      <c r="N639" s="32">
        <f t="shared" si="83"/>
        <v>0</v>
      </c>
      <c r="R639" s="33"/>
    </row>
    <row r="640" spans="1:18" ht="15" hidden="1" x14ac:dyDescent="0.25">
      <c r="A640" s="27" t="s">
        <v>36</v>
      </c>
      <c r="B640" s="27">
        <v>1905</v>
      </c>
      <c r="C640" s="28" t="s">
        <v>37</v>
      </c>
      <c r="D640" s="54">
        <f t="shared" si="79"/>
        <v>0</v>
      </c>
      <c r="E640" s="29"/>
      <c r="F640" s="29"/>
      <c r="G640" s="30">
        <f t="shared" si="81"/>
        <v>0</v>
      </c>
      <c r="H640" s="30">
        <v>0</v>
      </c>
      <c r="I640" s="34"/>
      <c r="J640" s="55">
        <f t="shared" si="80"/>
        <v>0</v>
      </c>
      <c r="K640" s="29"/>
      <c r="L640" s="29"/>
      <c r="M640" s="30">
        <f t="shared" si="82"/>
        <v>0</v>
      </c>
      <c r="N640" s="32">
        <f t="shared" si="83"/>
        <v>0</v>
      </c>
      <c r="R640" s="33"/>
    </row>
    <row r="641" spans="1:18" ht="15" hidden="1" x14ac:dyDescent="0.25">
      <c r="A641" s="27">
        <v>47</v>
      </c>
      <c r="B641" s="27">
        <v>1908</v>
      </c>
      <c r="C641" s="28" t="s">
        <v>51</v>
      </c>
      <c r="D641" s="54">
        <f t="shared" si="79"/>
        <v>0</v>
      </c>
      <c r="E641" s="29"/>
      <c r="F641" s="29"/>
      <c r="G641" s="30">
        <f t="shared" si="81"/>
        <v>0</v>
      </c>
      <c r="H641" s="30">
        <v>0</v>
      </c>
      <c r="I641" s="34"/>
      <c r="J641" s="55">
        <f t="shared" si="80"/>
        <v>0</v>
      </c>
      <c r="K641" s="29"/>
      <c r="L641" s="29"/>
      <c r="M641" s="30">
        <f t="shared" si="82"/>
        <v>0</v>
      </c>
      <c r="N641" s="32">
        <f t="shared" si="83"/>
        <v>0</v>
      </c>
      <c r="R641" s="33"/>
    </row>
    <row r="642" spans="1:18" ht="15" hidden="1" x14ac:dyDescent="0.25">
      <c r="A642" s="27">
        <v>13</v>
      </c>
      <c r="B642" s="27">
        <v>1910</v>
      </c>
      <c r="C642" s="28" t="s">
        <v>39</v>
      </c>
      <c r="D642" s="54">
        <f t="shared" si="79"/>
        <v>0</v>
      </c>
      <c r="E642" s="29"/>
      <c r="F642" s="29"/>
      <c r="G642" s="30">
        <f t="shared" si="81"/>
        <v>0</v>
      </c>
      <c r="H642" s="30">
        <v>0</v>
      </c>
      <c r="I642" s="34"/>
      <c r="J642" s="55">
        <f t="shared" si="80"/>
        <v>0</v>
      </c>
      <c r="K642" s="29"/>
      <c r="L642" s="29"/>
      <c r="M642" s="30">
        <f t="shared" si="82"/>
        <v>0</v>
      </c>
      <c r="N642" s="32">
        <f t="shared" si="83"/>
        <v>0</v>
      </c>
      <c r="R642" s="33"/>
    </row>
    <row r="643" spans="1:18" ht="15" hidden="1" x14ac:dyDescent="0.25">
      <c r="A643" s="27">
        <v>8</v>
      </c>
      <c r="B643" s="27">
        <v>1915</v>
      </c>
      <c r="C643" s="28" t="s">
        <v>52</v>
      </c>
      <c r="D643" s="54">
        <f t="shared" si="79"/>
        <v>0</v>
      </c>
      <c r="E643" s="29"/>
      <c r="F643" s="29"/>
      <c r="G643" s="30">
        <f t="shared" si="81"/>
        <v>0</v>
      </c>
      <c r="H643" s="30">
        <v>0</v>
      </c>
      <c r="I643" s="34"/>
      <c r="J643" s="55">
        <f t="shared" si="80"/>
        <v>0</v>
      </c>
      <c r="K643" s="29"/>
      <c r="L643" s="29"/>
      <c r="M643" s="30">
        <f t="shared" si="82"/>
        <v>0</v>
      </c>
      <c r="N643" s="32">
        <f t="shared" si="83"/>
        <v>0</v>
      </c>
      <c r="R643" s="33"/>
    </row>
    <row r="644" spans="1:18" ht="15" hidden="1" x14ac:dyDescent="0.25">
      <c r="A644" s="27">
        <v>8</v>
      </c>
      <c r="B644" s="27">
        <v>1915</v>
      </c>
      <c r="C644" s="28" t="s">
        <v>53</v>
      </c>
      <c r="D644" s="54">
        <f t="shared" si="79"/>
        <v>0</v>
      </c>
      <c r="E644" s="29"/>
      <c r="F644" s="29"/>
      <c r="G644" s="30">
        <f t="shared" si="81"/>
        <v>0</v>
      </c>
      <c r="H644" s="30">
        <v>0</v>
      </c>
      <c r="I644" s="34"/>
      <c r="J644" s="55">
        <f t="shared" si="80"/>
        <v>0</v>
      </c>
      <c r="K644" s="29"/>
      <c r="L644" s="29"/>
      <c r="M644" s="30">
        <f t="shared" si="82"/>
        <v>0</v>
      </c>
      <c r="N644" s="32">
        <f t="shared" si="83"/>
        <v>0</v>
      </c>
      <c r="R644" s="33"/>
    </row>
    <row r="645" spans="1:18" ht="15" hidden="1" x14ac:dyDescent="0.25">
      <c r="A645" s="27">
        <v>10</v>
      </c>
      <c r="B645" s="27">
        <v>1920</v>
      </c>
      <c r="C645" s="28" t="s">
        <v>54</v>
      </c>
      <c r="D645" s="54">
        <f t="shared" si="79"/>
        <v>0</v>
      </c>
      <c r="E645" s="29"/>
      <c r="F645" s="29"/>
      <c r="G645" s="30">
        <f t="shared" si="81"/>
        <v>0</v>
      </c>
      <c r="H645" s="30">
        <v>0</v>
      </c>
      <c r="I645" s="34"/>
      <c r="J645" s="55">
        <f t="shared" si="80"/>
        <v>0</v>
      </c>
      <c r="K645" s="29"/>
      <c r="L645" s="29"/>
      <c r="M645" s="30">
        <f t="shared" si="82"/>
        <v>0</v>
      </c>
      <c r="N645" s="32">
        <f t="shared" si="83"/>
        <v>0</v>
      </c>
      <c r="R645" s="33"/>
    </row>
    <row r="646" spans="1:18" ht="25.5" hidden="1" x14ac:dyDescent="0.25">
      <c r="A646" s="27">
        <v>45</v>
      </c>
      <c r="B646" s="27">
        <v>1920</v>
      </c>
      <c r="C646" s="28" t="s">
        <v>55</v>
      </c>
      <c r="D646" s="54">
        <f t="shared" si="79"/>
        <v>0</v>
      </c>
      <c r="E646" s="29"/>
      <c r="F646" s="29"/>
      <c r="G646" s="30">
        <f t="shared" si="81"/>
        <v>0</v>
      </c>
      <c r="H646" s="30">
        <v>0</v>
      </c>
      <c r="I646" s="34"/>
      <c r="J646" s="55">
        <f t="shared" si="80"/>
        <v>0</v>
      </c>
      <c r="K646" s="29"/>
      <c r="L646" s="29"/>
      <c r="M646" s="30">
        <f t="shared" si="82"/>
        <v>0</v>
      </c>
      <c r="N646" s="32">
        <f t="shared" si="83"/>
        <v>0</v>
      </c>
      <c r="R646" s="33"/>
    </row>
    <row r="647" spans="1:18" ht="25.5" hidden="1" x14ac:dyDescent="0.25">
      <c r="A647" s="27">
        <v>50</v>
      </c>
      <c r="B647" s="27">
        <v>1920</v>
      </c>
      <c r="C647" s="28" t="s">
        <v>56</v>
      </c>
      <c r="D647" s="54">
        <f t="shared" si="79"/>
        <v>0</v>
      </c>
      <c r="E647" s="29"/>
      <c r="F647" s="29"/>
      <c r="G647" s="30">
        <f t="shared" si="81"/>
        <v>0</v>
      </c>
      <c r="H647" s="30">
        <v>0</v>
      </c>
      <c r="I647" s="34"/>
      <c r="J647" s="55">
        <f t="shared" si="80"/>
        <v>0</v>
      </c>
      <c r="K647" s="29"/>
      <c r="L647" s="29"/>
      <c r="M647" s="30">
        <f t="shared" si="82"/>
        <v>0</v>
      </c>
      <c r="N647" s="32">
        <f t="shared" si="83"/>
        <v>0</v>
      </c>
      <c r="R647" s="33"/>
    </row>
    <row r="648" spans="1:18" ht="15" hidden="1" x14ac:dyDescent="0.25">
      <c r="A648" s="27">
        <v>10</v>
      </c>
      <c r="B648" s="27">
        <v>1930</v>
      </c>
      <c r="C648" s="28" t="s">
        <v>57</v>
      </c>
      <c r="D648" s="54">
        <f t="shared" si="79"/>
        <v>0</v>
      </c>
      <c r="E648" s="29"/>
      <c r="F648" s="29"/>
      <c r="G648" s="30">
        <f t="shared" si="81"/>
        <v>0</v>
      </c>
      <c r="H648" s="30">
        <v>0</v>
      </c>
      <c r="I648" s="34"/>
      <c r="J648" s="55">
        <f t="shared" si="80"/>
        <v>0</v>
      </c>
      <c r="K648" s="29"/>
      <c r="L648" s="29"/>
      <c r="M648" s="30">
        <f t="shared" si="82"/>
        <v>0</v>
      </c>
      <c r="N648" s="32">
        <f t="shared" si="83"/>
        <v>0</v>
      </c>
      <c r="R648" s="33"/>
    </row>
    <row r="649" spans="1:18" ht="15" hidden="1" x14ac:dyDescent="0.25">
      <c r="A649" s="27">
        <v>8</v>
      </c>
      <c r="B649" s="27">
        <v>1935</v>
      </c>
      <c r="C649" s="28" t="s">
        <v>58</v>
      </c>
      <c r="D649" s="54">
        <f t="shared" si="79"/>
        <v>0</v>
      </c>
      <c r="E649" s="29"/>
      <c r="F649" s="29"/>
      <c r="G649" s="30">
        <f t="shared" si="81"/>
        <v>0</v>
      </c>
      <c r="H649" s="30">
        <v>0</v>
      </c>
      <c r="I649" s="34"/>
      <c r="J649" s="55">
        <f t="shared" si="80"/>
        <v>0</v>
      </c>
      <c r="K649" s="29"/>
      <c r="L649" s="29"/>
      <c r="M649" s="30">
        <f t="shared" si="82"/>
        <v>0</v>
      </c>
      <c r="N649" s="32">
        <f t="shared" si="83"/>
        <v>0</v>
      </c>
      <c r="R649" s="33"/>
    </row>
    <row r="650" spans="1:18" ht="15" hidden="1" x14ac:dyDescent="0.25">
      <c r="A650" s="27">
        <v>8</v>
      </c>
      <c r="B650" s="27">
        <v>1940</v>
      </c>
      <c r="C650" s="28" t="s">
        <v>59</v>
      </c>
      <c r="D650" s="54">
        <f t="shared" si="79"/>
        <v>0</v>
      </c>
      <c r="E650" s="29"/>
      <c r="F650" s="29"/>
      <c r="G650" s="30">
        <f t="shared" si="81"/>
        <v>0</v>
      </c>
      <c r="H650" s="30">
        <v>0</v>
      </c>
      <c r="I650" s="34"/>
      <c r="J650" s="55">
        <f t="shared" si="80"/>
        <v>0</v>
      </c>
      <c r="K650" s="29"/>
      <c r="L650" s="29"/>
      <c r="M650" s="30">
        <f t="shared" si="82"/>
        <v>0</v>
      </c>
      <c r="N650" s="32">
        <f t="shared" si="83"/>
        <v>0</v>
      </c>
      <c r="R650" s="33"/>
    </row>
    <row r="651" spans="1:18" ht="15" hidden="1" x14ac:dyDescent="0.25">
      <c r="A651" s="27">
        <v>8</v>
      </c>
      <c r="B651" s="27">
        <v>1945</v>
      </c>
      <c r="C651" s="28" t="s">
        <v>60</v>
      </c>
      <c r="D651" s="54">
        <f t="shared" si="79"/>
        <v>0</v>
      </c>
      <c r="E651" s="29"/>
      <c r="F651" s="29"/>
      <c r="G651" s="30">
        <f t="shared" si="81"/>
        <v>0</v>
      </c>
      <c r="H651" s="30">
        <v>0</v>
      </c>
      <c r="I651" s="34"/>
      <c r="J651" s="55">
        <f t="shared" si="80"/>
        <v>0</v>
      </c>
      <c r="K651" s="29"/>
      <c r="L651" s="29"/>
      <c r="M651" s="30">
        <f t="shared" si="82"/>
        <v>0</v>
      </c>
      <c r="N651" s="32">
        <f t="shared" si="83"/>
        <v>0</v>
      </c>
      <c r="R651" s="33"/>
    </row>
    <row r="652" spans="1:18" ht="15" hidden="1" x14ac:dyDescent="0.25">
      <c r="A652" s="27">
        <v>8</v>
      </c>
      <c r="B652" s="27">
        <v>1950</v>
      </c>
      <c r="C652" s="28" t="s">
        <v>61</v>
      </c>
      <c r="D652" s="54">
        <f t="shared" si="79"/>
        <v>0</v>
      </c>
      <c r="E652" s="29"/>
      <c r="F652" s="29"/>
      <c r="G652" s="30">
        <f t="shared" si="81"/>
        <v>0</v>
      </c>
      <c r="H652" s="30">
        <v>0</v>
      </c>
      <c r="I652" s="34"/>
      <c r="J652" s="55">
        <f t="shared" si="80"/>
        <v>0</v>
      </c>
      <c r="K652" s="29"/>
      <c r="L652" s="29"/>
      <c r="M652" s="30">
        <f t="shared" si="82"/>
        <v>0</v>
      </c>
      <c r="N652" s="32">
        <f t="shared" si="83"/>
        <v>0</v>
      </c>
      <c r="R652" s="33"/>
    </row>
    <row r="653" spans="1:18" ht="15" hidden="1" x14ac:dyDescent="0.25">
      <c r="A653" s="27">
        <v>8</v>
      </c>
      <c r="B653" s="27">
        <v>1955</v>
      </c>
      <c r="C653" s="28" t="s">
        <v>62</v>
      </c>
      <c r="D653" s="54">
        <f t="shared" si="79"/>
        <v>0</v>
      </c>
      <c r="E653" s="29"/>
      <c r="F653" s="29"/>
      <c r="G653" s="30">
        <f t="shared" si="81"/>
        <v>0</v>
      </c>
      <c r="H653" s="30">
        <v>0</v>
      </c>
      <c r="I653" s="34"/>
      <c r="J653" s="55">
        <f t="shared" si="80"/>
        <v>0</v>
      </c>
      <c r="K653" s="29"/>
      <c r="L653" s="29"/>
      <c r="M653" s="30">
        <f t="shared" si="82"/>
        <v>0</v>
      </c>
      <c r="N653" s="32">
        <f t="shared" si="83"/>
        <v>0</v>
      </c>
      <c r="R653" s="33"/>
    </row>
    <row r="654" spans="1:18" ht="15" hidden="1" x14ac:dyDescent="0.25">
      <c r="A654" s="27">
        <v>8</v>
      </c>
      <c r="B654" s="27">
        <v>1955</v>
      </c>
      <c r="C654" s="28" t="s">
        <v>63</v>
      </c>
      <c r="D654" s="54">
        <f t="shared" si="79"/>
        <v>0</v>
      </c>
      <c r="E654" s="29"/>
      <c r="F654" s="29"/>
      <c r="G654" s="30">
        <f t="shared" si="81"/>
        <v>0</v>
      </c>
      <c r="H654" s="30">
        <v>0</v>
      </c>
      <c r="I654" s="34"/>
      <c r="J654" s="55">
        <f t="shared" si="80"/>
        <v>0</v>
      </c>
      <c r="K654" s="29"/>
      <c r="L654" s="29"/>
      <c r="M654" s="30">
        <f t="shared" si="82"/>
        <v>0</v>
      </c>
      <c r="N654" s="32">
        <f t="shared" si="83"/>
        <v>0</v>
      </c>
      <c r="R654" s="33"/>
    </row>
    <row r="655" spans="1:18" ht="15" hidden="1" x14ac:dyDescent="0.25">
      <c r="A655" s="27">
        <v>8</v>
      </c>
      <c r="B655" s="27">
        <v>1960</v>
      </c>
      <c r="C655" s="28" t="s">
        <v>64</v>
      </c>
      <c r="D655" s="54">
        <f t="shared" si="79"/>
        <v>0</v>
      </c>
      <c r="E655" s="29"/>
      <c r="F655" s="29"/>
      <c r="G655" s="30">
        <f t="shared" si="81"/>
        <v>0</v>
      </c>
      <c r="H655" s="30">
        <v>0</v>
      </c>
      <c r="I655" s="34"/>
      <c r="J655" s="55">
        <f t="shared" si="80"/>
        <v>0</v>
      </c>
      <c r="K655" s="29"/>
      <c r="L655" s="29"/>
      <c r="M655" s="30">
        <f t="shared" si="82"/>
        <v>0</v>
      </c>
      <c r="N655" s="32">
        <f t="shared" si="83"/>
        <v>0</v>
      </c>
      <c r="R655" s="33"/>
    </row>
    <row r="656" spans="1:18" ht="25.5" hidden="1" x14ac:dyDescent="0.25">
      <c r="A656" s="1">
        <v>47</v>
      </c>
      <c r="B656" s="27">
        <v>1970</v>
      </c>
      <c r="C656" s="28" t="s">
        <v>65</v>
      </c>
      <c r="D656" s="54">
        <f t="shared" si="79"/>
        <v>0</v>
      </c>
      <c r="E656" s="29"/>
      <c r="F656" s="29"/>
      <c r="G656" s="30">
        <f t="shared" si="81"/>
        <v>0</v>
      </c>
      <c r="H656" s="30">
        <v>0</v>
      </c>
      <c r="I656" s="34"/>
      <c r="J656" s="55">
        <f t="shared" si="80"/>
        <v>0</v>
      </c>
      <c r="K656" s="29"/>
      <c r="L656" s="29"/>
      <c r="M656" s="30">
        <f t="shared" si="82"/>
        <v>0</v>
      </c>
      <c r="N656" s="32">
        <f t="shared" si="83"/>
        <v>0</v>
      </c>
      <c r="R656" s="33"/>
    </row>
    <row r="657" spans="1:18" ht="25.5" hidden="1" x14ac:dyDescent="0.25">
      <c r="A657" s="27">
        <v>47</v>
      </c>
      <c r="B657" s="27">
        <v>1975</v>
      </c>
      <c r="C657" s="28" t="s">
        <v>66</v>
      </c>
      <c r="D657" s="54">
        <f t="shared" si="79"/>
        <v>0</v>
      </c>
      <c r="E657" s="29"/>
      <c r="F657" s="29"/>
      <c r="G657" s="30">
        <f t="shared" si="81"/>
        <v>0</v>
      </c>
      <c r="H657" s="30">
        <v>0</v>
      </c>
      <c r="I657" s="34"/>
      <c r="J657" s="55">
        <f t="shared" si="80"/>
        <v>0</v>
      </c>
      <c r="K657" s="29"/>
      <c r="L657" s="29"/>
      <c r="M657" s="30">
        <f t="shared" si="82"/>
        <v>0</v>
      </c>
      <c r="N657" s="32">
        <f t="shared" si="83"/>
        <v>0</v>
      </c>
      <c r="R657" s="33"/>
    </row>
    <row r="658" spans="1:18" ht="15" hidden="1" x14ac:dyDescent="0.25">
      <c r="A658" s="27">
        <v>47</v>
      </c>
      <c r="B658" s="27">
        <v>1980</v>
      </c>
      <c r="C658" s="28" t="s">
        <v>67</v>
      </c>
      <c r="D658" s="54">
        <f t="shared" si="79"/>
        <v>0</v>
      </c>
      <c r="E658" s="29"/>
      <c r="F658" s="29"/>
      <c r="G658" s="30">
        <f t="shared" si="81"/>
        <v>0</v>
      </c>
      <c r="H658" s="30">
        <v>0</v>
      </c>
      <c r="I658" s="34"/>
      <c r="J658" s="55">
        <f t="shared" si="80"/>
        <v>0</v>
      </c>
      <c r="K658" s="29"/>
      <c r="L658" s="29"/>
      <c r="M658" s="30">
        <f t="shared" si="82"/>
        <v>0</v>
      </c>
      <c r="N658" s="32">
        <f t="shared" si="83"/>
        <v>0</v>
      </c>
      <c r="R658" s="33"/>
    </row>
    <row r="659" spans="1:18" ht="15" hidden="1" x14ac:dyDescent="0.25">
      <c r="A659" s="27">
        <v>47</v>
      </c>
      <c r="B659" s="27">
        <v>1985</v>
      </c>
      <c r="C659" s="28" t="s">
        <v>68</v>
      </c>
      <c r="D659" s="54">
        <f t="shared" si="79"/>
        <v>0</v>
      </c>
      <c r="E659" s="29"/>
      <c r="F659" s="29"/>
      <c r="G659" s="30">
        <f t="shared" si="81"/>
        <v>0</v>
      </c>
      <c r="H659" s="30">
        <v>0</v>
      </c>
      <c r="I659" s="34"/>
      <c r="J659" s="55">
        <f t="shared" si="80"/>
        <v>0</v>
      </c>
      <c r="K659" s="29"/>
      <c r="L659" s="29"/>
      <c r="M659" s="30">
        <f t="shared" si="82"/>
        <v>0</v>
      </c>
      <c r="N659" s="32">
        <f t="shared" si="83"/>
        <v>0</v>
      </c>
      <c r="R659" s="33"/>
    </row>
    <row r="660" spans="1:18" ht="15" hidden="1" x14ac:dyDescent="0.25">
      <c r="A660" s="1">
        <v>47</v>
      </c>
      <c r="B660" s="27">
        <v>1990</v>
      </c>
      <c r="C660" s="36" t="s">
        <v>69</v>
      </c>
      <c r="D660" s="54">
        <f t="shared" si="79"/>
        <v>0</v>
      </c>
      <c r="E660" s="29"/>
      <c r="F660" s="29"/>
      <c r="G660" s="30">
        <f t="shared" si="81"/>
        <v>0</v>
      </c>
      <c r="H660" s="30">
        <v>0</v>
      </c>
      <c r="I660" s="34"/>
      <c r="J660" s="55">
        <f t="shared" si="80"/>
        <v>0</v>
      </c>
      <c r="K660" s="29"/>
      <c r="L660" s="29"/>
      <c r="M660" s="30">
        <f t="shared" si="82"/>
        <v>0</v>
      </c>
      <c r="N660" s="32">
        <f t="shared" si="83"/>
        <v>0</v>
      </c>
      <c r="R660" s="33"/>
    </row>
    <row r="661" spans="1:18" ht="15" hidden="1" x14ac:dyDescent="0.25">
      <c r="A661" s="27">
        <v>47</v>
      </c>
      <c r="B661" s="27">
        <v>1995</v>
      </c>
      <c r="C661" s="28" t="s">
        <v>70</v>
      </c>
      <c r="D661" s="54">
        <f t="shared" si="79"/>
        <v>0</v>
      </c>
      <c r="E661" s="29"/>
      <c r="F661" s="29"/>
      <c r="G661" s="30">
        <f t="shared" si="81"/>
        <v>0</v>
      </c>
      <c r="H661" s="30">
        <v>0</v>
      </c>
      <c r="I661" s="34"/>
      <c r="J661" s="55">
        <f t="shared" si="80"/>
        <v>0</v>
      </c>
      <c r="K661" s="29"/>
      <c r="L661" s="29"/>
      <c r="M661" s="30">
        <f t="shared" si="82"/>
        <v>0</v>
      </c>
      <c r="N661" s="32">
        <f t="shared" si="83"/>
        <v>0</v>
      </c>
      <c r="R661" s="33"/>
    </row>
    <row r="662" spans="1:18" ht="15" hidden="1" x14ac:dyDescent="0.25">
      <c r="A662" s="27">
        <v>47</v>
      </c>
      <c r="B662" s="27">
        <v>2440</v>
      </c>
      <c r="C662" s="28" t="s">
        <v>71</v>
      </c>
      <c r="D662" s="54">
        <f t="shared" si="79"/>
        <v>0</v>
      </c>
      <c r="E662" s="29"/>
      <c r="F662" s="29"/>
      <c r="G662" s="30">
        <f t="shared" si="81"/>
        <v>0</v>
      </c>
      <c r="H662" s="30">
        <v>0</v>
      </c>
      <c r="J662" s="55">
        <f t="shared" si="80"/>
        <v>0</v>
      </c>
      <c r="K662" s="29"/>
      <c r="L662" s="29"/>
      <c r="M662" s="30">
        <f t="shared" si="82"/>
        <v>0</v>
      </c>
      <c r="N662" s="32">
        <f t="shared" si="83"/>
        <v>0</v>
      </c>
      <c r="R662" s="33"/>
    </row>
    <row r="663" spans="1:18" ht="15" hidden="1" x14ac:dyDescent="0.25">
      <c r="A663" s="37"/>
      <c r="B663" s="37">
        <v>2005</v>
      </c>
      <c r="C663" s="38" t="s">
        <v>72</v>
      </c>
      <c r="D663" s="54">
        <f t="shared" si="79"/>
        <v>0</v>
      </c>
      <c r="E663" s="39"/>
      <c r="F663" s="39"/>
      <c r="G663" s="30">
        <f t="shared" si="81"/>
        <v>0</v>
      </c>
      <c r="H663" s="30">
        <v>0</v>
      </c>
      <c r="J663" s="55">
        <f t="shared" si="80"/>
        <v>0</v>
      </c>
      <c r="K663" s="39"/>
      <c r="L663" s="39"/>
      <c r="M663" s="30">
        <f t="shared" si="82"/>
        <v>0</v>
      </c>
      <c r="N663" s="32">
        <f t="shared" si="83"/>
        <v>0</v>
      </c>
      <c r="R663" s="33"/>
    </row>
    <row r="664" spans="1:18" hidden="1" x14ac:dyDescent="0.2">
      <c r="A664" s="37"/>
      <c r="B664" s="37"/>
      <c r="C664" s="40" t="s">
        <v>73</v>
      </c>
      <c r="D664" s="41">
        <f>SUM(D623:D663)</f>
        <v>0</v>
      </c>
      <c r="E664" s="41">
        <f>SUM(E623:E663)</f>
        <v>0</v>
      </c>
      <c r="F664" s="41">
        <f>SUM(F623:F663)</f>
        <v>0</v>
      </c>
      <c r="G664" s="41">
        <f>SUM(G623:G663)</f>
        <v>0</v>
      </c>
      <c r="H664" s="41">
        <f>SUM(H623:H663)</f>
        <v>0</v>
      </c>
      <c r="I664" s="43"/>
      <c r="J664" s="41">
        <f>SUM(J623:J663)</f>
        <v>0</v>
      </c>
      <c r="K664" s="41">
        <f>SUM(K623:K663)</f>
        <v>0</v>
      </c>
      <c r="L664" s="41">
        <f>SUM(L623:L663)</f>
        <v>0</v>
      </c>
      <c r="M664" s="41">
        <f>SUM(M623:M663)</f>
        <v>0</v>
      </c>
      <c r="N664" s="41">
        <f>SUM(N623:N663)</f>
        <v>0</v>
      </c>
    </row>
    <row r="665" spans="1:18" ht="37.5" hidden="1" x14ac:dyDescent="0.25">
      <c r="A665" s="37"/>
      <c r="B665" s="37"/>
      <c r="C665" s="44" t="s">
        <v>74</v>
      </c>
      <c r="D665" s="39"/>
      <c r="E665" s="39"/>
      <c r="F665" s="39"/>
      <c r="G665" s="30">
        <f>D665+E665+F665</f>
        <v>0</v>
      </c>
      <c r="H665" s="30"/>
      <c r="J665" s="39"/>
      <c r="K665" s="39"/>
      <c r="L665" s="39"/>
      <c r="M665" s="30">
        <f>J665+K665+L665</f>
        <v>0</v>
      </c>
      <c r="N665" s="32">
        <f>G665+M665</f>
        <v>0</v>
      </c>
    </row>
    <row r="666" spans="1:18" ht="25.5" hidden="1" x14ac:dyDescent="0.25">
      <c r="A666" s="37"/>
      <c r="B666" s="37"/>
      <c r="C666" s="45" t="s">
        <v>75</v>
      </c>
      <c r="D666" s="39"/>
      <c r="E666" s="39"/>
      <c r="F666" s="39"/>
      <c r="G666" s="30">
        <f>D666+E666+F666</f>
        <v>0</v>
      </c>
      <c r="H666" s="30"/>
      <c r="J666" s="39"/>
      <c r="K666" s="39"/>
      <c r="L666" s="39"/>
      <c r="M666" s="30">
        <f>J666+K666+L666</f>
        <v>0</v>
      </c>
      <c r="N666" s="32">
        <f>G666+M666</f>
        <v>0</v>
      </c>
    </row>
    <row r="667" spans="1:18" ht="15" hidden="1" x14ac:dyDescent="0.25">
      <c r="A667" s="37"/>
      <c r="B667" s="37"/>
      <c r="C667" s="40" t="s">
        <v>76</v>
      </c>
      <c r="D667" s="41">
        <f>SUM(D664:D666)</f>
        <v>0</v>
      </c>
      <c r="E667" s="41">
        <f>SUM(E664:E666)</f>
        <v>0</v>
      </c>
      <c r="F667" s="41">
        <f>SUM(F664:F666)</f>
        <v>0</v>
      </c>
      <c r="G667" s="41">
        <f>SUM(G664:G666)</f>
        <v>0</v>
      </c>
      <c r="H667" s="30"/>
      <c r="I667" s="43"/>
      <c r="J667" s="41">
        <f>SUM(J664:J666)</f>
        <v>0</v>
      </c>
      <c r="K667" s="41">
        <f>SUM(K664:K666)</f>
        <v>0</v>
      </c>
      <c r="L667" s="41">
        <f>SUM(L664:L666)</f>
        <v>0</v>
      </c>
      <c r="M667" s="41">
        <f>SUM(M664:M666)</f>
        <v>0</v>
      </c>
      <c r="N667" s="41">
        <f>SUM(N664:N666)</f>
        <v>0</v>
      </c>
    </row>
    <row r="668" spans="1:18" ht="15" hidden="1" x14ac:dyDescent="0.25">
      <c r="A668" s="37"/>
      <c r="B668" s="37"/>
      <c r="C668" s="46" t="s">
        <v>77</v>
      </c>
      <c r="D668" s="29"/>
      <c r="E668" s="29"/>
      <c r="F668" s="29"/>
      <c r="G668" s="30">
        <f t="shared" ref="G668" si="84">D668+E668+F668</f>
        <v>0</v>
      </c>
      <c r="H668" s="30">
        <v>0</v>
      </c>
      <c r="I668" s="34"/>
      <c r="M668" s="30">
        <f t="shared" ref="M668" si="85">J668+K668+L668</f>
        <v>0</v>
      </c>
      <c r="N668" s="32">
        <f t="shared" ref="N668" si="86">G668+M668</f>
        <v>0</v>
      </c>
    </row>
    <row r="669" spans="1:18" hidden="1" x14ac:dyDescent="0.2">
      <c r="A669" s="37"/>
      <c r="B669" s="37"/>
      <c r="C669" s="46" t="s">
        <v>78</v>
      </c>
      <c r="D669" s="41">
        <f>SUM(D667:D668)</f>
        <v>0</v>
      </c>
      <c r="E669" s="41">
        <f t="shared" ref="E669:N669" si="87">SUM(E667:E668)</f>
        <v>0</v>
      </c>
      <c r="F669" s="41">
        <f t="shared" si="87"/>
        <v>0</v>
      </c>
      <c r="G669" s="41">
        <f t="shared" si="87"/>
        <v>0</v>
      </c>
      <c r="H669" s="41">
        <f t="shared" si="87"/>
        <v>0</v>
      </c>
      <c r="I669" s="41">
        <f t="shared" si="87"/>
        <v>0</v>
      </c>
      <c r="J669" s="41">
        <f t="shared" si="87"/>
        <v>0</v>
      </c>
      <c r="K669" s="41">
        <f t="shared" si="87"/>
        <v>0</v>
      </c>
      <c r="L669" s="41">
        <f t="shared" si="87"/>
        <v>0</v>
      </c>
      <c r="M669" s="41">
        <f t="shared" si="87"/>
        <v>0</v>
      </c>
      <c r="N669" s="41">
        <f t="shared" si="87"/>
        <v>0</v>
      </c>
    </row>
    <row r="670" spans="1:18" ht="15" hidden="1" x14ac:dyDescent="0.25">
      <c r="A670" s="37"/>
      <c r="B670" s="37"/>
      <c r="C670" s="164" t="s">
        <v>79</v>
      </c>
      <c r="D670" s="165"/>
      <c r="E670" s="165"/>
      <c r="F670" s="165"/>
      <c r="G670" s="165"/>
      <c r="H670" s="165"/>
      <c r="I670" s="165"/>
      <c r="J670" s="166"/>
      <c r="K670" s="39"/>
      <c r="M670" s="47"/>
      <c r="N670" s="48"/>
    </row>
    <row r="671" spans="1:18" ht="15" hidden="1" x14ac:dyDescent="0.25">
      <c r="A671" s="37"/>
      <c r="B671" s="37"/>
      <c r="C671" s="164" t="s">
        <v>80</v>
      </c>
      <c r="D671" s="165"/>
      <c r="E671" s="165"/>
      <c r="F671" s="165"/>
      <c r="G671" s="165"/>
      <c r="H671" s="165"/>
      <c r="I671" s="165"/>
      <c r="J671" s="166"/>
      <c r="K671" s="41">
        <f>K669+K670</f>
        <v>0</v>
      </c>
      <c r="M671" s="47"/>
      <c r="N671" s="48"/>
    </row>
    <row r="672" spans="1:18" ht="26.25" hidden="1" customHeight="1" x14ac:dyDescent="0.2">
      <c r="D672" s="169" t="s">
        <v>81</v>
      </c>
      <c r="E672" s="169"/>
      <c r="F672" s="169"/>
      <c r="G672" s="48">
        <f>AVERAGE(D667,G667)</f>
        <v>0</v>
      </c>
      <c r="J672" s="3" t="s">
        <v>82</v>
      </c>
      <c r="M672" s="48">
        <f>AVERAGE(J667,M667)</f>
        <v>0</v>
      </c>
    </row>
    <row r="673" spans="1:18" hidden="1" x14ac:dyDescent="0.2">
      <c r="D673" s="3"/>
      <c r="G673" s="48"/>
      <c r="J673" s="3" t="s">
        <v>83</v>
      </c>
      <c r="M673" s="48">
        <f>G672+M672</f>
        <v>0</v>
      </c>
    </row>
    <row r="674" spans="1:18" hidden="1" x14ac:dyDescent="0.2">
      <c r="J674" s="2" t="s">
        <v>84</v>
      </c>
    </row>
    <row r="675" spans="1:18" ht="15" hidden="1" x14ac:dyDescent="0.25">
      <c r="A675" s="37">
        <v>10</v>
      </c>
      <c r="B675" s="37"/>
      <c r="C675" s="49" t="s">
        <v>85</v>
      </c>
      <c r="D675" s="50"/>
      <c r="E675" s="50"/>
      <c r="F675" s="50"/>
      <c r="G675" s="50"/>
      <c r="H675" s="50"/>
      <c r="I675" s="50"/>
      <c r="J675" s="50" t="s">
        <v>85</v>
      </c>
      <c r="K675" s="50"/>
      <c r="L675" s="31"/>
    </row>
    <row r="676" spans="1:18" ht="15" hidden="1" x14ac:dyDescent="0.25">
      <c r="A676" s="37">
        <v>8</v>
      </c>
      <c r="B676" s="37"/>
      <c r="C676" s="49" t="s">
        <v>58</v>
      </c>
      <c r="D676" s="50"/>
      <c r="E676" s="50"/>
      <c r="F676" s="50"/>
      <c r="G676" s="50"/>
      <c r="H676" s="50"/>
      <c r="I676" s="50"/>
      <c r="J676" s="50" t="s">
        <v>58</v>
      </c>
      <c r="K676" s="50"/>
      <c r="L676" s="31"/>
    </row>
    <row r="677" spans="1:18" ht="15" hidden="1" x14ac:dyDescent="0.25">
      <c r="A677" s="37">
        <v>47</v>
      </c>
      <c r="B677" s="37"/>
      <c r="C677" s="49" t="s">
        <v>86</v>
      </c>
      <c r="D677" s="50"/>
      <c r="E677" s="50"/>
      <c r="F677" s="50"/>
      <c r="G677" s="50"/>
      <c r="H677" s="50"/>
      <c r="I677" s="50"/>
      <c r="J677" s="50" t="s">
        <v>86</v>
      </c>
      <c r="K677" s="50"/>
      <c r="L677" s="31"/>
    </row>
    <row r="678" spans="1:18" hidden="1" x14ac:dyDescent="0.2">
      <c r="J678" s="167" t="s">
        <v>87</v>
      </c>
      <c r="K678" s="168"/>
      <c r="L678" s="51">
        <f>K671-L675-L676-L677</f>
        <v>0</v>
      </c>
    </row>
    <row r="679" spans="1:18" hidden="1" x14ac:dyDescent="0.2"/>
    <row r="680" spans="1:18" hidden="1" x14ac:dyDescent="0.2"/>
    <row r="681" spans="1:18" hidden="1" x14ac:dyDescent="0.2"/>
    <row r="682" spans="1:18" ht="15.75" thickBot="1" x14ac:dyDescent="0.25">
      <c r="E682" s="13" t="s">
        <v>17</v>
      </c>
      <c r="F682" s="14" t="s">
        <v>88</v>
      </c>
    </row>
    <row r="683" spans="1:18" ht="15.75" thickBot="1" x14ac:dyDescent="0.3">
      <c r="E683" s="13" t="s">
        <v>19</v>
      </c>
      <c r="F683" s="15">
        <v>2022</v>
      </c>
      <c r="G683" s="16"/>
      <c r="H683" s="17" t="b">
        <f>IF(F683=2014,4,IF(F683=2015,5,IF(F683=2016,6,IF(F683=2017,7,IF(F683=2018,8,IF(F683=2019,9,IF(F683=2020,10)))))))</f>
        <v>0</v>
      </c>
    </row>
    <row r="684" spans="1:18" ht="5.25" customHeight="1" x14ac:dyDescent="0.2"/>
    <row r="685" spans="1:18" x14ac:dyDescent="0.2">
      <c r="D685" s="170" t="s">
        <v>20</v>
      </c>
      <c r="E685" s="171"/>
      <c r="F685" s="171"/>
      <c r="G685" s="171"/>
      <c r="H685" s="172"/>
      <c r="J685" s="18"/>
      <c r="K685" s="19" t="s">
        <v>21</v>
      </c>
      <c r="L685" s="19"/>
      <c r="M685" s="20"/>
    </row>
    <row r="686" spans="1:18" ht="30" customHeight="1" x14ac:dyDescent="0.2">
      <c r="A686" s="21" t="s">
        <v>22</v>
      </c>
      <c r="B686" s="21" t="s">
        <v>23</v>
      </c>
      <c r="C686" s="22" t="s">
        <v>24</v>
      </c>
      <c r="D686" s="21" t="s">
        <v>25</v>
      </c>
      <c r="E686" s="23" t="s">
        <v>26</v>
      </c>
      <c r="F686" s="23" t="s">
        <v>27</v>
      </c>
      <c r="G686" s="21" t="s">
        <v>28</v>
      </c>
      <c r="H686" s="21" t="s">
        <v>29</v>
      </c>
      <c r="I686" s="24"/>
      <c r="J686" s="21" t="s">
        <v>25</v>
      </c>
      <c r="K686" s="25" t="s">
        <v>30</v>
      </c>
      <c r="L686" s="25" t="s">
        <v>27</v>
      </c>
      <c r="M686" s="26" t="s">
        <v>28</v>
      </c>
      <c r="N686" s="21" t="s">
        <v>31</v>
      </c>
    </row>
    <row r="687" spans="1:18" ht="15" x14ac:dyDescent="0.25">
      <c r="A687" s="21"/>
      <c r="B687" s="27">
        <v>1608</v>
      </c>
      <c r="C687" s="28" t="s">
        <v>89</v>
      </c>
      <c r="D687" s="54">
        <v>156053</v>
      </c>
      <c r="E687" s="29">
        <v>0</v>
      </c>
      <c r="F687" s="29">
        <v>0</v>
      </c>
      <c r="G687" s="30">
        <f>D687+E687+F687</f>
        <v>156053</v>
      </c>
      <c r="H687" s="30">
        <v>0</v>
      </c>
      <c r="I687" s="24"/>
      <c r="J687" s="55">
        <v>-70223.94</v>
      </c>
      <c r="K687" s="29">
        <v>-3901.3300000000017</v>
      </c>
      <c r="L687" s="29">
        <v>0</v>
      </c>
      <c r="M687" s="30">
        <f>J687+K687+L687</f>
        <v>-74125.27</v>
      </c>
      <c r="N687" s="32">
        <f>G687+M687</f>
        <v>81927.73</v>
      </c>
      <c r="R687" s="33"/>
    </row>
    <row r="688" spans="1:18" ht="15" x14ac:dyDescent="0.25">
      <c r="A688" s="21"/>
      <c r="B688" s="27">
        <v>1609</v>
      </c>
      <c r="C688" s="28" t="s">
        <v>32</v>
      </c>
      <c r="D688" s="54">
        <v>155722.38</v>
      </c>
      <c r="E688" s="29">
        <v>0</v>
      </c>
      <c r="F688" s="29">
        <v>0</v>
      </c>
      <c r="G688" s="30">
        <f>D688+E688+F688</f>
        <v>155722.38</v>
      </c>
      <c r="H688" s="30">
        <v>0</v>
      </c>
      <c r="I688" s="24"/>
      <c r="J688" s="55">
        <v>-10669.87</v>
      </c>
      <c r="K688" s="29">
        <v>-3460.5</v>
      </c>
      <c r="L688" s="29">
        <v>0</v>
      </c>
      <c r="M688" s="30">
        <f>J688+K688+L688</f>
        <v>-14130.37</v>
      </c>
      <c r="N688" s="32">
        <f>G688+M688</f>
        <v>141592.01</v>
      </c>
      <c r="R688" s="33"/>
    </row>
    <row r="689" spans="1:18" ht="15" x14ac:dyDescent="0.25">
      <c r="A689" s="21"/>
      <c r="B689" s="59">
        <v>1610</v>
      </c>
      <c r="C689" s="60" t="s">
        <v>90</v>
      </c>
      <c r="D689" s="54">
        <v>40575.65</v>
      </c>
      <c r="E689" s="29">
        <v>0</v>
      </c>
      <c r="F689" s="29">
        <v>0</v>
      </c>
      <c r="G689" s="30">
        <f t="shared" ref="G689:G738" si="88">D689+E689+F689</f>
        <v>40575.65</v>
      </c>
      <c r="H689" s="30">
        <v>0</v>
      </c>
      <c r="I689" s="24"/>
      <c r="J689" s="55">
        <v>-12810.2</v>
      </c>
      <c r="K689" s="29">
        <v>-1014.3999999999996</v>
      </c>
      <c r="L689" s="29">
        <v>0</v>
      </c>
      <c r="M689" s="30">
        <f t="shared" ref="M689:M738" si="89">J689+K689+L689</f>
        <v>-13824.6</v>
      </c>
      <c r="N689" s="32">
        <f t="shared" ref="N689:N738" si="90">G689+M689</f>
        <v>26751.050000000003</v>
      </c>
      <c r="R689" s="33"/>
    </row>
    <row r="690" spans="1:18" ht="25.5" x14ac:dyDescent="0.25">
      <c r="A690" s="27">
        <v>12</v>
      </c>
      <c r="B690" s="27">
        <v>1611</v>
      </c>
      <c r="C690" s="60" t="s">
        <v>91</v>
      </c>
      <c r="D690" s="54">
        <v>2698658.01</v>
      </c>
      <c r="E690" s="29">
        <v>370854.88000000047</v>
      </c>
      <c r="F690" s="29">
        <v>-879481.15</v>
      </c>
      <c r="G690" s="30">
        <f t="shared" si="88"/>
        <v>2190031.7400000002</v>
      </c>
      <c r="H690" s="30">
        <v>0</v>
      </c>
      <c r="I690" s="24"/>
      <c r="J690" s="55">
        <v>-1814448.5699999984</v>
      </c>
      <c r="K690" s="29">
        <v>-356986.33000000101</v>
      </c>
      <c r="L690" s="29">
        <v>879564.04</v>
      </c>
      <c r="M690" s="30">
        <f t="shared" si="89"/>
        <v>-1291870.8599999994</v>
      </c>
      <c r="N690" s="32">
        <f t="shared" si="90"/>
        <v>898160.88000000082</v>
      </c>
      <c r="R690" s="33"/>
    </row>
    <row r="691" spans="1:18" ht="25.5" x14ac:dyDescent="0.25">
      <c r="A691" s="27">
        <v>12</v>
      </c>
      <c r="B691" s="61" t="s">
        <v>92</v>
      </c>
      <c r="C691" s="60" t="s">
        <v>93</v>
      </c>
      <c r="D691" s="54">
        <v>13171928.300000001</v>
      </c>
      <c r="E691" s="29">
        <v>147069.26999999856</v>
      </c>
      <c r="F691" s="29">
        <v>-297814.28999999998</v>
      </c>
      <c r="G691" s="30">
        <f t="shared" si="88"/>
        <v>13021183.279999999</v>
      </c>
      <c r="H691" s="30">
        <v>0</v>
      </c>
      <c r="I691" s="24"/>
      <c r="J691" s="55">
        <v>-9784896.7299999986</v>
      </c>
      <c r="K691" s="29">
        <v>-665990.85999999929</v>
      </c>
      <c r="L691" s="29">
        <v>297814.28999999998</v>
      </c>
      <c r="M691" s="30">
        <f t="shared" si="89"/>
        <v>-10153073.299999999</v>
      </c>
      <c r="N691" s="32">
        <f t="shared" si="90"/>
        <v>2868109.9800000004</v>
      </c>
      <c r="R691" s="33"/>
    </row>
    <row r="692" spans="1:18" ht="25.5" x14ac:dyDescent="0.25">
      <c r="A692" s="27">
        <v>47</v>
      </c>
      <c r="B692" s="27">
        <v>1612</v>
      </c>
      <c r="C692" s="28" t="s">
        <v>35</v>
      </c>
      <c r="D692" s="54">
        <v>336965.95999999996</v>
      </c>
      <c r="E692" s="29">
        <v>1317.8399999999965</v>
      </c>
      <c r="F692" s="29">
        <v>0</v>
      </c>
      <c r="G692" s="30">
        <f t="shared" si="88"/>
        <v>338283.79999999993</v>
      </c>
      <c r="H692" s="30">
        <v>0</v>
      </c>
      <c r="I692" s="24"/>
      <c r="J692" s="55">
        <v>-147440.95999999999</v>
      </c>
      <c r="K692" s="29">
        <v>-7175.5899999999965</v>
      </c>
      <c r="L692" s="29">
        <v>0</v>
      </c>
      <c r="M692" s="30">
        <f t="shared" si="89"/>
        <v>-154616.54999999999</v>
      </c>
      <c r="N692" s="32">
        <f t="shared" si="90"/>
        <v>183667.24999999994</v>
      </c>
      <c r="R692" s="33"/>
    </row>
    <row r="693" spans="1:18" ht="15" x14ac:dyDescent="0.25">
      <c r="A693" s="27" t="s">
        <v>36</v>
      </c>
      <c r="B693" s="27">
        <v>1805</v>
      </c>
      <c r="C693" s="28" t="s">
        <v>37</v>
      </c>
      <c r="D693" s="54">
        <v>206653.7</v>
      </c>
      <c r="E693" s="29">
        <v>176371.22999999998</v>
      </c>
      <c r="F693" s="29">
        <v>0</v>
      </c>
      <c r="G693" s="30">
        <f t="shared" si="88"/>
        <v>383024.93</v>
      </c>
      <c r="H693" s="30">
        <v>0</v>
      </c>
      <c r="I693" s="24"/>
      <c r="J693" s="55">
        <v>0</v>
      </c>
      <c r="K693" s="29">
        <v>0</v>
      </c>
      <c r="L693" s="29">
        <v>0</v>
      </c>
      <c r="M693" s="30">
        <f t="shared" si="89"/>
        <v>0</v>
      </c>
      <c r="N693" s="32">
        <f t="shared" si="90"/>
        <v>383024.93</v>
      </c>
      <c r="R693" s="33"/>
    </row>
    <row r="694" spans="1:18" ht="15" x14ac:dyDescent="0.25">
      <c r="A694" s="27">
        <v>47</v>
      </c>
      <c r="B694" s="27">
        <v>1808</v>
      </c>
      <c r="C694" s="28" t="s">
        <v>38</v>
      </c>
      <c r="D694" s="54">
        <v>3475850.24</v>
      </c>
      <c r="E694" s="29">
        <v>0</v>
      </c>
      <c r="F694" s="29">
        <v>0</v>
      </c>
      <c r="G694" s="30">
        <f t="shared" si="88"/>
        <v>3475850.24</v>
      </c>
      <c r="H694" s="30">
        <v>0</v>
      </c>
      <c r="I694" s="24"/>
      <c r="J694" s="55">
        <v>-1486727.96</v>
      </c>
      <c r="K694" s="29">
        <v>-69516.999999999942</v>
      </c>
      <c r="L694" s="29">
        <v>0</v>
      </c>
      <c r="M694" s="30">
        <f t="shared" si="89"/>
        <v>-1556244.96</v>
      </c>
      <c r="N694" s="32">
        <f t="shared" si="90"/>
        <v>1919605.2800000003</v>
      </c>
      <c r="R694" s="33"/>
    </row>
    <row r="695" spans="1:18" ht="15" hidden="1" outlineLevel="1" x14ac:dyDescent="0.25">
      <c r="A695" s="27">
        <v>13</v>
      </c>
      <c r="B695" s="27">
        <v>1810</v>
      </c>
      <c r="C695" s="28" t="s">
        <v>39</v>
      </c>
      <c r="D695" s="54">
        <v>0</v>
      </c>
      <c r="E695" s="29">
        <v>0</v>
      </c>
      <c r="F695" s="29">
        <v>0</v>
      </c>
      <c r="G695" s="30">
        <f t="shared" si="88"/>
        <v>0</v>
      </c>
      <c r="H695" s="30">
        <v>0</v>
      </c>
      <c r="I695" s="24"/>
      <c r="J695" s="55">
        <v>0</v>
      </c>
      <c r="K695" s="29">
        <v>0</v>
      </c>
      <c r="L695" s="29">
        <v>0</v>
      </c>
      <c r="M695" s="30">
        <f t="shared" si="89"/>
        <v>0</v>
      </c>
      <c r="N695" s="32">
        <f t="shared" si="90"/>
        <v>0</v>
      </c>
      <c r="R695" s="33"/>
    </row>
    <row r="696" spans="1:18" ht="15" hidden="1" outlineLevel="1" x14ac:dyDescent="0.25">
      <c r="A696" s="27">
        <v>47</v>
      </c>
      <c r="B696" s="27">
        <v>1815</v>
      </c>
      <c r="C696" s="28" t="s">
        <v>40</v>
      </c>
      <c r="D696" s="54">
        <v>0</v>
      </c>
      <c r="E696" s="29">
        <v>0</v>
      </c>
      <c r="F696" s="29">
        <v>0</v>
      </c>
      <c r="G696" s="30">
        <f t="shared" si="88"/>
        <v>0</v>
      </c>
      <c r="H696" s="30">
        <v>0</v>
      </c>
      <c r="I696" s="24"/>
      <c r="J696" s="55">
        <v>0</v>
      </c>
      <c r="K696" s="29">
        <v>0</v>
      </c>
      <c r="L696" s="29">
        <v>0</v>
      </c>
      <c r="M696" s="30">
        <f t="shared" si="89"/>
        <v>0</v>
      </c>
      <c r="N696" s="32">
        <f t="shared" si="90"/>
        <v>0</v>
      </c>
      <c r="R696" s="33"/>
    </row>
    <row r="697" spans="1:18" ht="25.5" collapsed="1" x14ac:dyDescent="0.25">
      <c r="A697" s="27">
        <v>47</v>
      </c>
      <c r="B697" s="27">
        <v>1820</v>
      </c>
      <c r="C697" s="62" t="s">
        <v>94</v>
      </c>
      <c r="D697" s="54">
        <v>17662330.339999996</v>
      </c>
      <c r="E697" s="29">
        <v>4612820.9200000018</v>
      </c>
      <c r="F697" s="29">
        <v>0</v>
      </c>
      <c r="G697" s="30">
        <f t="shared" si="88"/>
        <v>22275151.259999998</v>
      </c>
      <c r="H697" s="30">
        <v>0</v>
      </c>
      <c r="I697" s="24"/>
      <c r="J697" s="55">
        <v>-4988558.6400000006</v>
      </c>
      <c r="K697" s="29">
        <v>-346412.20000000019</v>
      </c>
      <c r="L697" s="29">
        <v>0</v>
      </c>
      <c r="M697" s="30">
        <f t="shared" si="89"/>
        <v>-5334970.8400000008</v>
      </c>
      <c r="N697" s="32">
        <f t="shared" si="90"/>
        <v>16940180.419999998</v>
      </c>
      <c r="R697" s="33"/>
    </row>
    <row r="698" spans="1:18" ht="25.5" x14ac:dyDescent="0.25">
      <c r="A698" s="27">
        <v>47</v>
      </c>
      <c r="B698" s="27" t="s">
        <v>95</v>
      </c>
      <c r="C698" s="62" t="s">
        <v>96</v>
      </c>
      <c r="D698" s="54">
        <v>3412168.39</v>
      </c>
      <c r="E698" s="29">
        <v>1197357.2399999998</v>
      </c>
      <c r="F698" s="29">
        <v>0</v>
      </c>
      <c r="G698" s="30">
        <f t="shared" si="88"/>
        <v>4609525.63</v>
      </c>
      <c r="H698" s="30">
        <v>0</v>
      </c>
      <c r="I698" s="24"/>
      <c r="J698" s="55">
        <v>-760015.92</v>
      </c>
      <c r="K698" s="29">
        <v>-94734.819999999949</v>
      </c>
      <c r="L698" s="29">
        <v>0</v>
      </c>
      <c r="M698" s="30">
        <f t="shared" si="89"/>
        <v>-854750.74</v>
      </c>
      <c r="N698" s="32">
        <f t="shared" si="90"/>
        <v>3754774.8899999997</v>
      </c>
      <c r="R698" s="33"/>
    </row>
    <row r="699" spans="1:18" ht="15" hidden="1" outlineLevel="1" x14ac:dyDescent="0.25">
      <c r="A699" s="27">
        <v>47</v>
      </c>
      <c r="B699" s="27">
        <v>1825</v>
      </c>
      <c r="C699" s="28" t="s">
        <v>42</v>
      </c>
      <c r="D699" s="54">
        <v>0</v>
      </c>
      <c r="E699" s="29">
        <v>0</v>
      </c>
      <c r="F699" s="29">
        <v>0</v>
      </c>
      <c r="G699" s="30">
        <f t="shared" si="88"/>
        <v>0</v>
      </c>
      <c r="H699" s="30">
        <v>0</v>
      </c>
      <c r="I699" s="24"/>
      <c r="J699" s="55">
        <v>0</v>
      </c>
      <c r="K699" s="29">
        <v>0</v>
      </c>
      <c r="L699" s="29">
        <v>0</v>
      </c>
      <c r="M699" s="30">
        <f t="shared" si="89"/>
        <v>0</v>
      </c>
      <c r="N699" s="32">
        <f t="shared" si="90"/>
        <v>0</v>
      </c>
      <c r="R699" s="33"/>
    </row>
    <row r="700" spans="1:18" ht="15" collapsed="1" x14ac:dyDescent="0.25">
      <c r="A700" s="27">
        <v>47</v>
      </c>
      <c r="B700" s="27">
        <v>1830</v>
      </c>
      <c r="C700" s="28" t="s">
        <v>43</v>
      </c>
      <c r="D700" s="54">
        <v>38834460.939999998</v>
      </c>
      <c r="E700" s="29">
        <v>1995158.200000003</v>
      </c>
      <c r="F700" s="29">
        <v>-260012.25</v>
      </c>
      <c r="G700" s="30">
        <f t="shared" si="88"/>
        <v>40569606.890000001</v>
      </c>
      <c r="H700" s="30">
        <v>0</v>
      </c>
      <c r="I700" s="24"/>
      <c r="J700" s="55">
        <v>-13566881.719999999</v>
      </c>
      <c r="K700" s="29">
        <v>-737925.50999999815</v>
      </c>
      <c r="L700" s="29">
        <v>220777.14</v>
      </c>
      <c r="M700" s="30">
        <f t="shared" si="89"/>
        <v>-14084030.089999996</v>
      </c>
      <c r="N700" s="32">
        <f t="shared" si="90"/>
        <v>26485576.800000004</v>
      </c>
      <c r="R700" s="33"/>
    </row>
    <row r="701" spans="1:18" ht="15" x14ac:dyDescent="0.25">
      <c r="A701" s="27">
        <v>47</v>
      </c>
      <c r="B701" s="27">
        <v>1835</v>
      </c>
      <c r="C701" s="28" t="s">
        <v>44</v>
      </c>
      <c r="D701" s="54">
        <v>54699800.379999995</v>
      </c>
      <c r="E701" s="29">
        <v>2610178.0099999951</v>
      </c>
      <c r="F701" s="29">
        <v>-124138.71</v>
      </c>
      <c r="G701" s="30">
        <f t="shared" si="88"/>
        <v>57185839.679999992</v>
      </c>
      <c r="H701" s="30">
        <v>0</v>
      </c>
      <c r="I701" s="24"/>
      <c r="J701" s="55">
        <v>-14883684.310000001</v>
      </c>
      <c r="K701" s="29">
        <v>-1152464.8200000003</v>
      </c>
      <c r="L701" s="29">
        <v>99955.89</v>
      </c>
      <c r="M701" s="30">
        <f t="shared" si="89"/>
        <v>-15936193.24</v>
      </c>
      <c r="N701" s="32">
        <f t="shared" si="90"/>
        <v>41249646.43999999</v>
      </c>
      <c r="R701" s="33"/>
    </row>
    <row r="702" spans="1:18" ht="15" x14ac:dyDescent="0.25">
      <c r="A702" s="27">
        <v>47</v>
      </c>
      <c r="B702" s="27">
        <v>1840</v>
      </c>
      <c r="C702" s="28" t="s">
        <v>45</v>
      </c>
      <c r="D702" s="54">
        <v>3237181.4</v>
      </c>
      <c r="E702" s="29">
        <v>613725.54999999981</v>
      </c>
      <c r="F702" s="29">
        <v>0</v>
      </c>
      <c r="G702" s="30">
        <f t="shared" si="88"/>
        <v>3850906.9499999997</v>
      </c>
      <c r="H702" s="30">
        <v>0</v>
      </c>
      <c r="I702" s="24"/>
      <c r="J702" s="55">
        <v>-659271.93999999994</v>
      </c>
      <c r="K702" s="29">
        <v>-65933.579999999944</v>
      </c>
      <c r="L702" s="29">
        <v>0</v>
      </c>
      <c r="M702" s="30">
        <f t="shared" si="89"/>
        <v>-725205.5199999999</v>
      </c>
      <c r="N702" s="32">
        <f t="shared" si="90"/>
        <v>3125701.4299999997</v>
      </c>
      <c r="R702" s="33"/>
    </row>
    <row r="703" spans="1:18" ht="15" x14ac:dyDescent="0.25">
      <c r="A703" s="27">
        <v>47</v>
      </c>
      <c r="B703" s="27">
        <v>1845</v>
      </c>
      <c r="C703" s="28" t="s">
        <v>46</v>
      </c>
      <c r="D703" s="54">
        <v>13866744.700000001</v>
      </c>
      <c r="E703" s="29">
        <v>739417.66999999993</v>
      </c>
      <c r="F703" s="29">
        <v>-8213.0300000000007</v>
      </c>
      <c r="G703" s="30">
        <f t="shared" si="88"/>
        <v>14597949.340000002</v>
      </c>
      <c r="H703" s="30">
        <v>0</v>
      </c>
      <c r="I703" s="24"/>
      <c r="J703" s="55">
        <v>-3925683.5999999996</v>
      </c>
      <c r="K703" s="29">
        <v>-346742.38000000035</v>
      </c>
      <c r="L703" s="29">
        <v>4468.32</v>
      </c>
      <c r="M703" s="30">
        <f t="shared" si="89"/>
        <v>-4267957.66</v>
      </c>
      <c r="N703" s="32">
        <f t="shared" si="90"/>
        <v>10329991.680000002</v>
      </c>
      <c r="R703" s="33"/>
    </row>
    <row r="704" spans="1:18" ht="15" x14ac:dyDescent="0.25">
      <c r="A704" s="27">
        <v>47</v>
      </c>
      <c r="B704" s="27">
        <v>1850</v>
      </c>
      <c r="C704" s="28" t="s">
        <v>47</v>
      </c>
      <c r="D704" s="54">
        <v>21229119.470000006</v>
      </c>
      <c r="E704" s="29">
        <v>1408301.8000000019</v>
      </c>
      <c r="F704" s="29">
        <v>-157965.79999999999</v>
      </c>
      <c r="G704" s="30">
        <f t="shared" si="88"/>
        <v>22479455.470000006</v>
      </c>
      <c r="H704" s="30">
        <v>0</v>
      </c>
      <c r="I704" s="24"/>
      <c r="J704" s="55">
        <v>-7597143.9700000007</v>
      </c>
      <c r="K704" s="29">
        <v>-492676.58999999991</v>
      </c>
      <c r="L704" s="29">
        <v>119032.06</v>
      </c>
      <c r="M704" s="30">
        <f t="shared" si="89"/>
        <v>-7970788.5000000009</v>
      </c>
      <c r="N704" s="32">
        <f t="shared" si="90"/>
        <v>14508666.970000006</v>
      </c>
      <c r="R704" s="33"/>
    </row>
    <row r="705" spans="1:18" ht="15" x14ac:dyDescent="0.25">
      <c r="A705" s="27">
        <v>47</v>
      </c>
      <c r="B705" s="27">
        <v>1855</v>
      </c>
      <c r="C705" s="28" t="s">
        <v>48</v>
      </c>
      <c r="D705" s="54">
        <v>16529537.399999999</v>
      </c>
      <c r="E705" s="29">
        <v>1163199.9699999995</v>
      </c>
      <c r="F705" s="29">
        <v>0</v>
      </c>
      <c r="G705" s="30">
        <f t="shared" si="88"/>
        <v>17692737.369999997</v>
      </c>
      <c r="H705" s="30">
        <v>0</v>
      </c>
      <c r="I705" s="24"/>
      <c r="J705" s="55">
        <v>-5135882.26</v>
      </c>
      <c r="K705" s="29">
        <v>-398285.87000000011</v>
      </c>
      <c r="L705" s="29">
        <v>0</v>
      </c>
      <c r="M705" s="30">
        <f t="shared" si="89"/>
        <v>-5534168.1299999999</v>
      </c>
      <c r="N705" s="32">
        <f t="shared" si="90"/>
        <v>12158569.239999998</v>
      </c>
      <c r="R705" s="33"/>
    </row>
    <row r="706" spans="1:18" ht="15" x14ac:dyDescent="0.25">
      <c r="A706" s="27">
        <v>47</v>
      </c>
      <c r="B706" s="27">
        <v>1860</v>
      </c>
      <c r="C706" s="62" t="s">
        <v>97</v>
      </c>
      <c r="D706" s="54">
        <v>257167.49999999965</v>
      </c>
      <c r="E706" s="29">
        <v>6.9849193096160889E-10</v>
      </c>
      <c r="F706" s="29">
        <v>0</v>
      </c>
      <c r="G706" s="30">
        <f t="shared" si="88"/>
        <v>257167.50000000035</v>
      </c>
      <c r="H706" s="30">
        <v>0</v>
      </c>
      <c r="I706" s="24"/>
      <c r="J706" s="55">
        <v>-126989.75999999969</v>
      </c>
      <c r="K706" s="29">
        <v>-8217.3800000000083</v>
      </c>
      <c r="L706" s="29">
        <v>0</v>
      </c>
      <c r="M706" s="30">
        <f t="shared" si="89"/>
        <v>-135207.13999999969</v>
      </c>
      <c r="N706" s="32">
        <f t="shared" si="90"/>
        <v>121960.36000000066</v>
      </c>
      <c r="R706" s="33"/>
    </row>
    <row r="707" spans="1:18" ht="15" x14ac:dyDescent="0.25">
      <c r="A707" s="27">
        <v>47</v>
      </c>
      <c r="B707" s="27" t="s">
        <v>98</v>
      </c>
      <c r="C707" s="62" t="s">
        <v>50</v>
      </c>
      <c r="D707" s="54">
        <v>6118649.3499999996</v>
      </c>
      <c r="E707" s="29">
        <v>177189.07999999978</v>
      </c>
      <c r="F707" s="29">
        <v>-18.049999999999272</v>
      </c>
      <c r="G707" s="30">
        <f t="shared" si="88"/>
        <v>6295820.3799999999</v>
      </c>
      <c r="H707" s="30">
        <v>0</v>
      </c>
      <c r="I707" s="24"/>
      <c r="J707" s="55">
        <v>-4282703.0999999996</v>
      </c>
      <c r="K707" s="29">
        <v>-461454.42999999976</v>
      </c>
      <c r="L707" s="29">
        <v>1728.380000000001</v>
      </c>
      <c r="M707" s="30">
        <f t="shared" si="89"/>
        <v>-4742429.1499999994</v>
      </c>
      <c r="N707" s="32">
        <f t="shared" si="90"/>
        <v>1553391.2300000004</v>
      </c>
      <c r="R707" s="33"/>
    </row>
    <row r="708" spans="1:18" ht="15" x14ac:dyDescent="0.25">
      <c r="A708" s="27">
        <v>47</v>
      </c>
      <c r="B708" s="27" t="s">
        <v>99</v>
      </c>
      <c r="C708" s="62" t="s">
        <v>100</v>
      </c>
      <c r="D708" s="54">
        <v>1233417.3500000001</v>
      </c>
      <c r="E708" s="29">
        <v>67037.369999999864</v>
      </c>
      <c r="F708" s="29">
        <v>-511.52</v>
      </c>
      <c r="G708" s="30">
        <f t="shared" si="88"/>
        <v>1299943.2</v>
      </c>
      <c r="H708" s="30">
        <v>0</v>
      </c>
      <c r="I708" s="24"/>
      <c r="J708" s="55">
        <v>-414902.17000000004</v>
      </c>
      <c r="K708" s="29">
        <v>-38433.639999999985</v>
      </c>
      <c r="L708" s="29">
        <v>511.52</v>
      </c>
      <c r="M708" s="30">
        <f t="shared" si="89"/>
        <v>-452824.29000000004</v>
      </c>
      <c r="N708" s="32">
        <f t="shared" si="90"/>
        <v>847118.90999999992</v>
      </c>
      <c r="R708" s="33"/>
    </row>
    <row r="709" spans="1:18" ht="15" x14ac:dyDescent="0.25">
      <c r="A709" s="27">
        <v>10</v>
      </c>
      <c r="B709" s="27">
        <v>1865</v>
      </c>
      <c r="C709" s="62" t="s">
        <v>101</v>
      </c>
      <c r="D709" s="54">
        <v>134426.32999999999</v>
      </c>
      <c r="E709" s="29">
        <v>0</v>
      </c>
      <c r="F709" s="29">
        <v>0</v>
      </c>
      <c r="G709" s="30">
        <f t="shared" si="88"/>
        <v>134426.32999999999</v>
      </c>
      <c r="H709" s="30">
        <v>0</v>
      </c>
      <c r="I709" s="24"/>
      <c r="J709" s="55">
        <v>-134383.49</v>
      </c>
      <c r="K709" s="29">
        <v>-16.580000000001746</v>
      </c>
      <c r="L709" s="29">
        <v>0</v>
      </c>
      <c r="M709" s="30">
        <f t="shared" si="89"/>
        <v>-134400.07</v>
      </c>
      <c r="N709" s="32">
        <f t="shared" si="90"/>
        <v>26.259999999980209</v>
      </c>
      <c r="R709" s="33"/>
    </row>
    <row r="710" spans="1:18" ht="15" hidden="1" outlineLevel="1" x14ac:dyDescent="0.25">
      <c r="A710" s="27" t="s">
        <v>36</v>
      </c>
      <c r="B710" s="27">
        <v>1905</v>
      </c>
      <c r="C710" s="28" t="s">
        <v>37</v>
      </c>
      <c r="D710" s="54">
        <v>0</v>
      </c>
      <c r="E710" s="29">
        <v>0</v>
      </c>
      <c r="F710" s="29">
        <v>0</v>
      </c>
      <c r="G710" s="30">
        <f t="shared" si="88"/>
        <v>0</v>
      </c>
      <c r="H710" s="30">
        <v>0</v>
      </c>
      <c r="I710" s="24"/>
      <c r="J710" s="55">
        <v>0</v>
      </c>
      <c r="K710" s="29">
        <v>0</v>
      </c>
      <c r="L710" s="29">
        <v>0</v>
      </c>
      <c r="M710" s="30">
        <f t="shared" si="89"/>
        <v>0</v>
      </c>
      <c r="N710" s="32">
        <f t="shared" si="90"/>
        <v>0</v>
      </c>
      <c r="R710" s="33"/>
    </row>
    <row r="711" spans="1:18" ht="15" collapsed="1" x14ac:dyDescent="0.25">
      <c r="A711" s="27">
        <v>1</v>
      </c>
      <c r="B711" s="27">
        <v>1908</v>
      </c>
      <c r="C711" s="28" t="s">
        <v>51</v>
      </c>
      <c r="D711" s="54">
        <v>983166.71</v>
      </c>
      <c r="E711" s="29">
        <v>0</v>
      </c>
      <c r="F711" s="29">
        <v>0</v>
      </c>
      <c r="G711" s="30">
        <f t="shared" si="88"/>
        <v>983166.71</v>
      </c>
      <c r="H711" s="30">
        <v>0</v>
      </c>
      <c r="I711" s="24"/>
      <c r="J711" s="55">
        <v>-331715.54000000004</v>
      </c>
      <c r="K711" s="29">
        <v>-19679.839999999967</v>
      </c>
      <c r="L711" s="29">
        <v>0</v>
      </c>
      <c r="M711" s="30">
        <f t="shared" si="89"/>
        <v>-351395.38</v>
      </c>
      <c r="N711" s="32">
        <f t="shared" si="90"/>
        <v>631771.32999999996</v>
      </c>
      <c r="R711" s="33"/>
    </row>
    <row r="712" spans="1:18" ht="15" x14ac:dyDescent="0.25">
      <c r="A712" s="27">
        <v>1</v>
      </c>
      <c r="B712" s="27" t="s">
        <v>102</v>
      </c>
      <c r="C712" s="62" t="s">
        <v>103</v>
      </c>
      <c r="D712" s="54">
        <v>31593</v>
      </c>
      <c r="E712" s="29">
        <v>20047.410000000003</v>
      </c>
      <c r="F712" s="29">
        <v>0</v>
      </c>
      <c r="G712" s="30">
        <f t="shared" si="88"/>
        <v>51640.41</v>
      </c>
      <c r="H712" s="30">
        <v>0</v>
      </c>
      <c r="I712" s="24"/>
      <c r="J712" s="55">
        <v>-2481.84</v>
      </c>
      <c r="K712" s="29">
        <v>-1330.54</v>
      </c>
      <c r="L712" s="29">
        <v>0</v>
      </c>
      <c r="M712" s="30">
        <f t="shared" si="89"/>
        <v>-3812.38</v>
      </c>
      <c r="N712" s="32">
        <f t="shared" si="90"/>
        <v>47828.030000000006</v>
      </c>
      <c r="R712" s="33"/>
    </row>
    <row r="713" spans="1:18" ht="15" x14ac:dyDescent="0.25">
      <c r="A713" s="27">
        <v>12</v>
      </c>
      <c r="B713" s="27">
        <v>1910</v>
      </c>
      <c r="C713" s="28" t="s">
        <v>104</v>
      </c>
      <c r="D713" s="54">
        <v>1601283.17</v>
      </c>
      <c r="E713" s="29">
        <v>185940.22999999998</v>
      </c>
      <c r="F713" s="29">
        <v>0</v>
      </c>
      <c r="G713" s="30">
        <f t="shared" si="88"/>
        <v>1787223.4</v>
      </c>
      <c r="H713" s="30">
        <v>0</v>
      </c>
      <c r="I713" s="24"/>
      <c r="J713" s="55">
        <v>-1325922.1599999999</v>
      </c>
      <c r="K713" s="29">
        <v>-129501.56000000006</v>
      </c>
      <c r="L713" s="29">
        <v>0</v>
      </c>
      <c r="M713" s="30">
        <f t="shared" si="89"/>
        <v>-1455423.72</v>
      </c>
      <c r="N713" s="32">
        <f t="shared" si="90"/>
        <v>331799.67999999993</v>
      </c>
      <c r="R713" s="33"/>
    </row>
    <row r="714" spans="1:18" ht="15" x14ac:dyDescent="0.25">
      <c r="A714" s="27">
        <v>8</v>
      </c>
      <c r="B714" s="27">
        <v>1915</v>
      </c>
      <c r="C714" s="28" t="s">
        <v>52</v>
      </c>
      <c r="D714" s="54">
        <v>1619253.8699999999</v>
      </c>
      <c r="E714" s="29">
        <v>8033.8300000000745</v>
      </c>
      <c r="F714" s="29">
        <v>0</v>
      </c>
      <c r="G714" s="30">
        <f t="shared" si="88"/>
        <v>1627287.7</v>
      </c>
      <c r="H714" s="30">
        <v>0</v>
      </c>
      <c r="I714" s="24"/>
      <c r="J714" s="55">
        <v>-1466668.0300000003</v>
      </c>
      <c r="K714" s="29">
        <v>-31541.270000000077</v>
      </c>
      <c r="L714" s="29">
        <v>0</v>
      </c>
      <c r="M714" s="30">
        <f t="shared" si="89"/>
        <v>-1498209.3000000003</v>
      </c>
      <c r="N714" s="32">
        <f t="shared" si="90"/>
        <v>129078.39999999967</v>
      </c>
      <c r="R714" s="33"/>
    </row>
    <row r="715" spans="1:18" ht="15" hidden="1" outlineLevel="1" x14ac:dyDescent="0.25">
      <c r="A715" s="27">
        <v>8</v>
      </c>
      <c r="B715" s="27" t="s">
        <v>105</v>
      </c>
      <c r="C715" s="28" t="s">
        <v>53</v>
      </c>
      <c r="D715" s="54">
        <v>0</v>
      </c>
      <c r="E715" s="29">
        <v>0</v>
      </c>
      <c r="F715" s="29">
        <v>0</v>
      </c>
      <c r="G715" s="30">
        <f t="shared" si="88"/>
        <v>0</v>
      </c>
      <c r="H715" s="30">
        <v>0</v>
      </c>
      <c r="I715" s="24"/>
      <c r="J715" s="55">
        <v>0</v>
      </c>
      <c r="K715" s="29">
        <v>0</v>
      </c>
      <c r="L715" s="29">
        <v>0</v>
      </c>
      <c r="M715" s="30">
        <f t="shared" si="89"/>
        <v>0</v>
      </c>
      <c r="N715" s="32">
        <f t="shared" si="90"/>
        <v>0</v>
      </c>
      <c r="R715" s="33"/>
    </row>
    <row r="716" spans="1:18" ht="15" collapsed="1" x14ac:dyDescent="0.25">
      <c r="A716" s="27">
        <v>50</v>
      </c>
      <c r="B716" s="27">
        <v>1920</v>
      </c>
      <c r="C716" s="28" t="s">
        <v>54</v>
      </c>
      <c r="D716" s="54">
        <v>2941680.0199999996</v>
      </c>
      <c r="E716" s="29">
        <v>165228.26</v>
      </c>
      <c r="F716" s="29">
        <v>-1221473.5399999998</v>
      </c>
      <c r="G716" s="30">
        <f t="shared" si="88"/>
        <v>1885434.7399999995</v>
      </c>
      <c r="H716" s="30">
        <v>0</v>
      </c>
      <c r="I716" s="24"/>
      <c r="J716" s="55">
        <v>-2480393.35</v>
      </c>
      <c r="K716" s="29">
        <v>-211583.45999999996</v>
      </c>
      <c r="L716" s="29">
        <v>1221473.5399999998</v>
      </c>
      <c r="M716" s="30">
        <f t="shared" si="89"/>
        <v>-1470503.2700000003</v>
      </c>
      <c r="N716" s="32">
        <f t="shared" si="90"/>
        <v>414931.46999999927</v>
      </c>
      <c r="R716" s="33"/>
    </row>
    <row r="717" spans="1:18" ht="25.5" hidden="1" outlineLevel="1" x14ac:dyDescent="0.25">
      <c r="A717" s="27">
        <v>45</v>
      </c>
      <c r="B717" s="27" t="s">
        <v>106</v>
      </c>
      <c r="C717" s="28" t="s">
        <v>55</v>
      </c>
      <c r="D717" s="54">
        <v>0</v>
      </c>
      <c r="E717" s="29">
        <v>0</v>
      </c>
      <c r="F717" s="29">
        <v>0</v>
      </c>
      <c r="G717" s="30">
        <f t="shared" si="88"/>
        <v>0</v>
      </c>
      <c r="H717" s="30">
        <v>0</v>
      </c>
      <c r="I717" s="24"/>
      <c r="J717" s="55">
        <v>0</v>
      </c>
      <c r="K717" s="29">
        <v>0</v>
      </c>
      <c r="L717" s="29">
        <v>0</v>
      </c>
      <c r="M717" s="30">
        <f t="shared" si="89"/>
        <v>0</v>
      </c>
      <c r="N717" s="32">
        <f t="shared" si="90"/>
        <v>0</v>
      </c>
      <c r="R717" s="33"/>
    </row>
    <row r="718" spans="1:18" ht="25.5" hidden="1" outlineLevel="1" x14ac:dyDescent="0.25">
      <c r="A718" s="27">
        <v>50</v>
      </c>
      <c r="B718" s="27" t="s">
        <v>107</v>
      </c>
      <c r="C718" s="28" t="s">
        <v>56</v>
      </c>
      <c r="D718" s="54">
        <v>0</v>
      </c>
      <c r="E718" s="29">
        <v>0</v>
      </c>
      <c r="F718" s="29">
        <v>0</v>
      </c>
      <c r="G718" s="30">
        <f t="shared" si="88"/>
        <v>0</v>
      </c>
      <c r="H718" s="30">
        <v>0</v>
      </c>
      <c r="I718" s="24"/>
      <c r="J718" s="55">
        <v>0</v>
      </c>
      <c r="K718" s="29">
        <v>0</v>
      </c>
      <c r="L718" s="29">
        <v>0</v>
      </c>
      <c r="M718" s="30">
        <f t="shared" si="89"/>
        <v>0</v>
      </c>
      <c r="N718" s="32">
        <f t="shared" si="90"/>
        <v>0</v>
      </c>
      <c r="R718" s="33"/>
    </row>
    <row r="719" spans="1:18" ht="15" collapsed="1" x14ac:dyDescent="0.25">
      <c r="A719" s="27">
        <v>10</v>
      </c>
      <c r="B719" s="27">
        <v>1930</v>
      </c>
      <c r="C719" s="62" t="s">
        <v>108</v>
      </c>
      <c r="D719" s="54">
        <v>1119921.5799999996</v>
      </c>
      <c r="E719" s="29">
        <v>50767.750000000116</v>
      </c>
      <c r="F719" s="29">
        <v>-257460.25</v>
      </c>
      <c r="G719" s="30">
        <f t="shared" si="88"/>
        <v>913229.07999999961</v>
      </c>
      <c r="H719" s="30">
        <v>0</v>
      </c>
      <c r="I719" s="24"/>
      <c r="J719" s="55">
        <v>-589209.95999999973</v>
      </c>
      <c r="K719" s="29">
        <v>-144795.83000000048</v>
      </c>
      <c r="L719" s="29">
        <v>257460.25</v>
      </c>
      <c r="M719" s="30">
        <f t="shared" si="89"/>
        <v>-476545.54000000027</v>
      </c>
      <c r="N719" s="32">
        <f t="shared" si="90"/>
        <v>436683.53999999934</v>
      </c>
      <c r="R719" s="33"/>
    </row>
    <row r="720" spans="1:18" ht="15" x14ac:dyDescent="0.25">
      <c r="A720" s="27">
        <v>10</v>
      </c>
      <c r="B720" s="27" t="s">
        <v>109</v>
      </c>
      <c r="C720" s="62" t="s">
        <v>110</v>
      </c>
      <c r="D720" s="54">
        <v>4700377.5600000005</v>
      </c>
      <c r="E720" s="29">
        <v>402710.83999999979</v>
      </c>
      <c r="F720" s="29">
        <v>-532419.43999999994</v>
      </c>
      <c r="G720" s="30">
        <f t="shared" si="88"/>
        <v>4570668.9600000009</v>
      </c>
      <c r="H720" s="30">
        <v>0</v>
      </c>
      <c r="I720" s="24"/>
      <c r="J720" s="55">
        <v>-3168875.5799999996</v>
      </c>
      <c r="K720" s="29">
        <v>-331267.95999999973</v>
      </c>
      <c r="L720" s="29">
        <v>532419.43999999994</v>
      </c>
      <c r="M720" s="30">
        <f t="shared" si="89"/>
        <v>-2967724.0999999992</v>
      </c>
      <c r="N720" s="32">
        <f t="shared" si="90"/>
        <v>1602944.8600000017</v>
      </c>
      <c r="R720" s="33"/>
    </row>
    <row r="721" spans="1:18" ht="15" x14ac:dyDescent="0.25">
      <c r="A721" s="27">
        <v>10</v>
      </c>
      <c r="B721" s="27">
        <v>1935</v>
      </c>
      <c r="C721" s="28" t="s">
        <v>58</v>
      </c>
      <c r="D721" s="54">
        <v>173575.58</v>
      </c>
      <c r="E721" s="29">
        <v>0</v>
      </c>
      <c r="F721" s="29">
        <v>0</v>
      </c>
      <c r="G721" s="30">
        <f t="shared" si="88"/>
        <v>173575.58</v>
      </c>
      <c r="H721" s="30">
        <v>0</v>
      </c>
      <c r="I721" s="24"/>
      <c r="J721" s="55">
        <v>-170106.86</v>
      </c>
      <c r="K721" s="29">
        <v>-693.74000000001979</v>
      </c>
      <c r="L721" s="29">
        <v>0</v>
      </c>
      <c r="M721" s="30">
        <f t="shared" si="89"/>
        <v>-170800.6</v>
      </c>
      <c r="N721" s="32">
        <f t="shared" si="90"/>
        <v>2774.9799999999814</v>
      </c>
      <c r="R721" s="33"/>
    </row>
    <row r="722" spans="1:18" ht="25.5" x14ac:dyDescent="0.25">
      <c r="A722" s="27">
        <v>8</v>
      </c>
      <c r="B722" s="27">
        <v>1940</v>
      </c>
      <c r="C722" s="62" t="s">
        <v>111</v>
      </c>
      <c r="D722" s="54">
        <v>1134998.3899999999</v>
      </c>
      <c r="E722" s="29">
        <v>43259.810000000129</v>
      </c>
      <c r="F722" s="29">
        <v>0</v>
      </c>
      <c r="G722" s="30">
        <f t="shared" si="88"/>
        <v>1178258.2</v>
      </c>
      <c r="H722" s="30">
        <v>0</v>
      </c>
      <c r="I722" s="24"/>
      <c r="J722" s="55">
        <v>-904716.74</v>
      </c>
      <c r="K722" s="29">
        <v>-44553.029999999962</v>
      </c>
      <c r="L722" s="29">
        <v>0</v>
      </c>
      <c r="M722" s="30">
        <f t="shared" si="89"/>
        <v>-949269.7699999999</v>
      </c>
      <c r="N722" s="32">
        <f t="shared" si="90"/>
        <v>228988.43000000005</v>
      </c>
      <c r="R722" s="33"/>
    </row>
    <row r="723" spans="1:18" ht="15" hidden="1" outlineLevel="1" x14ac:dyDescent="0.25">
      <c r="A723" s="27">
        <v>8</v>
      </c>
      <c r="B723" s="27" t="s">
        <v>112</v>
      </c>
      <c r="C723" s="62" t="s">
        <v>113</v>
      </c>
      <c r="D723" s="54">
        <v>0</v>
      </c>
      <c r="E723" s="29">
        <v>0</v>
      </c>
      <c r="F723" s="29">
        <v>0</v>
      </c>
      <c r="G723" s="30">
        <f t="shared" si="88"/>
        <v>0</v>
      </c>
      <c r="H723" s="30">
        <v>0</v>
      </c>
      <c r="I723" s="24"/>
      <c r="J723" s="55">
        <v>0</v>
      </c>
      <c r="K723" s="29">
        <v>0</v>
      </c>
      <c r="L723" s="29">
        <v>0</v>
      </c>
      <c r="M723" s="30">
        <f t="shared" si="89"/>
        <v>0</v>
      </c>
      <c r="N723" s="32">
        <f t="shared" si="90"/>
        <v>0</v>
      </c>
      <c r="R723" s="33"/>
    </row>
    <row r="724" spans="1:18" ht="15" collapsed="1" x14ac:dyDescent="0.25">
      <c r="A724" s="27">
        <v>10</v>
      </c>
      <c r="B724" s="27">
        <v>1945</v>
      </c>
      <c r="C724" s="28" t="s">
        <v>60</v>
      </c>
      <c r="D724" s="54">
        <v>576329.17999999993</v>
      </c>
      <c r="E724" s="29">
        <v>0</v>
      </c>
      <c r="F724" s="29">
        <v>0</v>
      </c>
      <c r="G724" s="30">
        <f t="shared" si="88"/>
        <v>576329.17999999993</v>
      </c>
      <c r="H724" s="30">
        <v>0</v>
      </c>
      <c r="I724" s="24"/>
      <c r="J724" s="55">
        <v>-522732.55999999994</v>
      </c>
      <c r="K724" s="29">
        <v>-9808.53999999999</v>
      </c>
      <c r="L724" s="29">
        <v>0</v>
      </c>
      <c r="M724" s="30">
        <f t="shared" si="89"/>
        <v>-532541.1</v>
      </c>
      <c r="N724" s="32">
        <f t="shared" si="90"/>
        <v>43788.079999999958</v>
      </c>
      <c r="R724" s="33"/>
    </row>
    <row r="725" spans="1:18" ht="15" x14ac:dyDescent="0.25">
      <c r="A725" s="27">
        <v>10</v>
      </c>
      <c r="B725" s="27">
        <v>1950</v>
      </c>
      <c r="C725" s="28" t="s">
        <v>61</v>
      </c>
      <c r="D725" s="54">
        <v>109339.4</v>
      </c>
      <c r="E725" s="29">
        <v>0</v>
      </c>
      <c r="F725" s="29">
        <v>0</v>
      </c>
      <c r="G725" s="30">
        <f t="shared" si="88"/>
        <v>109339.4</v>
      </c>
      <c r="H725" s="30">
        <v>0</v>
      </c>
      <c r="I725" s="24"/>
      <c r="J725" s="55">
        <v>-109339.4</v>
      </c>
      <c r="K725" s="29">
        <v>0</v>
      </c>
      <c r="L725" s="29">
        <v>0</v>
      </c>
      <c r="M725" s="30">
        <f t="shared" si="89"/>
        <v>-109339.4</v>
      </c>
      <c r="N725" s="32">
        <f t="shared" si="90"/>
        <v>0</v>
      </c>
      <c r="R725" s="33"/>
    </row>
    <row r="726" spans="1:18" ht="15" x14ac:dyDescent="0.25">
      <c r="A726" s="27">
        <v>10</v>
      </c>
      <c r="B726" s="27">
        <v>1955</v>
      </c>
      <c r="C726" s="62" t="s">
        <v>114</v>
      </c>
      <c r="D726" s="54">
        <v>777190.53</v>
      </c>
      <c r="E726" s="29">
        <v>-1.4551915228366852E-11</v>
      </c>
      <c r="F726" s="29">
        <v>-111476.01</v>
      </c>
      <c r="G726" s="30">
        <f t="shared" si="88"/>
        <v>665714.52</v>
      </c>
      <c r="H726" s="30">
        <v>0</v>
      </c>
      <c r="I726" s="24"/>
      <c r="J726" s="55">
        <v>-478114.01</v>
      </c>
      <c r="K726" s="29">
        <v>-62238.040000000023</v>
      </c>
      <c r="L726" s="29">
        <v>111476.01</v>
      </c>
      <c r="M726" s="30">
        <f t="shared" si="89"/>
        <v>-428876.04000000004</v>
      </c>
      <c r="N726" s="32">
        <f t="shared" si="90"/>
        <v>236838.47999999998</v>
      </c>
      <c r="R726" s="33"/>
    </row>
    <row r="727" spans="1:18" ht="15" x14ac:dyDescent="0.25">
      <c r="A727" s="27">
        <v>10</v>
      </c>
      <c r="B727" s="27" t="s">
        <v>115</v>
      </c>
      <c r="C727" s="62" t="s">
        <v>116</v>
      </c>
      <c r="D727" s="54">
        <v>121415.01</v>
      </c>
      <c r="E727" s="29">
        <v>0</v>
      </c>
      <c r="F727" s="29">
        <v>0</v>
      </c>
      <c r="G727" s="30">
        <f t="shared" si="88"/>
        <v>121415.01</v>
      </c>
      <c r="H727" s="30">
        <v>0</v>
      </c>
      <c r="I727" s="24"/>
      <c r="J727" s="55">
        <v>-64451.34</v>
      </c>
      <c r="K727" s="29">
        <v>-23546.380000000005</v>
      </c>
      <c r="L727" s="29">
        <v>0</v>
      </c>
      <c r="M727" s="30">
        <f t="shared" si="89"/>
        <v>-87997.72</v>
      </c>
      <c r="N727" s="32">
        <f t="shared" si="90"/>
        <v>33417.289999999994</v>
      </c>
      <c r="R727" s="33"/>
    </row>
    <row r="728" spans="1:18" ht="15" hidden="1" outlineLevel="1" x14ac:dyDescent="0.25">
      <c r="A728" s="27">
        <v>10</v>
      </c>
      <c r="B728" s="27" t="s">
        <v>117</v>
      </c>
      <c r="C728" s="62" t="s">
        <v>63</v>
      </c>
      <c r="D728" s="54">
        <v>0</v>
      </c>
      <c r="E728" s="29">
        <v>0</v>
      </c>
      <c r="F728" s="29">
        <v>0</v>
      </c>
      <c r="G728" s="30">
        <f t="shared" si="88"/>
        <v>0</v>
      </c>
      <c r="H728" s="30">
        <v>0</v>
      </c>
      <c r="I728" s="24"/>
      <c r="J728" s="55">
        <v>0</v>
      </c>
      <c r="K728" s="29">
        <v>0</v>
      </c>
      <c r="L728" s="29">
        <v>0</v>
      </c>
      <c r="M728" s="30">
        <f t="shared" si="89"/>
        <v>0</v>
      </c>
      <c r="N728" s="32">
        <f t="shared" si="90"/>
        <v>0</v>
      </c>
      <c r="R728" s="33"/>
    </row>
    <row r="729" spans="1:18" ht="15" collapsed="1" x14ac:dyDescent="0.25">
      <c r="A729" s="27">
        <v>8</v>
      </c>
      <c r="B729" s="27">
        <v>1960</v>
      </c>
      <c r="C729" s="28" t="s">
        <v>64</v>
      </c>
      <c r="D729" s="54">
        <v>116272.9</v>
      </c>
      <c r="E729" s="29">
        <v>166452.79000000004</v>
      </c>
      <c r="F729" s="29">
        <v>-5115.5</v>
      </c>
      <c r="G729" s="30">
        <f t="shared" si="88"/>
        <v>277610.19000000006</v>
      </c>
      <c r="H729" s="30">
        <v>0</v>
      </c>
      <c r="I729" s="24"/>
      <c r="J729" s="55">
        <v>-89012.299999999988</v>
      </c>
      <c r="K729" s="29">
        <v>-9446.6700000000092</v>
      </c>
      <c r="L729" s="29">
        <v>1364.13</v>
      </c>
      <c r="M729" s="30">
        <f t="shared" si="89"/>
        <v>-97094.84</v>
      </c>
      <c r="N729" s="32">
        <f t="shared" si="90"/>
        <v>180515.35000000006</v>
      </c>
      <c r="R729" s="33"/>
    </row>
    <row r="730" spans="1:18" ht="15" x14ac:dyDescent="0.25">
      <c r="A730" s="144">
        <v>8</v>
      </c>
      <c r="B730" s="27" t="s">
        <v>118</v>
      </c>
      <c r="C730" s="62" t="s">
        <v>119</v>
      </c>
      <c r="D730" s="54">
        <v>63002.370000000017</v>
      </c>
      <c r="E730" s="29">
        <v>5442.010000000002</v>
      </c>
      <c r="F730" s="29">
        <v>0</v>
      </c>
      <c r="G730" s="30">
        <f t="shared" si="88"/>
        <v>68444.380000000019</v>
      </c>
      <c r="H730" s="30">
        <v>0</v>
      </c>
      <c r="I730" s="24"/>
      <c r="J730" s="55">
        <v>-55624.159999999996</v>
      </c>
      <c r="K730" s="29">
        <v>-2530.1499999999978</v>
      </c>
      <c r="L730" s="29">
        <v>0</v>
      </c>
      <c r="M730" s="30">
        <f t="shared" si="89"/>
        <v>-58154.31</v>
      </c>
      <c r="N730" s="32">
        <f t="shared" si="90"/>
        <v>10290.070000000022</v>
      </c>
      <c r="R730" s="33"/>
    </row>
    <row r="731" spans="1:18" ht="25.5" hidden="1" outlineLevel="1" x14ac:dyDescent="0.25">
      <c r="A731" s="1">
        <v>47</v>
      </c>
      <c r="B731" s="27">
        <v>1970</v>
      </c>
      <c r="C731" s="28" t="s">
        <v>65</v>
      </c>
      <c r="D731" s="54">
        <v>0</v>
      </c>
      <c r="E731" s="29">
        <v>0</v>
      </c>
      <c r="F731" s="29">
        <v>0</v>
      </c>
      <c r="G731" s="30">
        <f t="shared" si="88"/>
        <v>0</v>
      </c>
      <c r="H731" s="30">
        <v>0</v>
      </c>
      <c r="I731" s="24"/>
      <c r="J731" s="55">
        <v>0</v>
      </c>
      <c r="K731" s="29">
        <v>0</v>
      </c>
      <c r="L731" s="29">
        <v>0</v>
      </c>
      <c r="M731" s="30">
        <f t="shared" si="89"/>
        <v>0</v>
      </c>
      <c r="N731" s="32">
        <f t="shared" si="90"/>
        <v>0</v>
      </c>
      <c r="R731" s="33"/>
    </row>
    <row r="732" spans="1:18" ht="25.5" hidden="1" outlineLevel="1" x14ac:dyDescent="0.25">
      <c r="A732" s="27">
        <v>47</v>
      </c>
      <c r="B732" s="27">
        <v>1975</v>
      </c>
      <c r="C732" s="28" t="s">
        <v>66</v>
      </c>
      <c r="D732" s="54">
        <v>0</v>
      </c>
      <c r="E732" s="29">
        <v>0</v>
      </c>
      <c r="F732" s="29">
        <v>0</v>
      </c>
      <c r="G732" s="30">
        <f t="shared" si="88"/>
        <v>0</v>
      </c>
      <c r="H732" s="30">
        <v>0</v>
      </c>
      <c r="I732" s="24"/>
      <c r="J732" s="55">
        <v>0</v>
      </c>
      <c r="K732" s="29">
        <v>0</v>
      </c>
      <c r="L732" s="29">
        <v>0</v>
      </c>
      <c r="M732" s="30">
        <f t="shared" si="89"/>
        <v>0</v>
      </c>
      <c r="N732" s="32">
        <f t="shared" si="90"/>
        <v>0</v>
      </c>
      <c r="R732" s="33"/>
    </row>
    <row r="733" spans="1:18" ht="15" collapsed="1" x14ac:dyDescent="0.25">
      <c r="A733" s="27">
        <v>8</v>
      </c>
      <c r="B733" s="27">
        <v>1980</v>
      </c>
      <c r="C733" s="28" t="s">
        <v>67</v>
      </c>
      <c r="D733" s="54">
        <v>1117968.3500000003</v>
      </c>
      <c r="E733" s="29">
        <v>0</v>
      </c>
      <c r="F733" s="29">
        <v>0</v>
      </c>
      <c r="G733" s="30">
        <f t="shared" si="88"/>
        <v>1117968.3500000003</v>
      </c>
      <c r="H733" s="30">
        <v>0</v>
      </c>
      <c r="I733" s="24"/>
      <c r="J733" s="55">
        <v>-854493.25999999989</v>
      </c>
      <c r="K733" s="29">
        <v>-20767.280000000028</v>
      </c>
      <c r="L733" s="29">
        <v>0</v>
      </c>
      <c r="M733" s="30">
        <f t="shared" si="89"/>
        <v>-875260.53999999992</v>
      </c>
      <c r="N733" s="32">
        <f t="shared" si="90"/>
        <v>242707.81000000041</v>
      </c>
      <c r="R733" s="33"/>
    </row>
    <row r="734" spans="1:18" ht="15" hidden="1" outlineLevel="1" x14ac:dyDescent="0.25">
      <c r="A734" s="27">
        <v>47</v>
      </c>
      <c r="B734" s="27">
        <v>1985</v>
      </c>
      <c r="C734" s="28" t="s">
        <v>68</v>
      </c>
      <c r="D734" s="54">
        <v>0</v>
      </c>
      <c r="E734" s="29">
        <v>0</v>
      </c>
      <c r="F734" s="29">
        <v>0</v>
      </c>
      <c r="G734" s="30">
        <f t="shared" si="88"/>
        <v>0</v>
      </c>
      <c r="H734" s="30">
        <v>0</v>
      </c>
      <c r="I734" s="34"/>
      <c r="J734" s="55">
        <v>0</v>
      </c>
      <c r="K734" s="29">
        <v>0</v>
      </c>
      <c r="L734" s="29">
        <v>0</v>
      </c>
      <c r="M734" s="30">
        <f t="shared" si="89"/>
        <v>0</v>
      </c>
      <c r="N734" s="32">
        <f t="shared" si="90"/>
        <v>0</v>
      </c>
      <c r="R734" s="33"/>
    </row>
    <row r="735" spans="1:18" ht="15" hidden="1" outlineLevel="1" x14ac:dyDescent="0.25">
      <c r="A735" s="1">
        <v>47</v>
      </c>
      <c r="B735" s="27">
        <v>1990</v>
      </c>
      <c r="C735" s="36" t="s">
        <v>69</v>
      </c>
      <c r="D735" s="54">
        <v>0</v>
      </c>
      <c r="E735" s="29">
        <v>0</v>
      </c>
      <c r="F735" s="29">
        <v>0</v>
      </c>
      <c r="G735" s="30">
        <f t="shared" si="88"/>
        <v>0</v>
      </c>
      <c r="H735" s="30">
        <v>0</v>
      </c>
      <c r="I735" s="34"/>
      <c r="J735" s="55">
        <v>0</v>
      </c>
      <c r="K735" s="29">
        <v>0</v>
      </c>
      <c r="L735" s="29">
        <v>0</v>
      </c>
      <c r="M735" s="30">
        <f t="shared" si="89"/>
        <v>0</v>
      </c>
      <c r="N735" s="32">
        <f t="shared" si="90"/>
        <v>0</v>
      </c>
      <c r="R735" s="33"/>
    </row>
    <row r="736" spans="1:18" ht="15" collapsed="1" x14ac:dyDescent="0.25">
      <c r="A736" s="27">
        <v>47</v>
      </c>
      <c r="B736" s="27">
        <v>1995</v>
      </c>
      <c r="C736" s="28" t="s">
        <v>70</v>
      </c>
      <c r="D736" s="54">
        <v>-21677207.52</v>
      </c>
      <c r="E736" s="29">
        <v>-1409626.5599999998</v>
      </c>
      <c r="F736" s="29">
        <v>38001.07</v>
      </c>
      <c r="G736" s="30">
        <f t="shared" si="88"/>
        <v>-23048833.009999998</v>
      </c>
      <c r="H736" s="30">
        <v>0</v>
      </c>
      <c r="I736" s="34"/>
      <c r="J736" s="55">
        <v>5568024.25</v>
      </c>
      <c r="K736" s="29">
        <v>523349.38999999978</v>
      </c>
      <c r="L736" s="29">
        <v>-18682.02</v>
      </c>
      <c r="M736" s="30">
        <f t="shared" si="89"/>
        <v>6072691.6200000001</v>
      </c>
      <c r="N736" s="32">
        <f t="shared" si="90"/>
        <v>-16976141.389999997</v>
      </c>
      <c r="R736" s="33"/>
    </row>
    <row r="737" spans="1:18" ht="15" hidden="1" outlineLevel="1" x14ac:dyDescent="0.25">
      <c r="A737" s="27">
        <v>47</v>
      </c>
      <c r="B737" s="27">
        <v>2440</v>
      </c>
      <c r="C737" s="28" t="s">
        <v>71</v>
      </c>
      <c r="D737" s="54">
        <v>0</v>
      </c>
      <c r="E737" s="29">
        <v>0</v>
      </c>
      <c r="F737" s="29">
        <v>0</v>
      </c>
      <c r="G737" s="30">
        <f t="shared" si="88"/>
        <v>0</v>
      </c>
      <c r="H737" s="30">
        <v>0</v>
      </c>
      <c r="J737" s="55">
        <v>0</v>
      </c>
      <c r="K737" s="29">
        <v>0</v>
      </c>
      <c r="L737" s="29">
        <v>0</v>
      </c>
      <c r="M737" s="30">
        <f t="shared" si="89"/>
        <v>0</v>
      </c>
      <c r="N737" s="32">
        <f t="shared" si="90"/>
        <v>0</v>
      </c>
      <c r="R737" s="33"/>
    </row>
    <row r="738" spans="1:18" ht="15" hidden="1" outlineLevel="1" x14ac:dyDescent="0.25">
      <c r="A738" s="37"/>
      <c r="B738" s="37">
        <v>2005</v>
      </c>
      <c r="C738" s="38" t="s">
        <v>72</v>
      </c>
      <c r="D738" s="54">
        <v>0</v>
      </c>
      <c r="E738" s="39">
        <v>0</v>
      </c>
      <c r="F738" s="39">
        <v>0</v>
      </c>
      <c r="G738" s="30">
        <f t="shared" si="88"/>
        <v>0</v>
      </c>
      <c r="H738" s="30">
        <v>0</v>
      </c>
      <c r="J738" s="55">
        <v>0</v>
      </c>
      <c r="K738" s="39">
        <v>0</v>
      </c>
      <c r="L738" s="39">
        <v>0</v>
      </c>
      <c r="M738" s="30">
        <f t="shared" si="89"/>
        <v>0</v>
      </c>
      <c r="N738" s="32">
        <f t="shared" si="90"/>
        <v>0</v>
      </c>
      <c r="R738" s="33"/>
    </row>
    <row r="739" spans="1:18" collapsed="1" x14ac:dyDescent="0.2">
      <c r="A739" s="37"/>
      <c r="B739" s="37"/>
      <c r="C739" s="40" t="s">
        <v>73</v>
      </c>
      <c r="D739" s="41">
        <f>SUM(D687:D738)</f>
        <v>192967570.89000002</v>
      </c>
      <c r="E739" s="41">
        <f>SUM(E687:E738)</f>
        <v>14918255.400000002</v>
      </c>
      <c r="F739" s="41">
        <f>SUM(F687:F738)</f>
        <v>-3818098.4699999997</v>
      </c>
      <c r="G739" s="41">
        <f>SUM(G687:G738)</f>
        <v>204067727.82000005</v>
      </c>
      <c r="H739" s="41">
        <f>SUM(H687:H738)</f>
        <v>0</v>
      </c>
      <c r="I739" s="43"/>
      <c r="J739" s="41">
        <f>SUM(J687:J738)</f>
        <v>-76849151.949999988</v>
      </c>
      <c r="K739" s="41">
        <f>SUM(K687:K738)</f>
        <v>-5771278.71</v>
      </c>
      <c r="L739" s="41">
        <f>SUM(L687:L738)</f>
        <v>3729362.9899999993</v>
      </c>
      <c r="M739" s="41">
        <f>SUM(M687:M738)</f>
        <v>-78891067.669999987</v>
      </c>
      <c r="N739" s="41">
        <f>SUM(N687:N738)</f>
        <v>125176660.15000002</v>
      </c>
    </row>
    <row r="740" spans="1:18" ht="37.5" hidden="1" outlineLevel="1" x14ac:dyDescent="0.25">
      <c r="A740" s="37"/>
      <c r="B740" s="37"/>
      <c r="C740" s="44" t="s">
        <v>74</v>
      </c>
      <c r="D740" s="39"/>
      <c r="E740" s="39"/>
      <c r="F740" s="39"/>
      <c r="G740" s="30">
        <f>D740+E740+F740</f>
        <v>0</v>
      </c>
      <c r="H740" s="30"/>
      <c r="J740" s="39"/>
      <c r="K740" s="39"/>
      <c r="L740" s="39"/>
      <c r="M740" s="30">
        <f>J740+K740+L740</f>
        <v>0</v>
      </c>
      <c r="N740" s="32">
        <f>G740+M740</f>
        <v>0</v>
      </c>
    </row>
    <row r="741" spans="1:18" ht="25.5" collapsed="1" x14ac:dyDescent="0.25">
      <c r="A741" s="37"/>
      <c r="B741" s="37" t="s">
        <v>120</v>
      </c>
      <c r="C741" s="45" t="s">
        <v>75</v>
      </c>
      <c r="D741" s="56">
        <v>-1400000</v>
      </c>
      <c r="E741" s="39"/>
      <c r="F741" s="39"/>
      <c r="G741" s="30">
        <f>D741+E741+F741</f>
        <v>-1400000</v>
      </c>
      <c r="H741" s="30"/>
      <c r="J741" s="56">
        <v>797075</v>
      </c>
      <c r="K741" s="29">
        <v>42511</v>
      </c>
      <c r="L741" s="39"/>
      <c r="M741" s="30">
        <f>J741+K741+L741</f>
        <v>839586</v>
      </c>
      <c r="N741" s="32">
        <f>G741+M741</f>
        <v>-560414</v>
      </c>
    </row>
    <row r="742" spans="1:18" ht="15" x14ac:dyDescent="0.25">
      <c r="A742" s="37"/>
      <c r="B742" s="37"/>
      <c r="C742" s="40" t="s">
        <v>76</v>
      </c>
      <c r="D742" s="41">
        <f>SUM(D739:D741)</f>
        <v>191567570.89000002</v>
      </c>
      <c r="E742" s="41">
        <f>SUM(E739:E741)</f>
        <v>14918255.400000002</v>
      </c>
      <c r="F742" s="41">
        <f>SUM(F739:F741)</f>
        <v>-3818098.4699999997</v>
      </c>
      <c r="G742" s="41">
        <f>SUM(G739:G741)</f>
        <v>202667727.82000005</v>
      </c>
      <c r="H742" s="30"/>
      <c r="I742" s="43"/>
      <c r="J742" s="41">
        <f>SUM(J739:J741)</f>
        <v>-76052076.949999988</v>
      </c>
      <c r="K742" s="41">
        <f>SUM(K739:K741)</f>
        <v>-5728767.71</v>
      </c>
      <c r="L742" s="41">
        <f>SUM(L739:L741)</f>
        <v>3729362.9899999993</v>
      </c>
      <c r="M742" s="41">
        <f>SUM(M739:M741)</f>
        <v>-78051481.669999987</v>
      </c>
      <c r="N742" s="41">
        <f>SUM(N739:N741)</f>
        <v>124616246.15000002</v>
      </c>
    </row>
    <row r="743" spans="1:18" ht="15" x14ac:dyDescent="0.25">
      <c r="A743" s="37"/>
      <c r="B743" s="37">
        <v>2055</v>
      </c>
      <c r="C743" s="46" t="s">
        <v>77</v>
      </c>
      <c r="D743" s="29">
        <v>13040506.330000002</v>
      </c>
      <c r="E743" s="29">
        <v>-1432416.2899999998</v>
      </c>
      <c r="F743" s="29">
        <v>0</v>
      </c>
      <c r="G743" s="30">
        <f t="shared" ref="G743" si="91">D743+E743+F743</f>
        <v>11608090.040000003</v>
      </c>
      <c r="H743" s="30">
        <v>0</v>
      </c>
      <c r="I743" s="34"/>
      <c r="M743" s="30">
        <f t="shared" ref="M743" si="92">J743+K743+L743</f>
        <v>0</v>
      </c>
      <c r="N743" s="32">
        <f t="shared" ref="N743" si="93">G743+M743</f>
        <v>11608090.040000003</v>
      </c>
    </row>
    <row r="744" spans="1:18" x14ac:dyDescent="0.2">
      <c r="A744" s="37"/>
      <c r="B744" s="37"/>
      <c r="C744" s="46" t="s">
        <v>78</v>
      </c>
      <c r="D744" s="41">
        <f>SUM(D742:D743)</f>
        <v>204608077.22000003</v>
      </c>
      <c r="E744" s="41">
        <f t="shared" ref="E744:N744" si="94">SUM(E742:E743)</f>
        <v>13485839.110000003</v>
      </c>
      <c r="F744" s="41">
        <f t="shared" si="94"/>
        <v>-3818098.4699999997</v>
      </c>
      <c r="G744" s="41">
        <f t="shared" si="94"/>
        <v>214275817.86000004</v>
      </c>
      <c r="H744" s="41">
        <f t="shared" si="94"/>
        <v>0</v>
      </c>
      <c r="I744" s="41">
        <f t="shared" si="94"/>
        <v>0</v>
      </c>
      <c r="J744" s="41">
        <f t="shared" si="94"/>
        <v>-76052076.949999988</v>
      </c>
      <c r="K744" s="41">
        <f t="shared" si="94"/>
        <v>-5728767.71</v>
      </c>
      <c r="L744" s="41">
        <f t="shared" si="94"/>
        <v>3729362.9899999993</v>
      </c>
      <c r="M744" s="41">
        <f t="shared" si="94"/>
        <v>-78051481.669999987</v>
      </c>
      <c r="N744" s="41">
        <f t="shared" si="94"/>
        <v>136224336.19000003</v>
      </c>
    </row>
    <row r="745" spans="1:18" ht="15" hidden="1" outlineLevel="1" x14ac:dyDescent="0.25">
      <c r="A745" s="37"/>
      <c r="B745" s="37"/>
      <c r="C745" s="164" t="s">
        <v>79</v>
      </c>
      <c r="D745" s="165"/>
      <c r="E745" s="165"/>
      <c r="F745" s="165"/>
      <c r="G745" s="165"/>
      <c r="H745" s="165"/>
      <c r="I745" s="165"/>
      <c r="J745" s="166"/>
      <c r="K745" s="39"/>
      <c r="M745" s="47"/>
      <c r="N745" s="48"/>
    </row>
    <row r="746" spans="1:18" ht="15" collapsed="1" x14ac:dyDescent="0.25">
      <c r="A746" s="37"/>
      <c r="B746" s="37"/>
      <c r="C746" s="164" t="s">
        <v>80</v>
      </c>
      <c r="D746" s="165"/>
      <c r="E746" s="165"/>
      <c r="F746" s="165"/>
      <c r="G746" s="165"/>
      <c r="H746" s="165"/>
      <c r="I746" s="165"/>
      <c r="J746" s="166"/>
      <c r="K746" s="41">
        <f>K744+K745</f>
        <v>-5728767.71</v>
      </c>
      <c r="M746" s="47"/>
      <c r="N746" s="48"/>
    </row>
    <row r="747" spans="1:18" x14ac:dyDescent="0.2">
      <c r="D747" s="169" t="s">
        <v>81</v>
      </c>
      <c r="E747" s="169"/>
      <c r="F747" s="169"/>
      <c r="G747" s="48">
        <f>AVERAGE(D742,G742)</f>
        <v>197117649.35500002</v>
      </c>
      <c r="J747" s="3" t="s">
        <v>82</v>
      </c>
      <c r="M747" s="48">
        <f>AVERAGE(J742,M742)</f>
        <v>-77051779.309999987</v>
      </c>
    </row>
    <row r="748" spans="1:18" x14ac:dyDescent="0.2">
      <c r="D748" s="3"/>
      <c r="G748" s="48"/>
      <c r="J748" s="3" t="s">
        <v>83</v>
      </c>
      <c r="M748" s="48">
        <f>G747+M747</f>
        <v>120065870.04500003</v>
      </c>
    </row>
    <row r="749" spans="1:18" x14ac:dyDescent="0.2">
      <c r="J749" s="2" t="s">
        <v>84</v>
      </c>
    </row>
    <row r="750" spans="1:18" ht="15" x14ac:dyDescent="0.25">
      <c r="A750" s="37">
        <v>10</v>
      </c>
      <c r="B750" s="37"/>
      <c r="C750" s="49" t="s">
        <v>85</v>
      </c>
      <c r="D750" s="50"/>
      <c r="E750" s="50"/>
      <c r="F750" s="50"/>
      <c r="G750" s="50"/>
      <c r="H750" s="50"/>
      <c r="I750" s="50"/>
      <c r="J750" s="50" t="s">
        <v>85</v>
      </c>
      <c r="K750" s="50"/>
      <c r="L750" s="31">
        <v>-476063.79000000021</v>
      </c>
    </row>
    <row r="751" spans="1:18" ht="15" hidden="1" outlineLevel="1" x14ac:dyDescent="0.25">
      <c r="A751" s="37">
        <v>8</v>
      </c>
      <c r="B751" s="37"/>
      <c r="C751" s="49" t="s">
        <v>58</v>
      </c>
      <c r="D751" s="50"/>
      <c r="E751" s="50"/>
      <c r="F751" s="50"/>
      <c r="G751" s="50"/>
      <c r="H751" s="50"/>
      <c r="I751" s="50"/>
      <c r="J751" s="50" t="s">
        <v>58</v>
      </c>
      <c r="K751" s="50"/>
      <c r="L751" s="31"/>
    </row>
    <row r="752" spans="1:18" ht="15" hidden="1" outlineLevel="1" x14ac:dyDescent="0.25">
      <c r="A752" s="37">
        <v>47</v>
      </c>
      <c r="B752" s="37"/>
      <c r="C752" s="49" t="s">
        <v>86</v>
      </c>
      <c r="D752" s="50"/>
      <c r="E752" s="50"/>
      <c r="F752" s="50"/>
      <c r="G752" s="50"/>
      <c r="H752" s="50"/>
      <c r="I752" s="50"/>
      <c r="J752" s="50" t="s">
        <v>86</v>
      </c>
      <c r="K752" s="50"/>
      <c r="L752" s="31"/>
    </row>
    <row r="753" spans="1:18" collapsed="1" x14ac:dyDescent="0.2">
      <c r="J753" s="167" t="s">
        <v>87</v>
      </c>
      <c r="K753" s="168"/>
      <c r="L753" s="51">
        <f>K746-L750-L751-L752</f>
        <v>-5252703.92</v>
      </c>
    </row>
    <row r="754" spans="1:18" x14ac:dyDescent="0.2">
      <c r="C754" s="57"/>
      <c r="D754" s="58"/>
      <c r="E754" s="58"/>
      <c r="F754" s="58"/>
      <c r="G754" s="58"/>
      <c r="H754" s="58"/>
      <c r="I754" s="58"/>
      <c r="J754" s="58"/>
      <c r="K754" s="58"/>
      <c r="L754" s="58"/>
      <c r="M754" s="58"/>
      <c r="N754" s="58"/>
    </row>
    <row r="757" spans="1:18" ht="15.75" thickBot="1" x14ac:dyDescent="0.25">
      <c r="E757" s="13" t="s">
        <v>17</v>
      </c>
      <c r="F757" s="14" t="s">
        <v>88</v>
      </c>
    </row>
    <row r="758" spans="1:18" ht="15.75" thickBot="1" x14ac:dyDescent="0.3">
      <c r="E758" s="13" t="s">
        <v>19</v>
      </c>
      <c r="F758" s="15">
        <v>2023</v>
      </c>
      <c r="G758" s="16"/>
      <c r="H758" s="17" t="b">
        <f>IF(F758=2014,4,IF(F758=2015,5,IF(F758=2016,6,IF(F758=2017,7,IF(F758=2018,8,IF(F758=2019,9,IF(F758=2020,10)))))))</f>
        <v>0</v>
      </c>
    </row>
    <row r="760" spans="1:18" x14ac:dyDescent="0.2">
      <c r="D760" s="170" t="s">
        <v>20</v>
      </c>
      <c r="E760" s="171"/>
      <c r="F760" s="171"/>
      <c r="G760" s="171"/>
      <c r="H760" s="172"/>
      <c r="J760" s="18"/>
      <c r="K760" s="19" t="s">
        <v>21</v>
      </c>
      <c r="L760" s="19"/>
      <c r="M760" s="20"/>
    </row>
    <row r="761" spans="1:18" ht="30" customHeight="1" x14ac:dyDescent="0.2">
      <c r="A761" s="21" t="s">
        <v>22</v>
      </c>
      <c r="B761" s="21" t="s">
        <v>23</v>
      </c>
      <c r="C761" s="22" t="s">
        <v>24</v>
      </c>
      <c r="D761" s="21" t="s">
        <v>25</v>
      </c>
      <c r="E761" s="23" t="s">
        <v>26</v>
      </c>
      <c r="F761" s="23" t="s">
        <v>27</v>
      </c>
      <c r="G761" s="21" t="s">
        <v>28</v>
      </c>
      <c r="H761" s="21" t="s">
        <v>29</v>
      </c>
      <c r="I761" s="24"/>
      <c r="J761" s="21" t="s">
        <v>25</v>
      </c>
      <c r="K761" s="25" t="s">
        <v>30</v>
      </c>
      <c r="L761" s="25" t="s">
        <v>27</v>
      </c>
      <c r="M761" s="26" t="s">
        <v>28</v>
      </c>
      <c r="N761" s="21" t="s">
        <v>31</v>
      </c>
    </row>
    <row r="762" spans="1:18" ht="15" x14ac:dyDescent="0.25">
      <c r="A762" s="21"/>
      <c r="B762" s="27">
        <v>1608</v>
      </c>
      <c r="C762" s="28" t="s">
        <v>89</v>
      </c>
      <c r="D762" s="54">
        <f t="shared" ref="D762:D813" si="95">VLOOKUP($B762,$B$687:$M$746,6,FALSE)</f>
        <v>156053</v>
      </c>
      <c r="E762" s="29">
        <v>0</v>
      </c>
      <c r="F762" s="29">
        <v>0</v>
      </c>
      <c r="G762" s="30">
        <f>D762+E762+F762</f>
        <v>156053</v>
      </c>
      <c r="H762" s="30">
        <v>0</v>
      </c>
      <c r="I762" s="24"/>
      <c r="J762" s="54">
        <f t="shared" ref="J762:J813" si="96">VLOOKUP($B762,$B$687:$M$746,12,FALSE)</f>
        <v>-74125.27</v>
      </c>
      <c r="K762" s="29">
        <v>-3901.3300000000017</v>
      </c>
      <c r="L762" s="29">
        <v>0</v>
      </c>
      <c r="M762" s="30">
        <f>J762+K762+L762</f>
        <v>-78026.600000000006</v>
      </c>
      <c r="N762" s="32">
        <f>G762+M762</f>
        <v>78026.399999999994</v>
      </c>
      <c r="R762" s="33"/>
    </row>
    <row r="763" spans="1:18" ht="15" x14ac:dyDescent="0.25">
      <c r="A763" s="21"/>
      <c r="B763" s="27">
        <v>1609</v>
      </c>
      <c r="C763" s="28" t="s">
        <v>32</v>
      </c>
      <c r="D763" s="54">
        <f t="shared" si="95"/>
        <v>155722.38</v>
      </c>
      <c r="E763" s="29">
        <v>0</v>
      </c>
      <c r="F763" s="29">
        <v>0</v>
      </c>
      <c r="G763" s="30">
        <f>D763+E763+F763</f>
        <v>155722.38</v>
      </c>
      <c r="H763" s="30">
        <v>0</v>
      </c>
      <c r="I763" s="34"/>
      <c r="J763" s="54">
        <f t="shared" si="96"/>
        <v>-14130.37</v>
      </c>
      <c r="K763" s="29">
        <v>-3460.4999999999982</v>
      </c>
      <c r="L763" s="29">
        <v>0</v>
      </c>
      <c r="M763" s="30">
        <f>J763+K763+L763</f>
        <v>-17590.87</v>
      </c>
      <c r="N763" s="32">
        <f>G763+M763</f>
        <v>138131.51</v>
      </c>
      <c r="R763" s="33"/>
    </row>
    <row r="764" spans="1:18" ht="15" x14ac:dyDescent="0.25">
      <c r="A764" s="21"/>
      <c r="B764" s="59">
        <v>1610</v>
      </c>
      <c r="C764" s="60" t="s">
        <v>90</v>
      </c>
      <c r="D764" s="54">
        <f t="shared" si="95"/>
        <v>40575.65</v>
      </c>
      <c r="E764" s="29">
        <v>0</v>
      </c>
      <c r="F764" s="29">
        <v>0</v>
      </c>
      <c r="G764" s="30">
        <f>D764+E764+F764</f>
        <v>40575.65</v>
      </c>
      <c r="H764" s="30">
        <v>0</v>
      </c>
      <c r="I764" s="34"/>
      <c r="J764" s="54">
        <f t="shared" si="96"/>
        <v>-13824.6</v>
      </c>
      <c r="K764" s="29">
        <v>-1014.3999999999996</v>
      </c>
      <c r="L764" s="29">
        <v>0</v>
      </c>
      <c r="M764" s="30">
        <f>J764+K764+L764</f>
        <v>-14839</v>
      </c>
      <c r="N764" s="32">
        <f>G764+M764</f>
        <v>25736.65</v>
      </c>
      <c r="R764" s="33"/>
    </row>
    <row r="765" spans="1:18" ht="25.5" x14ac:dyDescent="0.25">
      <c r="A765" s="27">
        <v>12</v>
      </c>
      <c r="B765" s="27">
        <v>1611</v>
      </c>
      <c r="C765" s="60" t="s">
        <v>91</v>
      </c>
      <c r="D765" s="54">
        <f t="shared" si="95"/>
        <v>2190031.7400000002</v>
      </c>
      <c r="E765" s="29">
        <v>137792.0700000003</v>
      </c>
      <c r="F765" s="29">
        <v>0</v>
      </c>
      <c r="G765" s="30">
        <f>D765+E765+F765</f>
        <v>2327823.8100000005</v>
      </c>
      <c r="H765" s="30">
        <v>0</v>
      </c>
      <c r="I765" s="34"/>
      <c r="J765" s="54">
        <f t="shared" si="96"/>
        <v>-1291870.8599999994</v>
      </c>
      <c r="K765" s="29">
        <v>-336490.59999999963</v>
      </c>
      <c r="L765" s="29">
        <v>0</v>
      </c>
      <c r="M765" s="30">
        <f>J765+K765+L765</f>
        <v>-1628361.459999999</v>
      </c>
      <c r="N765" s="32">
        <f>G765+M765</f>
        <v>699462.35000000149</v>
      </c>
      <c r="R765" s="33"/>
    </row>
    <row r="766" spans="1:18" ht="25.5" x14ac:dyDescent="0.25">
      <c r="A766" s="27">
        <v>12</v>
      </c>
      <c r="B766" s="61" t="s">
        <v>92</v>
      </c>
      <c r="C766" s="60" t="s">
        <v>93</v>
      </c>
      <c r="D766" s="54">
        <f t="shared" si="95"/>
        <v>13021183.279999999</v>
      </c>
      <c r="E766" s="29">
        <v>1285994.8500000006</v>
      </c>
      <c r="F766" s="29">
        <v>-120707.21</v>
      </c>
      <c r="G766" s="30">
        <f t="shared" ref="G766:G813" si="97">D766+E766+F766</f>
        <v>14186470.919999998</v>
      </c>
      <c r="H766" s="30">
        <v>0</v>
      </c>
      <c r="I766" s="34"/>
      <c r="J766" s="54">
        <f t="shared" si="96"/>
        <v>-10153073.299999999</v>
      </c>
      <c r="K766" s="29">
        <v>-683856.94000000064</v>
      </c>
      <c r="L766" s="29">
        <v>10058.93</v>
      </c>
      <c r="M766" s="30">
        <f t="shared" ref="M766:M813" si="98">J766+K766+L766</f>
        <v>-10826871.310000001</v>
      </c>
      <c r="N766" s="32">
        <f t="shared" ref="N766:N813" si="99">G766+M766</f>
        <v>3359599.6099999975</v>
      </c>
      <c r="R766" s="33"/>
    </row>
    <row r="767" spans="1:18" ht="25.5" x14ac:dyDescent="0.25">
      <c r="A767" s="27">
        <v>47</v>
      </c>
      <c r="B767" s="27">
        <v>1612</v>
      </c>
      <c r="C767" s="28" t="s">
        <v>35</v>
      </c>
      <c r="D767" s="54">
        <f t="shared" si="95"/>
        <v>338283.79999999993</v>
      </c>
      <c r="E767" s="29">
        <v>19619.150000000038</v>
      </c>
      <c r="F767" s="29">
        <v>0</v>
      </c>
      <c r="G767" s="30">
        <f t="shared" si="97"/>
        <v>357902.94999999995</v>
      </c>
      <c r="H767" s="30">
        <v>0</v>
      </c>
      <c r="I767" s="34"/>
      <c r="J767" s="54">
        <f t="shared" si="96"/>
        <v>-154616.54999999999</v>
      </c>
      <c r="K767" s="29">
        <v>-7446.5999999999985</v>
      </c>
      <c r="L767" s="29">
        <v>0</v>
      </c>
      <c r="M767" s="30">
        <f t="shared" si="98"/>
        <v>-162063.15</v>
      </c>
      <c r="N767" s="32">
        <f t="shared" si="99"/>
        <v>195839.79999999996</v>
      </c>
      <c r="R767" s="33"/>
    </row>
    <row r="768" spans="1:18" ht="15" x14ac:dyDescent="0.25">
      <c r="A768" s="27" t="s">
        <v>36</v>
      </c>
      <c r="B768" s="27">
        <v>1805</v>
      </c>
      <c r="C768" s="28" t="s">
        <v>37</v>
      </c>
      <c r="D768" s="54">
        <f t="shared" si="95"/>
        <v>383024.93</v>
      </c>
      <c r="E768" s="29">
        <v>0</v>
      </c>
      <c r="F768" s="29">
        <v>0</v>
      </c>
      <c r="G768" s="30">
        <f t="shared" si="97"/>
        <v>383024.93</v>
      </c>
      <c r="H768" s="30">
        <v>0</v>
      </c>
      <c r="I768" s="34"/>
      <c r="J768" s="54">
        <f t="shared" si="96"/>
        <v>0</v>
      </c>
      <c r="K768" s="29">
        <v>0</v>
      </c>
      <c r="L768" s="29">
        <v>0</v>
      </c>
      <c r="M768" s="30">
        <f t="shared" si="98"/>
        <v>0</v>
      </c>
      <c r="N768" s="32">
        <f t="shared" si="99"/>
        <v>383024.93</v>
      </c>
      <c r="R768" s="33"/>
    </row>
    <row r="769" spans="1:18" ht="15" x14ac:dyDescent="0.25">
      <c r="A769" s="27">
        <v>47</v>
      </c>
      <c r="B769" s="27">
        <v>1808</v>
      </c>
      <c r="C769" s="28" t="s">
        <v>38</v>
      </c>
      <c r="D769" s="54">
        <f t="shared" si="95"/>
        <v>3475850.24</v>
      </c>
      <c r="E769" s="29">
        <v>0</v>
      </c>
      <c r="F769" s="29">
        <v>0</v>
      </c>
      <c r="G769" s="30">
        <f t="shared" si="97"/>
        <v>3475850.24</v>
      </c>
      <c r="H769" s="30">
        <v>0</v>
      </c>
      <c r="I769" s="34"/>
      <c r="J769" s="54">
        <f t="shared" si="96"/>
        <v>-1556244.96</v>
      </c>
      <c r="K769" s="29">
        <v>-69517.000000000116</v>
      </c>
      <c r="L769" s="29">
        <v>0</v>
      </c>
      <c r="M769" s="30">
        <f t="shared" si="98"/>
        <v>-1625761.96</v>
      </c>
      <c r="N769" s="32">
        <f t="shared" si="99"/>
        <v>1850088.2800000003</v>
      </c>
      <c r="R769" s="33"/>
    </row>
    <row r="770" spans="1:18" ht="15" hidden="1" outlineLevel="1" x14ac:dyDescent="0.25">
      <c r="A770" s="27">
        <v>13</v>
      </c>
      <c r="B770" s="27">
        <v>1810</v>
      </c>
      <c r="C770" s="28" t="s">
        <v>39</v>
      </c>
      <c r="D770" s="54">
        <f t="shared" si="95"/>
        <v>0</v>
      </c>
      <c r="E770" s="29">
        <v>0</v>
      </c>
      <c r="F770" s="29">
        <v>0</v>
      </c>
      <c r="G770" s="30">
        <f t="shared" si="97"/>
        <v>0</v>
      </c>
      <c r="H770" s="30">
        <v>0</v>
      </c>
      <c r="I770" s="34"/>
      <c r="J770" s="54">
        <f t="shared" si="96"/>
        <v>0</v>
      </c>
      <c r="K770" s="29">
        <v>0</v>
      </c>
      <c r="L770" s="29">
        <v>0</v>
      </c>
      <c r="M770" s="30">
        <f t="shared" si="98"/>
        <v>0</v>
      </c>
      <c r="N770" s="32">
        <f t="shared" si="99"/>
        <v>0</v>
      </c>
      <c r="R770" s="33"/>
    </row>
    <row r="771" spans="1:18" ht="15" hidden="1" outlineLevel="1" x14ac:dyDescent="0.25">
      <c r="A771" s="27">
        <v>47</v>
      </c>
      <c r="B771" s="27">
        <v>1815</v>
      </c>
      <c r="C771" s="28" t="s">
        <v>40</v>
      </c>
      <c r="D771" s="54">
        <f t="shared" si="95"/>
        <v>0</v>
      </c>
      <c r="E771" s="29">
        <v>0</v>
      </c>
      <c r="F771" s="29">
        <v>0</v>
      </c>
      <c r="G771" s="30">
        <f t="shared" si="97"/>
        <v>0</v>
      </c>
      <c r="H771" s="30">
        <v>0</v>
      </c>
      <c r="I771" s="34"/>
      <c r="J771" s="54">
        <f t="shared" si="96"/>
        <v>0</v>
      </c>
      <c r="K771" s="29">
        <v>0</v>
      </c>
      <c r="L771" s="29">
        <v>0</v>
      </c>
      <c r="M771" s="30">
        <f t="shared" si="98"/>
        <v>0</v>
      </c>
      <c r="N771" s="32">
        <f t="shared" si="99"/>
        <v>0</v>
      </c>
      <c r="R771" s="33"/>
    </row>
    <row r="772" spans="1:18" ht="25.5" collapsed="1" x14ac:dyDescent="0.25">
      <c r="A772" s="27">
        <v>47</v>
      </c>
      <c r="B772" s="27">
        <v>1820</v>
      </c>
      <c r="C772" s="62" t="s">
        <v>94</v>
      </c>
      <c r="D772" s="54">
        <f t="shared" si="95"/>
        <v>22275151.259999998</v>
      </c>
      <c r="E772" s="29">
        <v>2261313.9799999995</v>
      </c>
      <c r="F772" s="29">
        <v>-216371.62</v>
      </c>
      <c r="G772" s="30">
        <f t="shared" si="97"/>
        <v>24320093.619999997</v>
      </c>
      <c r="H772" s="30">
        <v>0</v>
      </c>
      <c r="I772" s="34"/>
      <c r="J772" s="54">
        <f t="shared" si="96"/>
        <v>-5334970.8400000008</v>
      </c>
      <c r="K772" s="29">
        <v>-417796.14000000083</v>
      </c>
      <c r="L772" s="29">
        <v>70346.77</v>
      </c>
      <c r="M772" s="30">
        <f t="shared" si="98"/>
        <v>-5682420.2100000018</v>
      </c>
      <c r="N772" s="32">
        <f t="shared" si="99"/>
        <v>18637673.409999996</v>
      </c>
      <c r="R772" s="33"/>
    </row>
    <row r="773" spans="1:18" ht="25.5" x14ac:dyDescent="0.25">
      <c r="A773" s="27">
        <v>47</v>
      </c>
      <c r="B773" s="27" t="s">
        <v>95</v>
      </c>
      <c r="C773" s="62" t="s">
        <v>96</v>
      </c>
      <c r="D773" s="54">
        <f t="shared" si="95"/>
        <v>4609525.63</v>
      </c>
      <c r="E773" s="29">
        <v>305493.70000000019</v>
      </c>
      <c r="F773" s="29">
        <v>0</v>
      </c>
      <c r="G773" s="30">
        <f t="shared" si="97"/>
        <v>4915019.33</v>
      </c>
      <c r="H773" s="30">
        <v>0</v>
      </c>
      <c r="I773" s="34"/>
      <c r="J773" s="54">
        <f t="shared" si="96"/>
        <v>-854750.74</v>
      </c>
      <c r="K773" s="29">
        <v>-115961.90000000002</v>
      </c>
      <c r="L773" s="29">
        <v>0</v>
      </c>
      <c r="M773" s="30">
        <f t="shared" si="98"/>
        <v>-970712.64</v>
      </c>
      <c r="N773" s="32">
        <f t="shared" si="99"/>
        <v>3944306.69</v>
      </c>
      <c r="R773" s="33"/>
    </row>
    <row r="774" spans="1:18" ht="15" hidden="1" outlineLevel="1" x14ac:dyDescent="0.25">
      <c r="A774" s="27">
        <v>47</v>
      </c>
      <c r="B774" s="27">
        <v>1825</v>
      </c>
      <c r="C774" s="28" t="s">
        <v>42</v>
      </c>
      <c r="D774" s="54">
        <f t="shared" si="95"/>
        <v>0</v>
      </c>
      <c r="E774" s="29">
        <v>0</v>
      </c>
      <c r="F774" s="29">
        <v>0</v>
      </c>
      <c r="G774" s="30">
        <f t="shared" si="97"/>
        <v>0</v>
      </c>
      <c r="H774" s="30">
        <v>0</v>
      </c>
      <c r="I774" s="34"/>
      <c r="J774" s="54">
        <f t="shared" si="96"/>
        <v>0</v>
      </c>
      <c r="K774" s="29">
        <v>0</v>
      </c>
      <c r="L774" s="29">
        <v>0</v>
      </c>
      <c r="M774" s="30">
        <f t="shared" si="98"/>
        <v>0</v>
      </c>
      <c r="N774" s="32">
        <f t="shared" si="99"/>
        <v>0</v>
      </c>
      <c r="R774" s="33"/>
    </row>
    <row r="775" spans="1:18" ht="15" collapsed="1" x14ac:dyDescent="0.25">
      <c r="A775" s="27">
        <v>47</v>
      </c>
      <c r="B775" s="27">
        <v>1830</v>
      </c>
      <c r="C775" s="28" t="s">
        <v>43</v>
      </c>
      <c r="D775" s="54">
        <f t="shared" si="95"/>
        <v>40569606.890000001</v>
      </c>
      <c r="E775" s="29">
        <v>2703200.9799999953</v>
      </c>
      <c r="F775" s="29">
        <v>-129058.64</v>
      </c>
      <c r="G775" s="30">
        <f t="shared" si="97"/>
        <v>43143749.229999997</v>
      </c>
      <c r="H775" s="30">
        <v>0</v>
      </c>
      <c r="I775" s="34"/>
      <c r="J775" s="54">
        <f t="shared" si="96"/>
        <v>-14084030.089999996</v>
      </c>
      <c r="K775" s="29">
        <v>-784730.36000000092</v>
      </c>
      <c r="L775" s="29">
        <v>103634.88</v>
      </c>
      <c r="M775" s="30">
        <f t="shared" si="98"/>
        <v>-14765125.569999997</v>
      </c>
      <c r="N775" s="32">
        <f t="shared" si="99"/>
        <v>28378623.66</v>
      </c>
      <c r="R775" s="33"/>
    </row>
    <row r="776" spans="1:18" ht="15" x14ac:dyDescent="0.25">
      <c r="A776" s="27">
        <v>47</v>
      </c>
      <c r="B776" s="27">
        <v>1835</v>
      </c>
      <c r="C776" s="28" t="s">
        <v>44</v>
      </c>
      <c r="D776" s="54">
        <f t="shared" si="95"/>
        <v>57185839.679999992</v>
      </c>
      <c r="E776" s="29">
        <v>3920960.950000003</v>
      </c>
      <c r="F776" s="29">
        <v>-76803.490000000005</v>
      </c>
      <c r="G776" s="30">
        <f t="shared" si="97"/>
        <v>61029997.139999993</v>
      </c>
      <c r="H776" s="30">
        <v>0</v>
      </c>
      <c r="I776" s="34"/>
      <c r="J776" s="54">
        <f t="shared" si="96"/>
        <v>-15936193.24</v>
      </c>
      <c r="K776" s="29">
        <v>-1214290.1599999992</v>
      </c>
      <c r="L776" s="29">
        <v>38103.15</v>
      </c>
      <c r="M776" s="30">
        <f t="shared" si="98"/>
        <v>-17112380.25</v>
      </c>
      <c r="N776" s="32">
        <f t="shared" si="99"/>
        <v>43917616.889999993</v>
      </c>
      <c r="R776" s="33"/>
    </row>
    <row r="777" spans="1:18" ht="15" x14ac:dyDescent="0.25">
      <c r="A777" s="27">
        <v>47</v>
      </c>
      <c r="B777" s="27">
        <v>1840</v>
      </c>
      <c r="C777" s="28" t="s">
        <v>45</v>
      </c>
      <c r="D777" s="54">
        <f t="shared" si="95"/>
        <v>3850906.9499999997</v>
      </c>
      <c r="E777" s="29">
        <v>224054.27000000008</v>
      </c>
      <c r="F777" s="29">
        <v>0</v>
      </c>
      <c r="G777" s="30">
        <f t="shared" si="97"/>
        <v>4074961.2199999997</v>
      </c>
      <c r="H777" s="30">
        <v>0</v>
      </c>
      <c r="I777" s="34"/>
      <c r="J777" s="54">
        <f t="shared" si="96"/>
        <v>-725205.5199999999</v>
      </c>
      <c r="K777" s="29">
        <v>-73597.059999999969</v>
      </c>
      <c r="L777" s="29">
        <v>0</v>
      </c>
      <c r="M777" s="30">
        <f t="shared" si="98"/>
        <v>-798802.57999999984</v>
      </c>
      <c r="N777" s="32">
        <f t="shared" si="99"/>
        <v>3276158.6399999997</v>
      </c>
      <c r="R777" s="33"/>
    </row>
    <row r="778" spans="1:18" ht="15" x14ac:dyDescent="0.25">
      <c r="A778" s="27">
        <v>47</v>
      </c>
      <c r="B778" s="27">
        <v>1845</v>
      </c>
      <c r="C778" s="28" t="s">
        <v>46</v>
      </c>
      <c r="D778" s="54">
        <f t="shared" si="95"/>
        <v>14597949.340000002</v>
      </c>
      <c r="E778" s="29">
        <v>978976.14999999909</v>
      </c>
      <c r="F778" s="29">
        <v>-28937.07</v>
      </c>
      <c r="G778" s="30">
        <f t="shared" si="97"/>
        <v>15547988.42</v>
      </c>
      <c r="H778" s="30">
        <v>0</v>
      </c>
      <c r="I778" s="34"/>
      <c r="J778" s="54">
        <f t="shared" si="96"/>
        <v>-4267957.66</v>
      </c>
      <c r="K778" s="29">
        <v>-364739.32999999973</v>
      </c>
      <c r="L778" s="29">
        <v>14546.05</v>
      </c>
      <c r="M778" s="30">
        <f t="shared" si="98"/>
        <v>-4618150.9400000004</v>
      </c>
      <c r="N778" s="32">
        <f t="shared" si="99"/>
        <v>10929837.48</v>
      </c>
      <c r="R778" s="33"/>
    </row>
    <row r="779" spans="1:18" ht="15" x14ac:dyDescent="0.25">
      <c r="A779" s="27">
        <v>47</v>
      </c>
      <c r="B779" s="27">
        <v>1850</v>
      </c>
      <c r="C779" s="28" t="s">
        <v>47</v>
      </c>
      <c r="D779" s="54">
        <f t="shared" si="95"/>
        <v>22479455.470000006</v>
      </c>
      <c r="E779" s="29">
        <v>3001553.6700000009</v>
      </c>
      <c r="F779" s="29">
        <v>-82104.510000000009</v>
      </c>
      <c r="G779" s="30">
        <f t="shared" si="97"/>
        <v>25398904.630000006</v>
      </c>
      <c r="H779" s="30">
        <v>0</v>
      </c>
      <c r="I779" s="34"/>
      <c r="J779" s="54">
        <f t="shared" si="96"/>
        <v>-7970788.5000000009</v>
      </c>
      <c r="K779" s="29">
        <v>-542110.48999999976</v>
      </c>
      <c r="L779" s="29">
        <v>63204.639999999999</v>
      </c>
      <c r="M779" s="30">
        <f t="shared" si="98"/>
        <v>-8449694.3499999996</v>
      </c>
      <c r="N779" s="32">
        <f t="shared" si="99"/>
        <v>16949210.280000009</v>
      </c>
      <c r="R779" s="33"/>
    </row>
    <row r="780" spans="1:18" ht="15" x14ac:dyDescent="0.25">
      <c r="A780" s="27">
        <v>47</v>
      </c>
      <c r="B780" s="27">
        <v>1855</v>
      </c>
      <c r="C780" s="28" t="s">
        <v>48</v>
      </c>
      <c r="D780" s="54">
        <f t="shared" si="95"/>
        <v>17692737.369999997</v>
      </c>
      <c r="E780" s="29">
        <v>1273857.1500000001</v>
      </c>
      <c r="F780" s="29">
        <v>0</v>
      </c>
      <c r="G780" s="30">
        <f t="shared" si="97"/>
        <v>18966594.519999996</v>
      </c>
      <c r="H780" s="30">
        <v>0</v>
      </c>
      <c r="I780" s="34"/>
      <c r="J780" s="54">
        <f t="shared" si="96"/>
        <v>-5534168.1299999999</v>
      </c>
      <c r="K780" s="29">
        <v>-426261.93999999948</v>
      </c>
      <c r="L780" s="29">
        <v>0</v>
      </c>
      <c r="M780" s="30">
        <f t="shared" si="98"/>
        <v>-5960430.0699999994</v>
      </c>
      <c r="N780" s="32">
        <f t="shared" si="99"/>
        <v>13006164.449999996</v>
      </c>
      <c r="R780" s="33"/>
    </row>
    <row r="781" spans="1:18" ht="15" x14ac:dyDescent="0.25">
      <c r="A781" s="27">
        <v>47</v>
      </c>
      <c r="B781" s="27">
        <v>1860</v>
      </c>
      <c r="C781" s="62" t="s">
        <v>97</v>
      </c>
      <c r="D781" s="54">
        <f t="shared" si="95"/>
        <v>257167.50000000035</v>
      </c>
      <c r="E781" s="29">
        <v>-2.3283064365386963E-10</v>
      </c>
      <c r="F781" s="29">
        <v>-18.25</v>
      </c>
      <c r="G781" s="30">
        <f t="shared" si="97"/>
        <v>257149.25000000012</v>
      </c>
      <c r="H781" s="30">
        <v>0</v>
      </c>
      <c r="I781" s="34"/>
      <c r="J781" s="54">
        <f t="shared" si="96"/>
        <v>-135207.13999999969</v>
      </c>
      <c r="K781" s="29">
        <v>-8217.2300000002706</v>
      </c>
      <c r="L781" s="29">
        <v>10.37</v>
      </c>
      <c r="M781" s="30">
        <f t="shared" si="98"/>
        <v>-143413.99999999997</v>
      </c>
      <c r="N781" s="32">
        <f t="shared" si="99"/>
        <v>113735.25000000015</v>
      </c>
      <c r="R781" s="33"/>
    </row>
    <row r="782" spans="1:18" ht="15" x14ac:dyDescent="0.25">
      <c r="A782" s="27">
        <v>47</v>
      </c>
      <c r="B782" s="27" t="s">
        <v>98</v>
      </c>
      <c r="C782" s="62" t="s">
        <v>50</v>
      </c>
      <c r="D782" s="54">
        <f t="shared" si="95"/>
        <v>6295820.3799999999</v>
      </c>
      <c r="E782" s="29">
        <v>627315.67000000016</v>
      </c>
      <c r="F782" s="29">
        <v>-85145.17</v>
      </c>
      <c r="G782" s="30">
        <f t="shared" si="97"/>
        <v>6837990.8799999999</v>
      </c>
      <c r="H782" s="30">
        <v>0</v>
      </c>
      <c r="I782" s="34"/>
      <c r="J782" s="54">
        <f t="shared" si="96"/>
        <v>-4742429.1499999994</v>
      </c>
      <c r="K782" s="29">
        <v>-250992.20000000007</v>
      </c>
      <c r="L782" s="29">
        <v>78330.740000000005</v>
      </c>
      <c r="M782" s="30">
        <f t="shared" si="98"/>
        <v>-4915090.6099999994</v>
      </c>
      <c r="N782" s="32">
        <f t="shared" si="99"/>
        <v>1922900.2700000005</v>
      </c>
      <c r="R782" s="33"/>
    </row>
    <row r="783" spans="1:18" ht="15" x14ac:dyDescent="0.25">
      <c r="A783" s="27">
        <v>47</v>
      </c>
      <c r="B783" s="27" t="s">
        <v>99</v>
      </c>
      <c r="C783" s="62" t="s">
        <v>100</v>
      </c>
      <c r="D783" s="54">
        <f t="shared" si="95"/>
        <v>1299943.2</v>
      </c>
      <c r="E783" s="29">
        <v>409410.76000000018</v>
      </c>
      <c r="F783" s="29">
        <v>-4510.34</v>
      </c>
      <c r="G783" s="30">
        <f t="shared" si="97"/>
        <v>1704843.62</v>
      </c>
      <c r="H783" s="30">
        <v>0</v>
      </c>
      <c r="I783" s="34"/>
      <c r="J783" s="54">
        <f t="shared" si="96"/>
        <v>-452824.29000000004</v>
      </c>
      <c r="K783" s="29">
        <v>-44738.43</v>
      </c>
      <c r="L783" s="29">
        <v>3451.5</v>
      </c>
      <c r="M783" s="30">
        <f t="shared" si="98"/>
        <v>-494111.22000000003</v>
      </c>
      <c r="N783" s="32">
        <f t="shared" si="99"/>
        <v>1210732.4000000001</v>
      </c>
      <c r="R783" s="33"/>
    </row>
    <row r="784" spans="1:18" ht="15" x14ac:dyDescent="0.25">
      <c r="A784" s="27">
        <v>10</v>
      </c>
      <c r="B784" s="27">
        <v>1865</v>
      </c>
      <c r="C784" s="62" t="s">
        <v>101</v>
      </c>
      <c r="D784" s="54">
        <f t="shared" si="95"/>
        <v>134426.32999999999</v>
      </c>
      <c r="E784" s="29">
        <v>0</v>
      </c>
      <c r="F784" s="29">
        <v>0</v>
      </c>
      <c r="G784" s="30">
        <f t="shared" si="97"/>
        <v>134426.32999999999</v>
      </c>
      <c r="H784" s="30">
        <v>0</v>
      </c>
      <c r="I784" s="34"/>
      <c r="J784" s="54">
        <f t="shared" si="96"/>
        <v>-134400.07</v>
      </c>
      <c r="K784" s="29">
        <v>-16.589999999996508</v>
      </c>
      <c r="L784" s="29">
        <v>0</v>
      </c>
      <c r="M784" s="30">
        <f t="shared" si="98"/>
        <v>-134416.66</v>
      </c>
      <c r="N784" s="32">
        <f t="shared" si="99"/>
        <v>9.6699999999837019</v>
      </c>
      <c r="R784" s="33"/>
    </row>
    <row r="785" spans="1:18" ht="15" hidden="1" outlineLevel="1" x14ac:dyDescent="0.25">
      <c r="A785" s="27" t="s">
        <v>36</v>
      </c>
      <c r="B785" s="27">
        <v>1905</v>
      </c>
      <c r="C785" s="28" t="s">
        <v>37</v>
      </c>
      <c r="D785" s="54">
        <f t="shared" si="95"/>
        <v>0</v>
      </c>
      <c r="E785" s="29">
        <v>0</v>
      </c>
      <c r="F785" s="29">
        <v>0</v>
      </c>
      <c r="G785" s="30">
        <f t="shared" si="97"/>
        <v>0</v>
      </c>
      <c r="H785" s="30">
        <v>0</v>
      </c>
      <c r="I785" s="34"/>
      <c r="J785" s="54">
        <f t="shared" si="96"/>
        <v>0</v>
      </c>
      <c r="K785" s="29">
        <v>0</v>
      </c>
      <c r="L785" s="29">
        <v>0</v>
      </c>
      <c r="M785" s="30">
        <f t="shared" si="98"/>
        <v>0</v>
      </c>
      <c r="N785" s="32">
        <f t="shared" si="99"/>
        <v>0</v>
      </c>
      <c r="R785" s="33"/>
    </row>
    <row r="786" spans="1:18" ht="15" collapsed="1" x14ac:dyDescent="0.25">
      <c r="A786" s="27">
        <v>1</v>
      </c>
      <c r="B786" s="27">
        <v>1908</v>
      </c>
      <c r="C786" s="28" t="s">
        <v>51</v>
      </c>
      <c r="D786" s="54">
        <f t="shared" si="95"/>
        <v>983166.71</v>
      </c>
      <c r="E786" s="29">
        <v>0</v>
      </c>
      <c r="F786" s="29">
        <v>0</v>
      </c>
      <c r="G786" s="30">
        <f t="shared" si="97"/>
        <v>983166.71</v>
      </c>
      <c r="H786" s="30">
        <v>0</v>
      </c>
      <c r="I786" s="34"/>
      <c r="J786" s="54">
        <f t="shared" si="96"/>
        <v>-351395.38</v>
      </c>
      <c r="K786" s="29">
        <v>-19679.840000000026</v>
      </c>
      <c r="L786" s="29">
        <v>0</v>
      </c>
      <c r="M786" s="30">
        <f t="shared" si="98"/>
        <v>-371075.22000000003</v>
      </c>
      <c r="N786" s="32">
        <f t="shared" si="99"/>
        <v>612091.49</v>
      </c>
      <c r="R786" s="33"/>
    </row>
    <row r="787" spans="1:18" ht="15" x14ac:dyDescent="0.25">
      <c r="A787" s="27">
        <v>1</v>
      </c>
      <c r="B787" s="27" t="s">
        <v>102</v>
      </c>
      <c r="C787" s="62" t="s">
        <v>103</v>
      </c>
      <c r="D787" s="54">
        <f t="shared" si="95"/>
        <v>51640.41</v>
      </c>
      <c r="E787" s="29">
        <v>9355</v>
      </c>
      <c r="F787" s="29">
        <v>0</v>
      </c>
      <c r="G787" s="30">
        <f t="shared" si="97"/>
        <v>60995.41</v>
      </c>
      <c r="H787" s="30">
        <v>0</v>
      </c>
      <c r="I787" s="34"/>
      <c r="J787" s="54">
        <f t="shared" si="96"/>
        <v>-3812.38</v>
      </c>
      <c r="K787" s="29">
        <v>-2127.9899999999998</v>
      </c>
      <c r="L787" s="29">
        <v>0</v>
      </c>
      <c r="M787" s="30">
        <f t="shared" si="98"/>
        <v>-5940.37</v>
      </c>
      <c r="N787" s="32">
        <f t="shared" si="99"/>
        <v>55055.040000000001</v>
      </c>
      <c r="R787" s="33"/>
    </row>
    <row r="788" spans="1:18" ht="15" x14ac:dyDescent="0.25">
      <c r="A788" s="27">
        <v>12</v>
      </c>
      <c r="B788" s="27">
        <v>1910</v>
      </c>
      <c r="C788" s="28" t="s">
        <v>104</v>
      </c>
      <c r="D788" s="54">
        <f t="shared" si="95"/>
        <v>1787223.4</v>
      </c>
      <c r="E788" s="29">
        <v>17276.350000000093</v>
      </c>
      <c r="F788" s="29">
        <v>0</v>
      </c>
      <c r="G788" s="30">
        <f t="shared" si="97"/>
        <v>1804499.75</v>
      </c>
      <c r="H788" s="30">
        <v>0</v>
      </c>
      <c r="I788" s="34"/>
      <c r="J788" s="54">
        <f t="shared" si="96"/>
        <v>-1455423.72</v>
      </c>
      <c r="K788" s="29">
        <v>-118198.60000000009</v>
      </c>
      <c r="L788" s="29">
        <v>0</v>
      </c>
      <c r="M788" s="30">
        <f t="shared" si="98"/>
        <v>-1573622.32</v>
      </c>
      <c r="N788" s="32">
        <f t="shared" si="99"/>
        <v>230877.42999999993</v>
      </c>
      <c r="R788" s="33"/>
    </row>
    <row r="789" spans="1:18" ht="15" x14ac:dyDescent="0.25">
      <c r="A789" s="27">
        <v>8</v>
      </c>
      <c r="B789" s="27">
        <v>1915</v>
      </c>
      <c r="C789" s="28" t="s">
        <v>52</v>
      </c>
      <c r="D789" s="54">
        <f t="shared" si="95"/>
        <v>1627287.7</v>
      </c>
      <c r="E789" s="29">
        <v>8844.0100000000093</v>
      </c>
      <c r="F789" s="29">
        <v>0</v>
      </c>
      <c r="G789" s="30">
        <f t="shared" si="97"/>
        <v>1636131.71</v>
      </c>
      <c r="H789" s="30">
        <v>0</v>
      </c>
      <c r="I789" s="34"/>
      <c r="J789" s="54">
        <f t="shared" si="96"/>
        <v>-1498209.3000000003</v>
      </c>
      <c r="K789" s="29">
        <v>-31457.649999999965</v>
      </c>
      <c r="L789" s="29">
        <v>0</v>
      </c>
      <c r="M789" s="30">
        <f t="shared" si="98"/>
        <v>-1529666.9500000002</v>
      </c>
      <c r="N789" s="32">
        <f t="shared" si="99"/>
        <v>106464.75999999978</v>
      </c>
      <c r="R789" s="33"/>
    </row>
    <row r="790" spans="1:18" ht="15" hidden="1" outlineLevel="1" x14ac:dyDescent="0.25">
      <c r="A790" s="27">
        <v>8</v>
      </c>
      <c r="B790" s="27" t="s">
        <v>105</v>
      </c>
      <c r="C790" s="28" t="s">
        <v>53</v>
      </c>
      <c r="D790" s="54">
        <f t="shared" si="95"/>
        <v>0</v>
      </c>
      <c r="E790" s="29">
        <v>0</v>
      </c>
      <c r="F790" s="29">
        <v>0</v>
      </c>
      <c r="G790" s="30">
        <f t="shared" si="97"/>
        <v>0</v>
      </c>
      <c r="H790" s="30">
        <v>0</v>
      </c>
      <c r="I790" s="34"/>
      <c r="J790" s="54">
        <f t="shared" si="96"/>
        <v>0</v>
      </c>
      <c r="K790" s="29">
        <v>0</v>
      </c>
      <c r="L790" s="29">
        <v>0</v>
      </c>
      <c r="M790" s="30">
        <f t="shared" si="98"/>
        <v>0</v>
      </c>
      <c r="N790" s="32">
        <f t="shared" si="99"/>
        <v>0</v>
      </c>
      <c r="R790" s="33"/>
    </row>
    <row r="791" spans="1:18" ht="15" collapsed="1" x14ac:dyDescent="0.25">
      <c r="A791" s="27">
        <v>50</v>
      </c>
      <c r="B791" s="27">
        <v>1920</v>
      </c>
      <c r="C791" s="28" t="s">
        <v>54</v>
      </c>
      <c r="D791" s="54">
        <f t="shared" si="95"/>
        <v>1885434.7399999995</v>
      </c>
      <c r="E791" s="29">
        <v>195981.28000000003</v>
      </c>
      <c r="F791" s="29">
        <v>0</v>
      </c>
      <c r="G791" s="30">
        <f t="shared" si="97"/>
        <v>2081416.0199999996</v>
      </c>
      <c r="H791" s="30">
        <v>0</v>
      </c>
      <c r="I791" s="34"/>
      <c r="J791" s="54">
        <f t="shared" si="96"/>
        <v>-1470503.2700000003</v>
      </c>
      <c r="K791" s="29">
        <v>-183625.25</v>
      </c>
      <c r="L791" s="29">
        <v>0</v>
      </c>
      <c r="M791" s="30">
        <f t="shared" si="98"/>
        <v>-1654128.5200000003</v>
      </c>
      <c r="N791" s="32">
        <f t="shared" si="99"/>
        <v>427287.4999999993</v>
      </c>
      <c r="R791" s="33"/>
    </row>
    <row r="792" spans="1:18" ht="25.5" hidden="1" outlineLevel="1" x14ac:dyDescent="0.25">
      <c r="A792" s="27">
        <v>45</v>
      </c>
      <c r="B792" s="27" t="s">
        <v>106</v>
      </c>
      <c r="C792" s="28" t="s">
        <v>55</v>
      </c>
      <c r="D792" s="54">
        <f t="shared" si="95"/>
        <v>0</v>
      </c>
      <c r="E792" s="29">
        <v>0</v>
      </c>
      <c r="F792" s="29">
        <v>0</v>
      </c>
      <c r="G792" s="30">
        <f t="shared" si="97"/>
        <v>0</v>
      </c>
      <c r="H792" s="30">
        <v>0</v>
      </c>
      <c r="I792" s="34"/>
      <c r="J792" s="54">
        <f t="shared" si="96"/>
        <v>0</v>
      </c>
      <c r="K792" s="29">
        <v>0</v>
      </c>
      <c r="L792" s="29">
        <v>0</v>
      </c>
      <c r="M792" s="30">
        <f t="shared" si="98"/>
        <v>0</v>
      </c>
      <c r="N792" s="32">
        <f t="shared" si="99"/>
        <v>0</v>
      </c>
      <c r="R792" s="33"/>
    </row>
    <row r="793" spans="1:18" ht="25.5" hidden="1" outlineLevel="1" x14ac:dyDescent="0.25">
      <c r="A793" s="27">
        <v>50</v>
      </c>
      <c r="B793" s="27" t="s">
        <v>107</v>
      </c>
      <c r="C793" s="28" t="s">
        <v>56</v>
      </c>
      <c r="D793" s="54">
        <f t="shared" si="95"/>
        <v>0</v>
      </c>
      <c r="E793" s="29">
        <v>0</v>
      </c>
      <c r="F793" s="29">
        <v>0</v>
      </c>
      <c r="G793" s="30">
        <f t="shared" si="97"/>
        <v>0</v>
      </c>
      <c r="H793" s="30">
        <v>0</v>
      </c>
      <c r="I793" s="34"/>
      <c r="J793" s="54">
        <f t="shared" si="96"/>
        <v>0</v>
      </c>
      <c r="K793" s="29">
        <v>0</v>
      </c>
      <c r="L793" s="29">
        <v>0</v>
      </c>
      <c r="M793" s="30">
        <f t="shared" si="98"/>
        <v>0</v>
      </c>
      <c r="N793" s="32">
        <f t="shared" si="99"/>
        <v>0</v>
      </c>
      <c r="R793" s="33"/>
    </row>
    <row r="794" spans="1:18" ht="15" collapsed="1" x14ac:dyDescent="0.25">
      <c r="A794" s="27">
        <v>10</v>
      </c>
      <c r="B794" s="27">
        <v>1930</v>
      </c>
      <c r="C794" s="62" t="s">
        <v>108</v>
      </c>
      <c r="D794" s="54">
        <f t="shared" si="95"/>
        <v>913229.07999999961</v>
      </c>
      <c r="E794" s="29">
        <v>153639.96999999997</v>
      </c>
      <c r="F794" s="29">
        <v>-40922.99</v>
      </c>
      <c r="G794" s="30">
        <f t="shared" si="97"/>
        <v>1025946.0599999996</v>
      </c>
      <c r="H794" s="30">
        <v>0</v>
      </c>
      <c r="I794" s="34"/>
      <c r="J794" s="54">
        <f t="shared" si="96"/>
        <v>-476545.54000000027</v>
      </c>
      <c r="K794" s="29">
        <v>-153386.94</v>
      </c>
      <c r="L794" s="29">
        <v>40922.99</v>
      </c>
      <c r="M794" s="30">
        <f t="shared" si="98"/>
        <v>-589009.49000000022</v>
      </c>
      <c r="N794" s="32">
        <f t="shared" si="99"/>
        <v>436936.56999999937</v>
      </c>
      <c r="R794" s="33"/>
    </row>
    <row r="795" spans="1:18" ht="15" x14ac:dyDescent="0.25">
      <c r="A795" s="27">
        <v>10</v>
      </c>
      <c r="B795" s="27" t="s">
        <v>109</v>
      </c>
      <c r="C795" s="62" t="s">
        <v>110</v>
      </c>
      <c r="D795" s="54">
        <f t="shared" si="95"/>
        <v>4570668.9600000009</v>
      </c>
      <c r="E795" s="29">
        <v>375874.00000000006</v>
      </c>
      <c r="F795" s="29">
        <v>-46245.96</v>
      </c>
      <c r="G795" s="30">
        <f t="shared" si="97"/>
        <v>4900297.0000000009</v>
      </c>
      <c r="H795" s="30">
        <v>0</v>
      </c>
      <c r="I795" s="34"/>
      <c r="J795" s="54">
        <f t="shared" si="96"/>
        <v>-2967724.0999999992</v>
      </c>
      <c r="K795" s="29">
        <v>-324636.38</v>
      </c>
      <c r="L795" s="29">
        <v>46245.96</v>
      </c>
      <c r="M795" s="30">
        <f t="shared" si="98"/>
        <v>-3246114.5199999991</v>
      </c>
      <c r="N795" s="32">
        <f t="shared" si="99"/>
        <v>1654182.4800000018</v>
      </c>
      <c r="R795" s="33"/>
    </row>
    <row r="796" spans="1:18" ht="15" x14ac:dyDescent="0.25">
      <c r="A796" s="27">
        <v>10</v>
      </c>
      <c r="B796" s="27">
        <v>1935</v>
      </c>
      <c r="C796" s="28" t="s">
        <v>58</v>
      </c>
      <c r="D796" s="54">
        <f t="shared" si="95"/>
        <v>173575.58</v>
      </c>
      <c r="E796" s="29">
        <v>0</v>
      </c>
      <c r="F796" s="29">
        <v>0</v>
      </c>
      <c r="G796" s="30">
        <f t="shared" si="97"/>
        <v>173575.58</v>
      </c>
      <c r="H796" s="30">
        <v>0</v>
      </c>
      <c r="I796" s="34"/>
      <c r="J796" s="54">
        <f t="shared" si="96"/>
        <v>-170800.6</v>
      </c>
      <c r="K796" s="29">
        <v>-693.75</v>
      </c>
      <c r="L796" s="29">
        <v>0</v>
      </c>
      <c r="M796" s="30">
        <f t="shared" si="98"/>
        <v>-171494.35</v>
      </c>
      <c r="N796" s="32">
        <f t="shared" si="99"/>
        <v>2081.2299999999814</v>
      </c>
      <c r="R796" s="33"/>
    </row>
    <row r="797" spans="1:18" ht="25.5" x14ac:dyDescent="0.25">
      <c r="A797" s="27">
        <v>8</v>
      </c>
      <c r="B797" s="27">
        <v>1940</v>
      </c>
      <c r="C797" s="62" t="s">
        <v>111</v>
      </c>
      <c r="D797" s="54">
        <f t="shared" si="95"/>
        <v>1178258.2</v>
      </c>
      <c r="E797" s="29">
        <v>23262.200000000012</v>
      </c>
      <c r="F797" s="29">
        <v>0</v>
      </c>
      <c r="G797" s="30">
        <f t="shared" si="97"/>
        <v>1201520.3999999999</v>
      </c>
      <c r="H797" s="30">
        <v>0</v>
      </c>
      <c r="I797" s="34"/>
      <c r="J797" s="54">
        <f t="shared" si="96"/>
        <v>-949269.7699999999</v>
      </c>
      <c r="K797" s="29">
        <v>-43081.700000000026</v>
      </c>
      <c r="L797" s="29">
        <v>0</v>
      </c>
      <c r="M797" s="30">
        <f t="shared" si="98"/>
        <v>-992351.47</v>
      </c>
      <c r="N797" s="32">
        <f t="shared" si="99"/>
        <v>209168.92999999993</v>
      </c>
      <c r="R797" s="33"/>
    </row>
    <row r="798" spans="1:18" ht="15" hidden="1" outlineLevel="1" x14ac:dyDescent="0.25">
      <c r="A798" s="27">
        <v>8</v>
      </c>
      <c r="B798" s="27" t="s">
        <v>112</v>
      </c>
      <c r="C798" s="62" t="s">
        <v>113</v>
      </c>
      <c r="D798" s="54">
        <f t="shared" si="95"/>
        <v>0</v>
      </c>
      <c r="E798" s="29">
        <v>0</v>
      </c>
      <c r="F798" s="29">
        <v>0</v>
      </c>
      <c r="G798" s="30">
        <f t="shared" si="97"/>
        <v>0</v>
      </c>
      <c r="H798" s="30">
        <v>0</v>
      </c>
      <c r="I798" s="34"/>
      <c r="J798" s="54">
        <f t="shared" si="96"/>
        <v>0</v>
      </c>
      <c r="K798" s="29">
        <v>0</v>
      </c>
      <c r="L798" s="29">
        <v>0</v>
      </c>
      <c r="M798" s="30">
        <f t="shared" si="98"/>
        <v>0</v>
      </c>
      <c r="N798" s="32">
        <f t="shared" si="99"/>
        <v>0</v>
      </c>
      <c r="R798" s="33"/>
    </row>
    <row r="799" spans="1:18" ht="15" collapsed="1" x14ac:dyDescent="0.25">
      <c r="A799" s="27">
        <v>10</v>
      </c>
      <c r="B799" s="27">
        <v>1945</v>
      </c>
      <c r="C799" s="28" t="s">
        <v>60</v>
      </c>
      <c r="D799" s="54">
        <f t="shared" si="95"/>
        <v>576329.17999999993</v>
      </c>
      <c r="E799" s="29">
        <v>179037.95000000004</v>
      </c>
      <c r="F799" s="29">
        <v>0</v>
      </c>
      <c r="G799" s="30">
        <f t="shared" si="97"/>
        <v>755367.13</v>
      </c>
      <c r="H799" s="30">
        <v>0</v>
      </c>
      <c r="I799" s="34"/>
      <c r="J799" s="54">
        <f t="shared" si="96"/>
        <v>-532541.1</v>
      </c>
      <c r="K799" s="29">
        <v>-17378.200000000059</v>
      </c>
      <c r="L799" s="29">
        <v>0</v>
      </c>
      <c r="M799" s="30">
        <f t="shared" si="98"/>
        <v>-549919.30000000005</v>
      </c>
      <c r="N799" s="32">
        <f t="shared" si="99"/>
        <v>205447.82999999996</v>
      </c>
      <c r="R799" s="33"/>
    </row>
    <row r="800" spans="1:18" ht="15" x14ac:dyDescent="0.25">
      <c r="A800" s="27">
        <v>10</v>
      </c>
      <c r="B800" s="27">
        <v>1950</v>
      </c>
      <c r="C800" s="28" t="s">
        <v>61</v>
      </c>
      <c r="D800" s="54">
        <f t="shared" si="95"/>
        <v>109339.4</v>
      </c>
      <c r="E800" s="29">
        <v>0</v>
      </c>
      <c r="F800" s="29">
        <v>0</v>
      </c>
      <c r="G800" s="30">
        <f t="shared" si="97"/>
        <v>109339.4</v>
      </c>
      <c r="H800" s="30">
        <v>0</v>
      </c>
      <c r="I800" s="34"/>
      <c r="J800" s="54">
        <f t="shared" si="96"/>
        <v>-109339.4</v>
      </c>
      <c r="K800" s="29">
        <v>0</v>
      </c>
      <c r="L800" s="29">
        <v>0</v>
      </c>
      <c r="M800" s="30">
        <f t="shared" si="98"/>
        <v>-109339.4</v>
      </c>
      <c r="N800" s="32">
        <f t="shared" si="99"/>
        <v>0</v>
      </c>
      <c r="R800" s="33"/>
    </row>
    <row r="801" spans="1:18" ht="15" x14ac:dyDescent="0.25">
      <c r="A801" s="27">
        <v>10</v>
      </c>
      <c r="B801" s="27">
        <v>1955</v>
      </c>
      <c r="C801" s="62" t="s">
        <v>114</v>
      </c>
      <c r="D801" s="54">
        <f t="shared" si="95"/>
        <v>665714.52</v>
      </c>
      <c r="E801" s="29">
        <v>0</v>
      </c>
      <c r="F801" s="29">
        <v>0</v>
      </c>
      <c r="G801" s="30">
        <f t="shared" si="97"/>
        <v>665714.52</v>
      </c>
      <c r="H801" s="30">
        <v>0</v>
      </c>
      <c r="I801" s="34"/>
      <c r="J801" s="54">
        <f t="shared" si="96"/>
        <v>-428876.04000000004</v>
      </c>
      <c r="K801" s="29">
        <v>-38352.79999999993</v>
      </c>
      <c r="L801" s="29">
        <v>0</v>
      </c>
      <c r="M801" s="30">
        <f t="shared" si="98"/>
        <v>-467228.83999999997</v>
      </c>
      <c r="N801" s="32">
        <f t="shared" si="99"/>
        <v>198485.68000000005</v>
      </c>
      <c r="R801" s="33"/>
    </row>
    <row r="802" spans="1:18" ht="15" x14ac:dyDescent="0.25">
      <c r="A802" s="27">
        <v>10</v>
      </c>
      <c r="B802" s="27" t="s">
        <v>115</v>
      </c>
      <c r="C802" s="62" t="s">
        <v>116</v>
      </c>
      <c r="D802" s="54">
        <f t="shared" si="95"/>
        <v>121415.01</v>
      </c>
      <c r="E802" s="29">
        <v>0</v>
      </c>
      <c r="F802" s="29">
        <v>0</v>
      </c>
      <c r="G802" s="30">
        <f t="shared" si="97"/>
        <v>121415.01</v>
      </c>
      <c r="H802" s="30">
        <v>0</v>
      </c>
      <c r="I802" s="34"/>
      <c r="J802" s="54">
        <f t="shared" si="96"/>
        <v>-87997.72</v>
      </c>
      <c r="K802" s="29">
        <v>-23546.39</v>
      </c>
      <c r="L802" s="29">
        <v>0</v>
      </c>
      <c r="M802" s="30">
        <f t="shared" si="98"/>
        <v>-111544.11</v>
      </c>
      <c r="N802" s="32">
        <f t="shared" si="99"/>
        <v>9870.8999999999942</v>
      </c>
      <c r="R802" s="33"/>
    </row>
    <row r="803" spans="1:18" ht="15" hidden="1" outlineLevel="1" x14ac:dyDescent="0.25">
      <c r="A803" s="27">
        <v>10</v>
      </c>
      <c r="B803" s="27" t="s">
        <v>117</v>
      </c>
      <c r="C803" s="62" t="s">
        <v>63</v>
      </c>
      <c r="D803" s="54">
        <f t="shared" si="95"/>
        <v>0</v>
      </c>
      <c r="E803" s="29">
        <v>0</v>
      </c>
      <c r="F803" s="29">
        <v>0</v>
      </c>
      <c r="G803" s="30">
        <f t="shared" si="97"/>
        <v>0</v>
      </c>
      <c r="H803" s="30">
        <v>0</v>
      </c>
      <c r="I803" s="34"/>
      <c r="J803" s="54">
        <f t="shared" si="96"/>
        <v>0</v>
      </c>
      <c r="K803" s="29">
        <v>0</v>
      </c>
      <c r="L803" s="29">
        <v>0</v>
      </c>
      <c r="M803" s="30">
        <f t="shared" si="98"/>
        <v>0</v>
      </c>
      <c r="N803" s="32">
        <f t="shared" si="99"/>
        <v>0</v>
      </c>
      <c r="R803" s="33"/>
    </row>
    <row r="804" spans="1:18" ht="15" collapsed="1" x14ac:dyDescent="0.25">
      <c r="A804" s="27">
        <v>8</v>
      </c>
      <c r="B804" s="27">
        <v>1960</v>
      </c>
      <c r="C804" s="28" t="s">
        <v>64</v>
      </c>
      <c r="D804" s="54">
        <f t="shared" si="95"/>
        <v>277610.19000000006</v>
      </c>
      <c r="E804" s="29">
        <v>63594.67</v>
      </c>
      <c r="F804" s="29">
        <v>0</v>
      </c>
      <c r="G804" s="30">
        <f t="shared" si="97"/>
        <v>341204.86000000004</v>
      </c>
      <c r="H804" s="30">
        <v>0</v>
      </c>
      <c r="I804" s="34"/>
      <c r="J804" s="54">
        <f t="shared" si="96"/>
        <v>-97094.84</v>
      </c>
      <c r="K804" s="29">
        <v>-20317.490000000005</v>
      </c>
      <c r="L804" s="29">
        <v>0</v>
      </c>
      <c r="M804" s="30">
        <f t="shared" si="98"/>
        <v>-117412.33</v>
      </c>
      <c r="N804" s="32">
        <f t="shared" si="99"/>
        <v>223792.53000000003</v>
      </c>
      <c r="R804" s="33"/>
    </row>
    <row r="805" spans="1:18" ht="15" x14ac:dyDescent="0.25">
      <c r="A805" s="144">
        <v>8</v>
      </c>
      <c r="B805" s="27" t="s">
        <v>118</v>
      </c>
      <c r="C805" s="62" t="s">
        <v>119</v>
      </c>
      <c r="D805" s="54">
        <f t="shared" si="95"/>
        <v>68444.380000000019</v>
      </c>
      <c r="E805" s="29">
        <v>3852.1899999999951</v>
      </c>
      <c r="F805" s="29">
        <v>0</v>
      </c>
      <c r="G805" s="30">
        <f t="shared" si="97"/>
        <v>72296.570000000007</v>
      </c>
      <c r="H805" s="30">
        <v>0</v>
      </c>
      <c r="I805" s="34"/>
      <c r="J805" s="54">
        <f t="shared" si="96"/>
        <v>-58154.31</v>
      </c>
      <c r="K805" s="29">
        <v>-3344.7800000000025</v>
      </c>
      <c r="L805" s="29">
        <v>0</v>
      </c>
      <c r="M805" s="30">
        <f t="shared" si="98"/>
        <v>-61499.09</v>
      </c>
      <c r="N805" s="32">
        <f t="shared" si="99"/>
        <v>10797.48000000001</v>
      </c>
      <c r="R805" s="33"/>
    </row>
    <row r="806" spans="1:18" ht="25.5" hidden="1" outlineLevel="1" x14ac:dyDescent="0.25">
      <c r="A806" s="1">
        <v>47</v>
      </c>
      <c r="B806" s="27">
        <v>1970</v>
      </c>
      <c r="C806" s="28" t="s">
        <v>65</v>
      </c>
      <c r="D806" s="54">
        <f t="shared" si="95"/>
        <v>0</v>
      </c>
      <c r="E806" s="29">
        <v>0</v>
      </c>
      <c r="F806" s="29">
        <v>0</v>
      </c>
      <c r="G806" s="30">
        <f t="shared" si="97"/>
        <v>0</v>
      </c>
      <c r="H806" s="30">
        <v>0</v>
      </c>
      <c r="I806" s="34"/>
      <c r="J806" s="54">
        <f t="shared" si="96"/>
        <v>0</v>
      </c>
      <c r="K806" s="29">
        <v>0</v>
      </c>
      <c r="L806" s="29">
        <v>0</v>
      </c>
      <c r="M806" s="30">
        <f t="shared" si="98"/>
        <v>0</v>
      </c>
      <c r="N806" s="32">
        <f t="shared" si="99"/>
        <v>0</v>
      </c>
      <c r="R806" s="33"/>
    </row>
    <row r="807" spans="1:18" ht="25.5" hidden="1" outlineLevel="1" x14ac:dyDescent="0.25">
      <c r="A807" s="27">
        <v>47</v>
      </c>
      <c r="B807" s="27">
        <v>1975</v>
      </c>
      <c r="C807" s="28" t="s">
        <v>66</v>
      </c>
      <c r="D807" s="54">
        <f t="shared" si="95"/>
        <v>0</v>
      </c>
      <c r="E807" s="29">
        <v>0</v>
      </c>
      <c r="F807" s="29">
        <v>0</v>
      </c>
      <c r="G807" s="30">
        <f t="shared" si="97"/>
        <v>0</v>
      </c>
      <c r="H807" s="30">
        <v>0</v>
      </c>
      <c r="I807" s="34"/>
      <c r="J807" s="54">
        <f t="shared" si="96"/>
        <v>0</v>
      </c>
      <c r="K807" s="29">
        <v>0</v>
      </c>
      <c r="L807" s="29">
        <v>0</v>
      </c>
      <c r="M807" s="30">
        <f t="shared" si="98"/>
        <v>0</v>
      </c>
      <c r="N807" s="32">
        <f t="shared" si="99"/>
        <v>0</v>
      </c>
      <c r="R807" s="33"/>
    </row>
    <row r="808" spans="1:18" ht="15" collapsed="1" x14ac:dyDescent="0.25">
      <c r="A808" s="27">
        <v>8</v>
      </c>
      <c r="B808" s="27">
        <v>1980</v>
      </c>
      <c r="C808" s="28" t="s">
        <v>67</v>
      </c>
      <c r="D808" s="54">
        <f t="shared" si="95"/>
        <v>1117968.3500000003</v>
      </c>
      <c r="E808" s="29">
        <v>0</v>
      </c>
      <c r="F808" s="29">
        <v>0</v>
      </c>
      <c r="G808" s="30">
        <f t="shared" si="97"/>
        <v>1117968.3500000003</v>
      </c>
      <c r="H808" s="30">
        <v>0</v>
      </c>
      <c r="I808" s="34"/>
      <c r="J808" s="54">
        <f t="shared" si="96"/>
        <v>-875260.53999999992</v>
      </c>
      <c r="K808" s="29">
        <v>-19938.290000000037</v>
      </c>
      <c r="L808" s="29">
        <v>0</v>
      </c>
      <c r="M808" s="30">
        <f t="shared" si="98"/>
        <v>-895198.83</v>
      </c>
      <c r="N808" s="32">
        <f t="shared" si="99"/>
        <v>222769.52000000037</v>
      </c>
      <c r="R808" s="33"/>
    </row>
    <row r="809" spans="1:18" ht="15" hidden="1" outlineLevel="1" x14ac:dyDescent="0.25">
      <c r="A809" s="27">
        <v>47</v>
      </c>
      <c r="B809" s="27">
        <v>1985</v>
      </c>
      <c r="C809" s="28" t="s">
        <v>68</v>
      </c>
      <c r="D809" s="54">
        <f t="shared" si="95"/>
        <v>0</v>
      </c>
      <c r="E809" s="29">
        <v>0</v>
      </c>
      <c r="F809" s="29">
        <v>0</v>
      </c>
      <c r="G809" s="30">
        <f t="shared" si="97"/>
        <v>0</v>
      </c>
      <c r="H809" s="30">
        <v>0</v>
      </c>
      <c r="I809" s="34"/>
      <c r="J809" s="54">
        <f t="shared" si="96"/>
        <v>0</v>
      </c>
      <c r="K809" s="29">
        <v>0</v>
      </c>
      <c r="L809" s="29">
        <v>0</v>
      </c>
      <c r="M809" s="30">
        <f t="shared" si="98"/>
        <v>0</v>
      </c>
      <c r="N809" s="32">
        <f t="shared" si="99"/>
        <v>0</v>
      </c>
      <c r="R809" s="33"/>
    </row>
    <row r="810" spans="1:18" ht="15" hidden="1" outlineLevel="1" x14ac:dyDescent="0.25">
      <c r="A810" s="1">
        <v>47</v>
      </c>
      <c r="B810" s="27">
        <v>1990</v>
      </c>
      <c r="C810" s="36" t="s">
        <v>69</v>
      </c>
      <c r="D810" s="54">
        <f t="shared" si="95"/>
        <v>0</v>
      </c>
      <c r="E810" s="29">
        <v>0</v>
      </c>
      <c r="F810" s="29">
        <v>0</v>
      </c>
      <c r="G810" s="30">
        <f t="shared" si="97"/>
        <v>0</v>
      </c>
      <c r="H810" s="30">
        <v>0</v>
      </c>
      <c r="I810" s="34"/>
      <c r="J810" s="54">
        <f t="shared" si="96"/>
        <v>0</v>
      </c>
      <c r="K810" s="29">
        <v>0</v>
      </c>
      <c r="L810" s="29">
        <v>0</v>
      </c>
      <c r="M810" s="30">
        <f t="shared" si="98"/>
        <v>0</v>
      </c>
      <c r="N810" s="32">
        <f t="shared" si="99"/>
        <v>0</v>
      </c>
      <c r="R810" s="33"/>
    </row>
    <row r="811" spans="1:18" ht="15" collapsed="1" x14ac:dyDescent="0.25">
      <c r="A811" s="27">
        <v>47</v>
      </c>
      <c r="B811" s="27">
        <v>1995</v>
      </c>
      <c r="C811" s="28" t="s">
        <v>70</v>
      </c>
      <c r="D811" s="54">
        <f t="shared" si="95"/>
        <v>-23048833.009999998</v>
      </c>
      <c r="E811" s="29">
        <v>-1924992.4199999995</v>
      </c>
      <c r="F811" s="29">
        <v>18936.38</v>
      </c>
      <c r="G811" s="30">
        <f t="shared" si="97"/>
        <v>-24954889.049999997</v>
      </c>
      <c r="H811" s="30">
        <v>0</v>
      </c>
      <c r="I811" s="34"/>
      <c r="J811" s="54">
        <f t="shared" si="96"/>
        <v>6072691.6200000001</v>
      </c>
      <c r="K811" s="29">
        <v>560139.03999999969</v>
      </c>
      <c r="L811" s="29">
        <v>-5148.6000000000004</v>
      </c>
      <c r="M811" s="30">
        <f t="shared" si="98"/>
        <v>6627682.0600000005</v>
      </c>
      <c r="N811" s="32">
        <f t="shared" si="99"/>
        <v>-18327206.989999995</v>
      </c>
      <c r="R811" s="33"/>
    </row>
    <row r="812" spans="1:18" ht="15" hidden="1" outlineLevel="1" x14ac:dyDescent="0.25">
      <c r="A812" s="27">
        <v>47</v>
      </c>
      <c r="B812" s="27">
        <v>2440</v>
      </c>
      <c r="C812" s="28" t="s">
        <v>71</v>
      </c>
      <c r="D812" s="54">
        <f t="shared" si="95"/>
        <v>0</v>
      </c>
      <c r="E812" s="29">
        <v>0</v>
      </c>
      <c r="F812" s="29">
        <v>0</v>
      </c>
      <c r="G812" s="30">
        <f t="shared" si="97"/>
        <v>0</v>
      </c>
      <c r="H812" s="30">
        <v>0</v>
      </c>
      <c r="J812" s="54">
        <f t="shared" si="96"/>
        <v>0</v>
      </c>
      <c r="K812" s="29">
        <v>0</v>
      </c>
      <c r="L812" s="29">
        <v>0</v>
      </c>
      <c r="M812" s="30">
        <f t="shared" si="98"/>
        <v>0</v>
      </c>
      <c r="N812" s="32">
        <f t="shared" si="99"/>
        <v>0</v>
      </c>
      <c r="R812" s="33"/>
    </row>
    <row r="813" spans="1:18" ht="15" hidden="1" outlineLevel="1" x14ac:dyDescent="0.25">
      <c r="A813" s="37"/>
      <c r="B813" s="37">
        <v>2005</v>
      </c>
      <c r="C813" s="38" t="s">
        <v>72</v>
      </c>
      <c r="D813" s="54">
        <f t="shared" si="95"/>
        <v>0</v>
      </c>
      <c r="E813" s="39">
        <v>0</v>
      </c>
      <c r="F813" s="39">
        <v>0</v>
      </c>
      <c r="G813" s="30">
        <f t="shared" si="97"/>
        <v>0</v>
      </c>
      <c r="H813" s="30">
        <v>0</v>
      </c>
      <c r="J813" s="54">
        <f t="shared" si="96"/>
        <v>0</v>
      </c>
      <c r="K813" s="39">
        <v>0</v>
      </c>
      <c r="L813" s="39">
        <v>0</v>
      </c>
      <c r="M813" s="30">
        <f t="shared" si="98"/>
        <v>0</v>
      </c>
      <c r="N813" s="32">
        <f t="shared" si="99"/>
        <v>0</v>
      </c>
      <c r="R813" s="33"/>
    </row>
    <row r="814" spans="1:18" collapsed="1" x14ac:dyDescent="0.2">
      <c r="A814" s="37"/>
      <c r="B814" s="37"/>
      <c r="C814" s="40" t="s">
        <v>73</v>
      </c>
      <c r="D814" s="41">
        <f>SUM(D762:D813)</f>
        <v>204067727.82000005</v>
      </c>
      <c r="E814" s="41">
        <f>SUM(E762:E813)</f>
        <v>16255268.550000006</v>
      </c>
      <c r="F814" s="41">
        <f>SUM(F762:F813)</f>
        <v>-811888.87</v>
      </c>
      <c r="G814" s="41">
        <f>SUM(G762:G813)</f>
        <v>219511107.5</v>
      </c>
      <c r="H814" s="41">
        <f>SUM(H762:H813)</f>
        <v>0</v>
      </c>
      <c r="I814" s="43"/>
      <c r="J814" s="41">
        <f>SUM(J762:J813)</f>
        <v>-78891067.669999987</v>
      </c>
      <c r="K814" s="41">
        <f>SUM(K762:K813)</f>
        <v>-5788766.2100000018</v>
      </c>
      <c r="L814" s="41">
        <f>SUM(L762:L813)</f>
        <v>463707.38</v>
      </c>
      <c r="M814" s="41">
        <f>SUM(M762:M813)</f>
        <v>-84216126.49999997</v>
      </c>
      <c r="N814" s="41">
        <f>SUM(N762:N813)</f>
        <v>135294981</v>
      </c>
    </row>
    <row r="815" spans="1:18" ht="37.5" hidden="1" outlineLevel="1" x14ac:dyDescent="0.25">
      <c r="A815" s="37"/>
      <c r="B815" s="37"/>
      <c r="C815" s="44" t="s">
        <v>74</v>
      </c>
      <c r="D815" s="39"/>
      <c r="E815" s="39"/>
      <c r="F815" s="39"/>
      <c r="G815" s="30">
        <f>D815+E815+F815</f>
        <v>0</v>
      </c>
      <c r="H815" s="30"/>
      <c r="J815" s="39"/>
      <c r="K815" s="39"/>
      <c r="L815" s="39"/>
      <c r="M815" s="30">
        <f>J815+K815+L815</f>
        <v>0</v>
      </c>
      <c r="N815" s="32">
        <f>G815+M815</f>
        <v>0</v>
      </c>
    </row>
    <row r="816" spans="1:18" ht="25.5" collapsed="1" x14ac:dyDescent="0.25">
      <c r="A816" s="37"/>
      <c r="B816" s="37" t="s">
        <v>120</v>
      </c>
      <c r="C816" s="45" t="s">
        <v>75</v>
      </c>
      <c r="D816" s="56">
        <f t="shared" ref="D816" si="100">VLOOKUP($B816,$B$687:$M$746,6,FALSE)</f>
        <v>-1400000</v>
      </c>
      <c r="E816" s="39"/>
      <c r="F816" s="39"/>
      <c r="G816" s="30">
        <f>D816+E816+F816</f>
        <v>-1400000</v>
      </c>
      <c r="H816" s="30"/>
      <c r="J816" s="56">
        <f t="shared" ref="J816" si="101">VLOOKUP($B816,$B$687:$M$746,12,FALSE)</f>
        <v>839586</v>
      </c>
      <c r="K816" s="29">
        <v>42511</v>
      </c>
      <c r="L816" s="39"/>
      <c r="M816" s="30">
        <f>J816+K816+L816</f>
        <v>882097</v>
      </c>
      <c r="N816" s="32">
        <f>G816+M816</f>
        <v>-517903</v>
      </c>
    </row>
    <row r="817" spans="1:14" ht="15" x14ac:dyDescent="0.25">
      <c r="A817" s="37"/>
      <c r="B817" s="37"/>
      <c r="C817" s="40" t="s">
        <v>76</v>
      </c>
      <c r="D817" s="41">
        <f>SUM(D814:D816)</f>
        <v>202667727.82000005</v>
      </c>
      <c r="E817" s="41">
        <f>SUM(E814:E816)</f>
        <v>16255268.550000006</v>
      </c>
      <c r="F817" s="41">
        <f>SUM(F814:F816)</f>
        <v>-811888.87</v>
      </c>
      <c r="G817" s="41">
        <f>SUM(G814:G816)</f>
        <v>218111107.5</v>
      </c>
      <c r="H817" s="30"/>
      <c r="I817" s="43"/>
      <c r="J817" s="41">
        <f>SUM(J814:J816)</f>
        <v>-78051481.669999987</v>
      </c>
      <c r="K817" s="41">
        <f>SUM(K814:K816)</f>
        <v>-5746255.2100000018</v>
      </c>
      <c r="L817" s="41">
        <f>SUM(L814:L816)</f>
        <v>463707.38</v>
      </c>
      <c r="M817" s="41">
        <f>SUM(M814:M816)</f>
        <v>-83334029.49999997</v>
      </c>
      <c r="N817" s="41">
        <f>SUM(N814:N816)</f>
        <v>134777078</v>
      </c>
    </row>
    <row r="818" spans="1:14" ht="15" x14ac:dyDescent="0.25">
      <c r="A818" s="37"/>
      <c r="B818" s="37">
        <v>2055</v>
      </c>
      <c r="C818" s="46" t="s">
        <v>77</v>
      </c>
      <c r="D818" s="29">
        <f>VLOOKUP($B818,$B$687:$M$746,6,FALSE)</f>
        <v>11608090.040000003</v>
      </c>
      <c r="E818" s="29">
        <v>360559.97999999934</v>
      </c>
      <c r="F818" s="29">
        <v>0</v>
      </c>
      <c r="G818" s="30">
        <f t="shared" ref="G818" si="102">D818+E818+F818</f>
        <v>11968650.020000001</v>
      </c>
      <c r="H818" s="30">
        <v>0</v>
      </c>
      <c r="I818" s="34"/>
      <c r="M818" s="30">
        <f t="shared" ref="M818" si="103">J818+K818+L818</f>
        <v>0</v>
      </c>
      <c r="N818" s="32">
        <f t="shared" ref="N818" si="104">G818+M818</f>
        <v>11968650.020000001</v>
      </c>
    </row>
    <row r="819" spans="1:14" x14ac:dyDescent="0.2">
      <c r="A819" s="37"/>
      <c r="B819" s="37"/>
      <c r="C819" s="46" t="s">
        <v>78</v>
      </c>
      <c r="D819" s="41">
        <f>SUM(D817:D818)</f>
        <v>214275817.86000004</v>
      </c>
      <c r="E819" s="41">
        <f t="shared" ref="E819:N819" si="105">SUM(E817:E818)</f>
        <v>16615828.530000005</v>
      </c>
      <c r="F819" s="41">
        <f t="shared" si="105"/>
        <v>-811888.87</v>
      </c>
      <c r="G819" s="41">
        <f t="shared" si="105"/>
        <v>230079757.52000001</v>
      </c>
      <c r="H819" s="41">
        <f t="shared" si="105"/>
        <v>0</v>
      </c>
      <c r="I819" s="41">
        <f t="shared" si="105"/>
        <v>0</v>
      </c>
      <c r="J819" s="41">
        <f t="shared" si="105"/>
        <v>-78051481.669999987</v>
      </c>
      <c r="K819" s="41">
        <f t="shared" si="105"/>
        <v>-5746255.2100000018</v>
      </c>
      <c r="L819" s="41">
        <f t="shared" si="105"/>
        <v>463707.38</v>
      </c>
      <c r="M819" s="41">
        <f t="shared" si="105"/>
        <v>-83334029.49999997</v>
      </c>
      <c r="N819" s="41">
        <f t="shared" si="105"/>
        <v>146745728.02000001</v>
      </c>
    </row>
    <row r="820" spans="1:14" ht="15" hidden="1" outlineLevel="1" x14ac:dyDescent="0.25">
      <c r="A820" s="37"/>
      <c r="B820" s="37"/>
      <c r="C820" s="164" t="s">
        <v>79</v>
      </c>
      <c r="D820" s="165"/>
      <c r="E820" s="165"/>
      <c r="F820" s="165"/>
      <c r="G820" s="165"/>
      <c r="H820" s="165"/>
      <c r="I820" s="165"/>
      <c r="J820" s="166"/>
      <c r="K820" s="39"/>
      <c r="M820" s="47"/>
      <c r="N820" s="48"/>
    </row>
    <row r="821" spans="1:14" ht="15" collapsed="1" x14ac:dyDescent="0.25">
      <c r="A821" s="37"/>
      <c r="B821" s="37"/>
      <c r="C821" s="164" t="s">
        <v>80</v>
      </c>
      <c r="D821" s="165"/>
      <c r="E821" s="165"/>
      <c r="F821" s="165"/>
      <c r="G821" s="165"/>
      <c r="H821" s="165"/>
      <c r="I821" s="165"/>
      <c r="J821" s="166"/>
      <c r="K821" s="41">
        <f>K819+K820</f>
        <v>-5746255.2100000018</v>
      </c>
      <c r="M821" s="47"/>
      <c r="N821" s="48"/>
    </row>
    <row r="822" spans="1:14" x14ac:dyDescent="0.2">
      <c r="D822" s="169" t="s">
        <v>81</v>
      </c>
      <c r="E822" s="169"/>
      <c r="F822" s="169"/>
      <c r="G822" s="48">
        <f>AVERAGE(D817,G817)</f>
        <v>210389417.66000003</v>
      </c>
      <c r="J822" s="3" t="s">
        <v>82</v>
      </c>
      <c r="M822" s="48">
        <f>AVERAGE(J817,M817)</f>
        <v>-80692755.584999979</v>
      </c>
    </row>
    <row r="823" spans="1:14" x14ac:dyDescent="0.2">
      <c r="D823" s="3"/>
      <c r="G823" s="48"/>
      <c r="J823" s="3" t="s">
        <v>83</v>
      </c>
      <c r="M823" s="48">
        <f>G822+M822</f>
        <v>129696662.07500005</v>
      </c>
    </row>
    <row r="824" spans="1:14" x14ac:dyDescent="0.2">
      <c r="J824" s="2" t="s">
        <v>84</v>
      </c>
    </row>
    <row r="825" spans="1:14" ht="15" x14ac:dyDescent="0.25">
      <c r="A825" s="37">
        <v>10</v>
      </c>
      <c r="B825" s="37"/>
      <c r="C825" s="49" t="s">
        <v>85</v>
      </c>
      <c r="D825" s="50"/>
      <c r="E825" s="50"/>
      <c r="F825" s="50"/>
      <c r="G825" s="50"/>
      <c r="H825" s="50"/>
      <c r="I825" s="50"/>
      <c r="J825" s="50" t="s">
        <v>85</v>
      </c>
      <c r="K825" s="50"/>
      <c r="L825" s="31">
        <v>-478023.32</v>
      </c>
    </row>
    <row r="826" spans="1:14" ht="15" hidden="1" outlineLevel="1" x14ac:dyDescent="0.25">
      <c r="A826" s="37">
        <v>8</v>
      </c>
      <c r="B826" s="37"/>
      <c r="C826" s="49" t="s">
        <v>58</v>
      </c>
      <c r="D826" s="50"/>
      <c r="E826" s="50"/>
      <c r="F826" s="50"/>
      <c r="G826" s="50"/>
      <c r="H826" s="50"/>
      <c r="I826" s="50"/>
      <c r="J826" s="50" t="s">
        <v>58</v>
      </c>
      <c r="K826" s="50"/>
      <c r="L826" s="31"/>
    </row>
    <row r="827" spans="1:14" ht="15" hidden="1" outlineLevel="1" x14ac:dyDescent="0.25">
      <c r="A827" s="37">
        <v>47</v>
      </c>
      <c r="B827" s="37"/>
      <c r="C827" s="49" t="s">
        <v>86</v>
      </c>
      <c r="D827" s="50"/>
      <c r="E827" s="50"/>
      <c r="F827" s="50"/>
      <c r="G827" s="50"/>
      <c r="H827" s="50"/>
      <c r="I827" s="50"/>
      <c r="J827" s="50" t="s">
        <v>86</v>
      </c>
      <c r="K827" s="50"/>
      <c r="L827" s="31"/>
    </row>
    <row r="828" spans="1:14" collapsed="1" x14ac:dyDescent="0.2">
      <c r="J828" s="167" t="s">
        <v>87</v>
      </c>
      <c r="K828" s="168"/>
      <c r="L828" s="51">
        <f>K821-L825-L826-L827</f>
        <v>-5268231.8900000015</v>
      </c>
    </row>
    <row r="829" spans="1:14" x14ac:dyDescent="0.2">
      <c r="C829" s="57"/>
      <c r="D829" s="58"/>
      <c r="E829" s="58"/>
      <c r="F829" s="58"/>
      <c r="G829" s="58"/>
      <c r="H829" s="58"/>
      <c r="I829" s="58"/>
      <c r="J829" s="58"/>
      <c r="K829" s="58"/>
      <c r="L829" s="58"/>
      <c r="M829" s="58"/>
      <c r="N829" s="58"/>
    </row>
    <row r="832" spans="1:14" ht="15.75" thickBot="1" x14ac:dyDescent="0.25">
      <c r="E832" s="13" t="s">
        <v>17</v>
      </c>
      <c r="F832" s="14" t="s">
        <v>88</v>
      </c>
    </row>
    <row r="833" spans="1:18" ht="15.75" thickBot="1" x14ac:dyDescent="0.3">
      <c r="E833" s="13" t="s">
        <v>19</v>
      </c>
      <c r="F833" s="15">
        <v>2024</v>
      </c>
      <c r="G833" s="16"/>
      <c r="H833" s="17" t="b">
        <f>IF(F833=2014,4,IF(F833=2015,5,IF(F833=2016,6,IF(F833=2017,7,IF(F833=2018,8,IF(F833=2019,9,IF(F833=2020,10)))))))</f>
        <v>0</v>
      </c>
    </row>
    <row r="835" spans="1:18" x14ac:dyDescent="0.2">
      <c r="D835" s="170" t="s">
        <v>20</v>
      </c>
      <c r="E835" s="171"/>
      <c r="F835" s="171"/>
      <c r="G835" s="171"/>
      <c r="H835" s="172"/>
      <c r="J835" s="18"/>
      <c r="K835" s="19" t="s">
        <v>21</v>
      </c>
      <c r="L835" s="19"/>
      <c r="M835" s="20"/>
    </row>
    <row r="836" spans="1:18" ht="30" customHeight="1" x14ac:dyDescent="0.2">
      <c r="A836" s="21" t="s">
        <v>22</v>
      </c>
      <c r="B836" s="21" t="s">
        <v>23</v>
      </c>
      <c r="C836" s="22" t="s">
        <v>24</v>
      </c>
      <c r="D836" s="21" t="s">
        <v>25</v>
      </c>
      <c r="E836" s="23" t="s">
        <v>26</v>
      </c>
      <c r="F836" s="23" t="s">
        <v>27</v>
      </c>
      <c r="G836" s="21" t="s">
        <v>28</v>
      </c>
      <c r="H836" s="21" t="s">
        <v>29</v>
      </c>
      <c r="I836" s="24"/>
      <c r="J836" s="21" t="s">
        <v>25</v>
      </c>
      <c r="K836" s="25" t="s">
        <v>30</v>
      </c>
      <c r="L836" s="25" t="s">
        <v>27</v>
      </c>
      <c r="M836" s="26" t="s">
        <v>28</v>
      </c>
      <c r="N836" s="21" t="s">
        <v>31</v>
      </c>
    </row>
    <row r="837" spans="1:18" ht="15" x14ac:dyDescent="0.25">
      <c r="A837" s="21"/>
      <c r="B837" s="27">
        <v>1608</v>
      </c>
      <c r="C837" s="28" t="s">
        <v>89</v>
      </c>
      <c r="D837" s="145">
        <f t="shared" ref="D837:D888" si="106">VLOOKUP($B837,$B$762:$M$821,6,FALSE)</f>
        <v>156053</v>
      </c>
      <c r="E837" s="146">
        <v>0</v>
      </c>
      <c r="F837" s="146">
        <v>0</v>
      </c>
      <c r="G837" s="147">
        <f>D837+E837+F837</f>
        <v>156053</v>
      </c>
      <c r="H837" s="147">
        <v>0</v>
      </c>
      <c r="I837" s="24"/>
      <c r="J837" s="148">
        <f t="shared" ref="J837:J888" si="107">VLOOKUP($B837,$B$762:$M$821,12,FALSE)</f>
        <v>-78026.600000000006</v>
      </c>
      <c r="K837" s="29">
        <v>-3901.3299999999872</v>
      </c>
      <c r="L837" s="29">
        <v>0</v>
      </c>
      <c r="M837" s="30">
        <f>J837+K837+L837</f>
        <v>-81927.929999999993</v>
      </c>
      <c r="N837" s="32">
        <f>G837+M837</f>
        <v>74125.070000000007</v>
      </c>
      <c r="R837" s="33"/>
    </row>
    <row r="838" spans="1:18" ht="15" x14ac:dyDescent="0.25">
      <c r="A838" s="21"/>
      <c r="B838" s="27">
        <v>1609</v>
      </c>
      <c r="C838" s="28" t="s">
        <v>32</v>
      </c>
      <c r="D838" s="145">
        <f t="shared" si="106"/>
        <v>155722.38</v>
      </c>
      <c r="E838" s="146">
        <v>0</v>
      </c>
      <c r="F838" s="146">
        <v>0</v>
      </c>
      <c r="G838" s="147">
        <f>D838+E838+F838</f>
        <v>155722.38</v>
      </c>
      <c r="H838" s="147">
        <v>0</v>
      </c>
      <c r="I838" s="34"/>
      <c r="J838" s="148">
        <f t="shared" si="107"/>
        <v>-17590.87</v>
      </c>
      <c r="K838" s="29">
        <v>-3460.5</v>
      </c>
      <c r="L838" s="29">
        <v>0</v>
      </c>
      <c r="M838" s="30">
        <f>J838+K838+L838</f>
        <v>-21051.37</v>
      </c>
      <c r="N838" s="32">
        <f>G838+M838</f>
        <v>134671.01</v>
      </c>
      <c r="R838" s="33"/>
    </row>
    <row r="839" spans="1:18" ht="15" x14ac:dyDescent="0.25">
      <c r="A839" s="21"/>
      <c r="B839" s="59">
        <v>1610</v>
      </c>
      <c r="C839" s="60" t="s">
        <v>90</v>
      </c>
      <c r="D839" s="145">
        <f t="shared" si="106"/>
        <v>40575.65</v>
      </c>
      <c r="E839" s="146">
        <v>0</v>
      </c>
      <c r="F839" s="146">
        <v>0</v>
      </c>
      <c r="G839" s="147">
        <f>D839+E839+F839</f>
        <v>40575.65</v>
      </c>
      <c r="H839" s="147">
        <v>0</v>
      </c>
      <c r="I839" s="34"/>
      <c r="J839" s="148">
        <f t="shared" si="107"/>
        <v>-14839</v>
      </c>
      <c r="K839" s="29">
        <v>-1014.3999999999996</v>
      </c>
      <c r="L839" s="29">
        <v>0</v>
      </c>
      <c r="M839" s="30">
        <f>J839+K839+L839</f>
        <v>-15853.4</v>
      </c>
      <c r="N839" s="32">
        <f>G839+M839</f>
        <v>24722.25</v>
      </c>
      <c r="R839" s="33"/>
    </row>
    <row r="840" spans="1:18" ht="25.5" x14ac:dyDescent="0.25">
      <c r="A840" s="27">
        <v>12</v>
      </c>
      <c r="B840" s="27">
        <v>1611</v>
      </c>
      <c r="C840" s="60" t="s">
        <v>91</v>
      </c>
      <c r="D840" s="145">
        <f t="shared" si="106"/>
        <v>2327823.8100000005</v>
      </c>
      <c r="E840" s="146">
        <v>308515.15999999829</v>
      </c>
      <c r="F840" s="146">
        <v>0</v>
      </c>
      <c r="G840" s="147">
        <f>D840+E840+F840</f>
        <v>2636338.9699999988</v>
      </c>
      <c r="H840" s="147">
        <v>0</v>
      </c>
      <c r="I840" s="34"/>
      <c r="J840" s="148">
        <f t="shared" si="107"/>
        <v>-1628361.459999999</v>
      </c>
      <c r="K840" s="29">
        <v>-289685.08000000194</v>
      </c>
      <c r="L840" s="29">
        <v>0</v>
      </c>
      <c r="M840" s="30">
        <f>J840+K840+L840</f>
        <v>-1918046.540000001</v>
      </c>
      <c r="N840" s="32">
        <f>G840+M840</f>
        <v>718292.42999999784</v>
      </c>
      <c r="R840" s="33"/>
    </row>
    <row r="841" spans="1:18" ht="25.5" x14ac:dyDescent="0.25">
      <c r="A841" s="27">
        <v>12</v>
      </c>
      <c r="B841" s="61" t="s">
        <v>92</v>
      </c>
      <c r="C841" s="60" t="s">
        <v>93</v>
      </c>
      <c r="D841" s="145">
        <f t="shared" si="106"/>
        <v>14186470.919999998</v>
      </c>
      <c r="E841" s="146">
        <v>309985.47000000067</v>
      </c>
      <c r="F841" s="146">
        <v>0</v>
      </c>
      <c r="G841" s="147">
        <f t="shared" ref="G841:G888" si="108">D841+E841+F841</f>
        <v>14496456.389999999</v>
      </c>
      <c r="H841" s="147">
        <v>0</v>
      </c>
      <c r="I841" s="34"/>
      <c r="J841" s="148">
        <f t="shared" si="107"/>
        <v>-10826871.310000001</v>
      </c>
      <c r="K841" s="29">
        <v>-640748.42999999877</v>
      </c>
      <c r="L841" s="29">
        <v>0</v>
      </c>
      <c r="M841" s="30">
        <f t="shared" ref="M841:M888" si="109">J841+K841+L841</f>
        <v>-11467619.739999998</v>
      </c>
      <c r="N841" s="32">
        <f t="shared" ref="N841:N888" si="110">G841+M841</f>
        <v>3028836.6500000004</v>
      </c>
      <c r="R841" s="33"/>
    </row>
    <row r="842" spans="1:18" ht="25.5" x14ac:dyDescent="0.25">
      <c r="A842" s="27">
        <v>47</v>
      </c>
      <c r="B842" s="27">
        <v>1612</v>
      </c>
      <c r="C842" s="28" t="s">
        <v>35</v>
      </c>
      <c r="D842" s="145">
        <f t="shared" si="106"/>
        <v>357902.94999999995</v>
      </c>
      <c r="E842" s="146">
        <v>22998.679999999993</v>
      </c>
      <c r="F842" s="146">
        <v>0</v>
      </c>
      <c r="G842" s="147">
        <f t="shared" si="108"/>
        <v>380901.62999999995</v>
      </c>
      <c r="H842" s="147">
        <v>0</v>
      </c>
      <c r="I842" s="34"/>
      <c r="J842" s="148">
        <f t="shared" si="107"/>
        <v>-162063.15</v>
      </c>
      <c r="K842" s="29">
        <v>-7934.1399999999994</v>
      </c>
      <c r="L842" s="29">
        <v>0</v>
      </c>
      <c r="M842" s="30">
        <f t="shared" si="109"/>
        <v>-169997.28999999998</v>
      </c>
      <c r="N842" s="32">
        <f t="shared" si="110"/>
        <v>210904.33999999997</v>
      </c>
      <c r="R842" s="33"/>
    </row>
    <row r="843" spans="1:18" ht="15" x14ac:dyDescent="0.25">
      <c r="A843" s="27" t="s">
        <v>36</v>
      </c>
      <c r="B843" s="27">
        <v>1805</v>
      </c>
      <c r="C843" s="28" t="s">
        <v>37</v>
      </c>
      <c r="D843" s="145">
        <f t="shared" si="106"/>
        <v>383024.93</v>
      </c>
      <c r="E843" s="146">
        <v>0</v>
      </c>
      <c r="F843" s="146">
        <v>0</v>
      </c>
      <c r="G843" s="147">
        <f t="shared" si="108"/>
        <v>383024.93</v>
      </c>
      <c r="H843" s="147">
        <v>0</v>
      </c>
      <c r="I843" s="34"/>
      <c r="J843" s="148">
        <f t="shared" si="107"/>
        <v>0</v>
      </c>
      <c r="K843" s="29">
        <v>0</v>
      </c>
      <c r="L843" s="29">
        <v>0</v>
      </c>
      <c r="M843" s="30">
        <f t="shared" si="109"/>
        <v>0</v>
      </c>
      <c r="N843" s="32">
        <f t="shared" si="110"/>
        <v>383024.93</v>
      </c>
      <c r="R843" s="33"/>
    </row>
    <row r="844" spans="1:18" ht="15" x14ac:dyDescent="0.25">
      <c r="A844" s="27">
        <v>47</v>
      </c>
      <c r="B844" s="27">
        <v>1808</v>
      </c>
      <c r="C844" s="28" t="s">
        <v>38</v>
      </c>
      <c r="D844" s="145">
        <f t="shared" si="106"/>
        <v>3475850.24</v>
      </c>
      <c r="E844" s="146">
        <v>0</v>
      </c>
      <c r="F844" s="146">
        <v>0</v>
      </c>
      <c r="G844" s="147">
        <f t="shared" si="108"/>
        <v>3475850.24</v>
      </c>
      <c r="H844" s="147">
        <v>0</v>
      </c>
      <c r="I844" s="34"/>
      <c r="J844" s="148">
        <f t="shared" si="107"/>
        <v>-1625761.96</v>
      </c>
      <c r="K844" s="29">
        <v>-69516.999999999942</v>
      </c>
      <c r="L844" s="29">
        <v>0</v>
      </c>
      <c r="M844" s="30">
        <f t="shared" si="109"/>
        <v>-1695278.96</v>
      </c>
      <c r="N844" s="32">
        <f t="shared" si="110"/>
        <v>1780571.2800000003</v>
      </c>
      <c r="R844" s="33"/>
    </row>
    <row r="845" spans="1:18" ht="15" hidden="1" outlineLevel="1" x14ac:dyDescent="0.25">
      <c r="A845" s="27">
        <v>13</v>
      </c>
      <c r="B845" s="27">
        <v>1810</v>
      </c>
      <c r="C845" s="28" t="s">
        <v>39</v>
      </c>
      <c r="D845" s="145">
        <f t="shared" si="106"/>
        <v>0</v>
      </c>
      <c r="E845" s="146">
        <v>0</v>
      </c>
      <c r="F845" s="146">
        <v>0</v>
      </c>
      <c r="G845" s="147">
        <f t="shared" si="108"/>
        <v>0</v>
      </c>
      <c r="H845" s="147">
        <v>0</v>
      </c>
      <c r="I845" s="34"/>
      <c r="J845" s="148">
        <f t="shared" si="107"/>
        <v>0</v>
      </c>
      <c r="K845" s="29">
        <v>0</v>
      </c>
      <c r="L845" s="29">
        <v>0</v>
      </c>
      <c r="M845" s="30">
        <f t="shared" si="109"/>
        <v>0</v>
      </c>
      <c r="N845" s="32">
        <f t="shared" si="110"/>
        <v>0</v>
      </c>
      <c r="R845" s="33"/>
    </row>
    <row r="846" spans="1:18" ht="15" hidden="1" outlineLevel="1" x14ac:dyDescent="0.25">
      <c r="A846" s="27">
        <v>47</v>
      </c>
      <c r="B846" s="27">
        <v>1815</v>
      </c>
      <c r="C846" s="28" t="s">
        <v>40</v>
      </c>
      <c r="D846" s="145">
        <f t="shared" si="106"/>
        <v>0</v>
      </c>
      <c r="E846" s="146">
        <v>0</v>
      </c>
      <c r="F846" s="146">
        <v>0</v>
      </c>
      <c r="G846" s="147">
        <f t="shared" si="108"/>
        <v>0</v>
      </c>
      <c r="H846" s="147">
        <v>0</v>
      </c>
      <c r="I846" s="34"/>
      <c r="J846" s="148">
        <f t="shared" si="107"/>
        <v>0</v>
      </c>
      <c r="K846" s="29">
        <v>0</v>
      </c>
      <c r="L846" s="29">
        <v>0</v>
      </c>
      <c r="M846" s="30">
        <f t="shared" si="109"/>
        <v>0</v>
      </c>
      <c r="N846" s="32">
        <f t="shared" si="110"/>
        <v>0</v>
      </c>
      <c r="R846" s="33"/>
    </row>
    <row r="847" spans="1:18" ht="25.5" collapsed="1" x14ac:dyDescent="0.25">
      <c r="A847" s="27">
        <v>47</v>
      </c>
      <c r="B847" s="27">
        <v>1820</v>
      </c>
      <c r="C847" s="62" t="s">
        <v>94</v>
      </c>
      <c r="D847" s="145">
        <f t="shared" si="106"/>
        <v>24320093.619999997</v>
      </c>
      <c r="E847" s="146">
        <v>1290004.0800000015</v>
      </c>
      <c r="F847" s="146">
        <v>-605638.66</v>
      </c>
      <c r="G847" s="147">
        <f t="shared" si="108"/>
        <v>25004459.039999999</v>
      </c>
      <c r="H847" s="147">
        <v>0</v>
      </c>
      <c r="I847" s="34"/>
      <c r="J847" s="148">
        <f t="shared" si="107"/>
        <v>-5682420.2100000018</v>
      </c>
      <c r="K847" s="29">
        <v>-456495.01999999955</v>
      </c>
      <c r="L847" s="29">
        <v>402238.25</v>
      </c>
      <c r="M847" s="30">
        <f t="shared" si="109"/>
        <v>-5736676.9800000014</v>
      </c>
      <c r="N847" s="32">
        <f t="shared" si="110"/>
        <v>19267782.059999999</v>
      </c>
      <c r="R847" s="33"/>
    </row>
    <row r="848" spans="1:18" ht="25.5" x14ac:dyDescent="0.25">
      <c r="A848" s="27">
        <v>47</v>
      </c>
      <c r="B848" s="27" t="s">
        <v>95</v>
      </c>
      <c r="C848" s="62" t="s">
        <v>96</v>
      </c>
      <c r="D848" s="145">
        <f t="shared" si="106"/>
        <v>4915019.33</v>
      </c>
      <c r="E848" s="146">
        <v>12327.810000000187</v>
      </c>
      <c r="F848" s="146">
        <v>-29641.360000000001</v>
      </c>
      <c r="G848" s="147">
        <f t="shared" si="108"/>
        <v>4897705.78</v>
      </c>
      <c r="H848" s="147">
        <v>0</v>
      </c>
      <c r="I848" s="34"/>
      <c r="J848" s="148">
        <f t="shared" si="107"/>
        <v>-970712.64</v>
      </c>
      <c r="K848" s="29">
        <v>-122194.99999999996</v>
      </c>
      <c r="L848" s="29">
        <v>17434.419999999998</v>
      </c>
      <c r="M848" s="30">
        <f t="shared" si="109"/>
        <v>-1075473.22</v>
      </c>
      <c r="N848" s="32">
        <f t="shared" si="110"/>
        <v>3822232.5600000005</v>
      </c>
      <c r="R848" s="33"/>
    </row>
    <row r="849" spans="1:18" ht="15" hidden="1" outlineLevel="1" x14ac:dyDescent="0.25">
      <c r="A849" s="27">
        <v>47</v>
      </c>
      <c r="B849" s="27">
        <v>1825</v>
      </c>
      <c r="C849" s="28" t="s">
        <v>42</v>
      </c>
      <c r="D849" s="145">
        <f t="shared" si="106"/>
        <v>0</v>
      </c>
      <c r="E849" s="146">
        <v>0</v>
      </c>
      <c r="F849" s="146">
        <v>0</v>
      </c>
      <c r="G849" s="147">
        <f t="shared" si="108"/>
        <v>0</v>
      </c>
      <c r="H849" s="147">
        <v>0</v>
      </c>
      <c r="I849" s="34"/>
      <c r="J849" s="148">
        <f t="shared" si="107"/>
        <v>0</v>
      </c>
      <c r="K849" s="29">
        <v>0</v>
      </c>
      <c r="L849" s="29">
        <v>0</v>
      </c>
      <c r="M849" s="30">
        <f t="shared" si="109"/>
        <v>0</v>
      </c>
      <c r="N849" s="32">
        <f t="shared" si="110"/>
        <v>0</v>
      </c>
      <c r="R849" s="33"/>
    </row>
    <row r="850" spans="1:18" ht="15" collapsed="1" x14ac:dyDescent="0.25">
      <c r="A850" s="27">
        <v>47</v>
      </c>
      <c r="B850" s="27">
        <v>1830</v>
      </c>
      <c r="C850" s="28" t="s">
        <v>43</v>
      </c>
      <c r="D850" s="145">
        <f t="shared" si="106"/>
        <v>43143749.229999997</v>
      </c>
      <c r="E850" s="146">
        <v>3650412.18</v>
      </c>
      <c r="F850" s="146">
        <v>-104706.36</v>
      </c>
      <c r="G850" s="147">
        <f t="shared" si="108"/>
        <v>46689455.049999997</v>
      </c>
      <c r="H850" s="147">
        <v>0</v>
      </c>
      <c r="I850" s="34"/>
      <c r="J850" s="148">
        <f t="shared" si="107"/>
        <v>-14765125.569999997</v>
      </c>
      <c r="K850" s="29">
        <v>-844186.78999999992</v>
      </c>
      <c r="L850" s="29">
        <v>91515.89</v>
      </c>
      <c r="M850" s="30">
        <f t="shared" si="109"/>
        <v>-15517796.469999995</v>
      </c>
      <c r="N850" s="32">
        <f t="shared" si="110"/>
        <v>31171658.580000002</v>
      </c>
      <c r="R850" s="33"/>
    </row>
    <row r="851" spans="1:18" ht="15" x14ac:dyDescent="0.25">
      <c r="A851" s="27">
        <v>47</v>
      </c>
      <c r="B851" s="27">
        <v>1835</v>
      </c>
      <c r="C851" s="28" t="s">
        <v>44</v>
      </c>
      <c r="D851" s="145">
        <f t="shared" si="106"/>
        <v>61029997.139999993</v>
      </c>
      <c r="E851" s="146">
        <v>5548834.5199999986</v>
      </c>
      <c r="F851" s="146">
        <v>-60753.2</v>
      </c>
      <c r="G851" s="147">
        <f t="shared" si="108"/>
        <v>66518078.459999986</v>
      </c>
      <c r="H851" s="147">
        <v>0</v>
      </c>
      <c r="I851" s="34"/>
      <c r="J851" s="148">
        <f t="shared" si="107"/>
        <v>-17112380.25</v>
      </c>
      <c r="K851" s="29">
        <v>-1303049.2999999996</v>
      </c>
      <c r="L851" s="29">
        <v>59871.66</v>
      </c>
      <c r="M851" s="30">
        <f t="shared" si="109"/>
        <v>-18355557.890000001</v>
      </c>
      <c r="N851" s="32">
        <f t="shared" si="110"/>
        <v>48162520.569999985</v>
      </c>
      <c r="R851" s="33"/>
    </row>
    <row r="852" spans="1:18" ht="15" x14ac:dyDescent="0.25">
      <c r="A852" s="27">
        <v>47</v>
      </c>
      <c r="B852" s="27">
        <v>1840</v>
      </c>
      <c r="C852" s="28" t="s">
        <v>45</v>
      </c>
      <c r="D852" s="145">
        <f t="shared" si="106"/>
        <v>4074961.2199999997</v>
      </c>
      <c r="E852" s="146">
        <v>710775.43000000017</v>
      </c>
      <c r="F852" s="146">
        <v>0</v>
      </c>
      <c r="G852" s="147">
        <f t="shared" si="108"/>
        <v>4785736.6500000004</v>
      </c>
      <c r="H852" s="147">
        <v>0</v>
      </c>
      <c r="I852" s="34"/>
      <c r="J852" s="148">
        <f t="shared" si="107"/>
        <v>-798802.57999999984</v>
      </c>
      <c r="K852" s="29">
        <v>-86815.560000000056</v>
      </c>
      <c r="L852" s="29">
        <v>0</v>
      </c>
      <c r="M852" s="30">
        <f t="shared" si="109"/>
        <v>-885618.1399999999</v>
      </c>
      <c r="N852" s="32">
        <f t="shared" si="110"/>
        <v>3900118.5100000007</v>
      </c>
      <c r="R852" s="33"/>
    </row>
    <row r="853" spans="1:18" ht="15" x14ac:dyDescent="0.25">
      <c r="A853" s="27">
        <v>47</v>
      </c>
      <c r="B853" s="27">
        <v>1845</v>
      </c>
      <c r="C853" s="28" t="s">
        <v>46</v>
      </c>
      <c r="D853" s="145">
        <f t="shared" si="106"/>
        <v>15547988.42</v>
      </c>
      <c r="E853" s="146">
        <v>951611.23999999976</v>
      </c>
      <c r="F853" s="146">
        <v>-13063.25</v>
      </c>
      <c r="G853" s="147">
        <f t="shared" si="108"/>
        <v>16486536.41</v>
      </c>
      <c r="H853" s="147">
        <v>0</v>
      </c>
      <c r="I853" s="34"/>
      <c r="J853" s="148">
        <f t="shared" si="107"/>
        <v>-4618150.9400000004</v>
      </c>
      <c r="K853" s="29">
        <v>-395093.55999999994</v>
      </c>
      <c r="L853" s="29">
        <v>3747.9</v>
      </c>
      <c r="M853" s="30">
        <f t="shared" si="109"/>
        <v>-5009496.5999999996</v>
      </c>
      <c r="N853" s="32">
        <f t="shared" si="110"/>
        <v>11477039.810000001</v>
      </c>
      <c r="R853" s="33"/>
    </row>
    <row r="854" spans="1:18" ht="15" x14ac:dyDescent="0.25">
      <c r="A854" s="27">
        <v>47</v>
      </c>
      <c r="B854" s="27">
        <v>1850</v>
      </c>
      <c r="C854" s="28" t="s">
        <v>47</v>
      </c>
      <c r="D854" s="145">
        <f t="shared" si="106"/>
        <v>25398904.630000006</v>
      </c>
      <c r="E854" s="146">
        <v>2596679.1400000006</v>
      </c>
      <c r="F854" s="146">
        <v>-91325.83</v>
      </c>
      <c r="G854" s="147">
        <f t="shared" si="108"/>
        <v>27904257.940000009</v>
      </c>
      <c r="H854" s="147">
        <v>0</v>
      </c>
      <c r="I854" s="34"/>
      <c r="J854" s="148">
        <f t="shared" si="107"/>
        <v>-8449694.3499999996</v>
      </c>
      <c r="K854" s="29">
        <v>-617948.38</v>
      </c>
      <c r="L854" s="29">
        <v>77090.91</v>
      </c>
      <c r="M854" s="30">
        <f t="shared" si="109"/>
        <v>-8990551.8200000003</v>
      </c>
      <c r="N854" s="32">
        <f t="shared" si="110"/>
        <v>18913706.120000008</v>
      </c>
      <c r="R854" s="33"/>
    </row>
    <row r="855" spans="1:18" ht="15" x14ac:dyDescent="0.25">
      <c r="A855" s="27">
        <v>47</v>
      </c>
      <c r="B855" s="27">
        <v>1855</v>
      </c>
      <c r="C855" s="28" t="s">
        <v>48</v>
      </c>
      <c r="D855" s="145">
        <f t="shared" si="106"/>
        <v>18966594.519999996</v>
      </c>
      <c r="E855" s="146">
        <v>1252140.3699999987</v>
      </c>
      <c r="F855" s="146">
        <v>0</v>
      </c>
      <c r="G855" s="147">
        <f t="shared" si="108"/>
        <v>20218734.889999993</v>
      </c>
      <c r="H855" s="147">
        <v>0</v>
      </c>
      <c r="I855" s="34"/>
      <c r="J855" s="148">
        <f t="shared" si="107"/>
        <v>-5960430.0699999994</v>
      </c>
      <c r="K855" s="29">
        <v>-461970.08999999997</v>
      </c>
      <c r="L855" s="29">
        <v>0</v>
      </c>
      <c r="M855" s="30">
        <f t="shared" si="109"/>
        <v>-6422400.1599999992</v>
      </c>
      <c r="N855" s="32">
        <f t="shared" si="110"/>
        <v>13796334.729999993</v>
      </c>
      <c r="R855" s="33"/>
    </row>
    <row r="856" spans="1:18" ht="15" x14ac:dyDescent="0.25">
      <c r="A856" s="27">
        <v>47</v>
      </c>
      <c r="B856" s="27">
        <v>1860</v>
      </c>
      <c r="C856" s="62" t="s">
        <v>97</v>
      </c>
      <c r="D856" s="145">
        <f t="shared" si="106"/>
        <v>257149.25000000012</v>
      </c>
      <c r="E856" s="146">
        <v>-6.4028427004814148E-10</v>
      </c>
      <c r="F856" s="146">
        <v>0</v>
      </c>
      <c r="G856" s="147">
        <f t="shared" si="108"/>
        <v>257149.24999999948</v>
      </c>
      <c r="H856" s="147">
        <v>0</v>
      </c>
      <c r="I856" s="34"/>
      <c r="J856" s="148">
        <f t="shared" si="107"/>
        <v>-143413.99999999997</v>
      </c>
      <c r="K856" s="29">
        <v>-8216.8099999992555</v>
      </c>
      <c r="L856" s="29">
        <v>0</v>
      </c>
      <c r="M856" s="30">
        <f t="shared" si="109"/>
        <v>-151630.80999999924</v>
      </c>
      <c r="N856" s="32">
        <f t="shared" si="110"/>
        <v>105518.44000000024</v>
      </c>
      <c r="R856" s="33"/>
    </row>
    <row r="857" spans="1:18" ht="15" x14ac:dyDescent="0.25">
      <c r="A857" s="27">
        <v>47</v>
      </c>
      <c r="B857" s="27" t="s">
        <v>98</v>
      </c>
      <c r="C857" s="62" t="s">
        <v>50</v>
      </c>
      <c r="D857" s="145">
        <f t="shared" si="106"/>
        <v>6837990.8799999999</v>
      </c>
      <c r="E857" s="146">
        <v>400195.10000000038</v>
      </c>
      <c r="F857" s="146">
        <v>-35735.480000000003</v>
      </c>
      <c r="G857" s="147">
        <f t="shared" si="108"/>
        <v>7202450.5</v>
      </c>
      <c r="H857" s="147">
        <v>0</v>
      </c>
      <c r="I857" s="34"/>
      <c r="J857" s="148">
        <f t="shared" si="107"/>
        <v>-4915090.6099999994</v>
      </c>
      <c r="K857" s="29">
        <v>-216042.62000000052</v>
      </c>
      <c r="L857" s="29">
        <v>29075.320000000003</v>
      </c>
      <c r="M857" s="30">
        <f t="shared" si="109"/>
        <v>-5102057.9099999992</v>
      </c>
      <c r="N857" s="32">
        <f t="shared" si="110"/>
        <v>2100392.5900000008</v>
      </c>
      <c r="R857" s="33"/>
    </row>
    <row r="858" spans="1:18" ht="15" x14ac:dyDescent="0.25">
      <c r="A858" s="27">
        <v>47</v>
      </c>
      <c r="B858" s="27" t="s">
        <v>99</v>
      </c>
      <c r="C858" s="62" t="s">
        <v>100</v>
      </c>
      <c r="D858" s="145">
        <f t="shared" si="106"/>
        <v>1704843.62</v>
      </c>
      <c r="E858" s="146">
        <v>206400.92</v>
      </c>
      <c r="F858" s="146">
        <v>-5586.34</v>
      </c>
      <c r="G858" s="147">
        <f t="shared" si="108"/>
        <v>1905658.2</v>
      </c>
      <c r="H858" s="147">
        <v>0</v>
      </c>
      <c r="I858" s="34"/>
      <c r="J858" s="148">
        <f t="shared" si="107"/>
        <v>-494111.22000000003</v>
      </c>
      <c r="K858" s="29">
        <v>-54617.36000000003</v>
      </c>
      <c r="L858" s="29">
        <v>4327.6899999999996</v>
      </c>
      <c r="M858" s="30">
        <f t="shared" si="109"/>
        <v>-544400.89000000013</v>
      </c>
      <c r="N858" s="32">
        <f t="shared" si="110"/>
        <v>1361257.3099999998</v>
      </c>
      <c r="R858" s="33"/>
    </row>
    <row r="859" spans="1:18" ht="15" x14ac:dyDescent="0.25">
      <c r="A859" s="27">
        <v>10</v>
      </c>
      <c r="B859" s="27">
        <v>1865</v>
      </c>
      <c r="C859" s="62" t="s">
        <v>101</v>
      </c>
      <c r="D859" s="145">
        <f t="shared" si="106"/>
        <v>134426.32999999999</v>
      </c>
      <c r="E859" s="146">
        <v>0</v>
      </c>
      <c r="F859" s="146">
        <v>0</v>
      </c>
      <c r="G859" s="147">
        <f t="shared" si="108"/>
        <v>134426.32999999999</v>
      </c>
      <c r="H859" s="147">
        <v>0</v>
      </c>
      <c r="I859" s="34"/>
      <c r="J859" s="148">
        <f t="shared" si="107"/>
        <v>-134416.66</v>
      </c>
      <c r="K859" s="29">
        <v>-9.6699999999982538</v>
      </c>
      <c r="L859" s="29">
        <v>0</v>
      </c>
      <c r="M859" s="30">
        <f t="shared" si="109"/>
        <v>-134426.33000000002</v>
      </c>
      <c r="N859" s="32">
        <f t="shared" si="110"/>
        <v>0</v>
      </c>
      <c r="R859" s="33"/>
    </row>
    <row r="860" spans="1:18" ht="15" hidden="1" outlineLevel="1" x14ac:dyDescent="0.25">
      <c r="A860" s="27" t="s">
        <v>36</v>
      </c>
      <c r="B860" s="27">
        <v>1905</v>
      </c>
      <c r="C860" s="28" t="s">
        <v>37</v>
      </c>
      <c r="D860" s="145">
        <f t="shared" si="106"/>
        <v>0</v>
      </c>
      <c r="E860" s="146">
        <v>0</v>
      </c>
      <c r="F860" s="146">
        <v>0</v>
      </c>
      <c r="G860" s="147">
        <f t="shared" si="108"/>
        <v>0</v>
      </c>
      <c r="H860" s="147">
        <v>0</v>
      </c>
      <c r="I860" s="34"/>
      <c r="J860" s="148">
        <f t="shared" si="107"/>
        <v>0</v>
      </c>
      <c r="K860" s="29">
        <v>0</v>
      </c>
      <c r="L860" s="29">
        <v>0</v>
      </c>
      <c r="M860" s="30">
        <f t="shared" si="109"/>
        <v>0</v>
      </c>
      <c r="N860" s="32">
        <f t="shared" si="110"/>
        <v>0</v>
      </c>
      <c r="R860" s="33"/>
    </row>
    <row r="861" spans="1:18" ht="15" collapsed="1" x14ac:dyDescent="0.25">
      <c r="A861" s="27">
        <v>1</v>
      </c>
      <c r="B861" s="27">
        <v>1908</v>
      </c>
      <c r="C861" s="28" t="s">
        <v>51</v>
      </c>
      <c r="D861" s="145">
        <f t="shared" si="106"/>
        <v>983166.71</v>
      </c>
      <c r="E861" s="146">
        <v>5.1159076974727213E-11</v>
      </c>
      <c r="F861" s="146">
        <v>-1966.57</v>
      </c>
      <c r="G861" s="147">
        <f t="shared" si="108"/>
        <v>981200.14</v>
      </c>
      <c r="H861" s="147">
        <v>0</v>
      </c>
      <c r="I861" s="34"/>
      <c r="J861" s="148">
        <f t="shared" si="107"/>
        <v>-371075.22000000003</v>
      </c>
      <c r="K861" s="29">
        <v>-19656.770000000004</v>
      </c>
      <c r="L861" s="29">
        <v>637.91999999999996</v>
      </c>
      <c r="M861" s="30">
        <f t="shared" si="109"/>
        <v>-390094.07000000007</v>
      </c>
      <c r="N861" s="32">
        <f t="shared" si="110"/>
        <v>591106.06999999995</v>
      </c>
      <c r="R861" s="33"/>
    </row>
    <row r="862" spans="1:18" ht="15" x14ac:dyDescent="0.25">
      <c r="A862" s="27">
        <v>1</v>
      </c>
      <c r="B862" s="27" t="s">
        <v>102</v>
      </c>
      <c r="C862" s="62" t="s">
        <v>103</v>
      </c>
      <c r="D862" s="145">
        <f t="shared" si="106"/>
        <v>60995.41</v>
      </c>
      <c r="E862" s="146">
        <v>22511</v>
      </c>
      <c r="F862" s="146">
        <v>0</v>
      </c>
      <c r="G862" s="147">
        <f t="shared" si="108"/>
        <v>83506.41</v>
      </c>
      <c r="H862" s="147">
        <v>0</v>
      </c>
      <c r="I862" s="34"/>
      <c r="J862" s="148">
        <f t="shared" si="107"/>
        <v>-5940.37</v>
      </c>
      <c r="K862" s="29">
        <v>-3265.2200000000003</v>
      </c>
      <c r="L862" s="29">
        <v>0</v>
      </c>
      <c r="M862" s="30">
        <f t="shared" si="109"/>
        <v>-9205.59</v>
      </c>
      <c r="N862" s="32">
        <f t="shared" si="110"/>
        <v>74300.820000000007</v>
      </c>
      <c r="R862" s="33"/>
    </row>
    <row r="863" spans="1:18" ht="15" x14ac:dyDescent="0.25">
      <c r="A863" s="27">
        <v>12</v>
      </c>
      <c r="B863" s="27">
        <v>1910</v>
      </c>
      <c r="C863" s="28" t="s">
        <v>104</v>
      </c>
      <c r="D863" s="145">
        <f t="shared" si="106"/>
        <v>1804499.75</v>
      </c>
      <c r="E863" s="146">
        <v>252520.27999999991</v>
      </c>
      <c r="F863" s="146">
        <v>-16212.63</v>
      </c>
      <c r="G863" s="147">
        <f t="shared" si="108"/>
        <v>2040807.4</v>
      </c>
      <c r="H863" s="147">
        <v>0</v>
      </c>
      <c r="I863" s="34"/>
      <c r="J863" s="148">
        <f t="shared" si="107"/>
        <v>-1573622.32</v>
      </c>
      <c r="K863" s="29">
        <v>-106609.04999999993</v>
      </c>
      <c r="L863" s="29">
        <v>16212.63</v>
      </c>
      <c r="M863" s="30">
        <f t="shared" si="109"/>
        <v>-1664018.7400000002</v>
      </c>
      <c r="N863" s="32">
        <f t="shared" si="110"/>
        <v>376788.65999999968</v>
      </c>
      <c r="R863" s="33"/>
    </row>
    <row r="864" spans="1:18" ht="15" x14ac:dyDescent="0.25">
      <c r="A864" s="27">
        <v>8</v>
      </c>
      <c r="B864" s="27">
        <v>1915</v>
      </c>
      <c r="C864" s="28" t="s">
        <v>52</v>
      </c>
      <c r="D864" s="145">
        <f t="shared" si="106"/>
        <v>1636131.71</v>
      </c>
      <c r="E864" s="146">
        <v>20289.300000000047</v>
      </c>
      <c r="F864" s="146">
        <v>0</v>
      </c>
      <c r="G864" s="147">
        <f t="shared" si="108"/>
        <v>1656421.01</v>
      </c>
      <c r="H864" s="147">
        <v>0</v>
      </c>
      <c r="I864" s="34"/>
      <c r="J864" s="148">
        <f t="shared" si="107"/>
        <v>-1529666.9500000002</v>
      </c>
      <c r="K864" s="29">
        <v>-27395.700000000004</v>
      </c>
      <c r="L864" s="29">
        <v>0</v>
      </c>
      <c r="M864" s="30">
        <f t="shared" si="109"/>
        <v>-1557062.6500000001</v>
      </c>
      <c r="N864" s="32">
        <f t="shared" si="110"/>
        <v>99358.35999999987</v>
      </c>
      <c r="R864" s="33"/>
    </row>
    <row r="865" spans="1:18" ht="15" hidden="1" outlineLevel="1" x14ac:dyDescent="0.25">
      <c r="A865" s="27">
        <v>8</v>
      </c>
      <c r="B865" s="27" t="s">
        <v>105</v>
      </c>
      <c r="C865" s="28" t="s">
        <v>53</v>
      </c>
      <c r="D865" s="145">
        <f t="shared" si="106"/>
        <v>0</v>
      </c>
      <c r="E865" s="146">
        <v>0</v>
      </c>
      <c r="F865" s="146">
        <v>0</v>
      </c>
      <c r="G865" s="147">
        <f t="shared" si="108"/>
        <v>0</v>
      </c>
      <c r="H865" s="147">
        <v>0</v>
      </c>
      <c r="I865" s="34"/>
      <c r="J865" s="148">
        <f t="shared" si="107"/>
        <v>0</v>
      </c>
      <c r="K865" s="29">
        <v>0</v>
      </c>
      <c r="L865" s="29">
        <v>0</v>
      </c>
      <c r="M865" s="30">
        <f t="shared" si="109"/>
        <v>0</v>
      </c>
      <c r="N865" s="32">
        <f t="shared" si="110"/>
        <v>0</v>
      </c>
      <c r="R865" s="33"/>
    </row>
    <row r="866" spans="1:18" ht="15" collapsed="1" x14ac:dyDescent="0.25">
      <c r="A866" s="27">
        <v>50</v>
      </c>
      <c r="B866" s="27">
        <v>1920</v>
      </c>
      <c r="C866" s="28" t="s">
        <v>54</v>
      </c>
      <c r="D866" s="145">
        <f t="shared" si="106"/>
        <v>2081416.0199999996</v>
      </c>
      <c r="E866" s="146">
        <v>235568.43999999994</v>
      </c>
      <c r="F866" s="146">
        <v>0</v>
      </c>
      <c r="G866" s="147">
        <f t="shared" si="108"/>
        <v>2316984.4599999995</v>
      </c>
      <c r="H866" s="147">
        <v>0</v>
      </c>
      <c r="I866" s="34"/>
      <c r="J866" s="148">
        <f t="shared" si="107"/>
        <v>-1654128.5200000003</v>
      </c>
      <c r="K866" s="29">
        <v>-164212</v>
      </c>
      <c r="L866" s="29">
        <v>0</v>
      </c>
      <c r="M866" s="30">
        <f t="shared" si="109"/>
        <v>-1818340.5200000003</v>
      </c>
      <c r="N866" s="32">
        <f t="shared" si="110"/>
        <v>498643.93999999925</v>
      </c>
      <c r="R866" s="33"/>
    </row>
    <row r="867" spans="1:18" ht="25.5" hidden="1" outlineLevel="1" x14ac:dyDescent="0.25">
      <c r="A867" s="27">
        <v>45</v>
      </c>
      <c r="B867" s="27" t="s">
        <v>106</v>
      </c>
      <c r="C867" s="28" t="s">
        <v>55</v>
      </c>
      <c r="D867" s="145">
        <f t="shared" si="106"/>
        <v>0</v>
      </c>
      <c r="E867" s="146">
        <v>0</v>
      </c>
      <c r="F867" s="146">
        <v>0</v>
      </c>
      <c r="G867" s="147">
        <f t="shared" si="108"/>
        <v>0</v>
      </c>
      <c r="H867" s="147">
        <v>0</v>
      </c>
      <c r="I867" s="34"/>
      <c r="J867" s="148">
        <f t="shared" si="107"/>
        <v>0</v>
      </c>
      <c r="K867" s="29">
        <v>0</v>
      </c>
      <c r="L867" s="29">
        <v>0</v>
      </c>
      <c r="M867" s="30">
        <f t="shared" si="109"/>
        <v>0</v>
      </c>
      <c r="N867" s="32">
        <f t="shared" si="110"/>
        <v>0</v>
      </c>
      <c r="R867" s="33"/>
    </row>
    <row r="868" spans="1:18" ht="25.5" hidden="1" outlineLevel="1" x14ac:dyDescent="0.25">
      <c r="A868" s="27">
        <v>50</v>
      </c>
      <c r="B868" s="27" t="s">
        <v>107</v>
      </c>
      <c r="C868" s="28" t="s">
        <v>56</v>
      </c>
      <c r="D868" s="145">
        <f t="shared" si="106"/>
        <v>0</v>
      </c>
      <c r="E868" s="146">
        <v>0</v>
      </c>
      <c r="F868" s="146">
        <v>0</v>
      </c>
      <c r="G868" s="147">
        <f t="shared" si="108"/>
        <v>0</v>
      </c>
      <c r="H868" s="147">
        <v>0</v>
      </c>
      <c r="I868" s="34"/>
      <c r="J868" s="148">
        <f t="shared" si="107"/>
        <v>0</v>
      </c>
      <c r="K868" s="29">
        <v>0</v>
      </c>
      <c r="L868" s="29">
        <v>0</v>
      </c>
      <c r="M868" s="30">
        <f t="shared" si="109"/>
        <v>0</v>
      </c>
      <c r="N868" s="32">
        <f t="shared" si="110"/>
        <v>0</v>
      </c>
      <c r="R868" s="33"/>
    </row>
    <row r="869" spans="1:18" ht="15" collapsed="1" x14ac:dyDescent="0.25">
      <c r="A869" s="27">
        <v>10</v>
      </c>
      <c r="B869" s="27">
        <v>1930</v>
      </c>
      <c r="C869" s="62" t="s">
        <v>108</v>
      </c>
      <c r="D869" s="145">
        <f t="shared" si="106"/>
        <v>1025946.0599999996</v>
      </c>
      <c r="E869" s="146">
        <v>60955.449999999633</v>
      </c>
      <c r="F869" s="146">
        <v>-70143.350000000006</v>
      </c>
      <c r="G869" s="147">
        <f t="shared" si="108"/>
        <v>1016758.1599999993</v>
      </c>
      <c r="H869" s="147">
        <v>0</v>
      </c>
      <c r="I869" s="34"/>
      <c r="J869" s="148">
        <f t="shared" si="107"/>
        <v>-589009.49000000022</v>
      </c>
      <c r="K869" s="29">
        <v>-161763.86000000002</v>
      </c>
      <c r="L869" s="29">
        <v>69011.350000000006</v>
      </c>
      <c r="M869" s="30">
        <f t="shared" si="109"/>
        <v>-681762.00000000023</v>
      </c>
      <c r="N869" s="32">
        <f t="shared" si="110"/>
        <v>334996.1599999991</v>
      </c>
      <c r="R869" s="33"/>
    </row>
    <row r="870" spans="1:18" ht="15" x14ac:dyDescent="0.25">
      <c r="A870" s="27">
        <v>10</v>
      </c>
      <c r="B870" s="27" t="s">
        <v>109</v>
      </c>
      <c r="C870" s="62" t="s">
        <v>110</v>
      </c>
      <c r="D870" s="145">
        <f t="shared" si="106"/>
        <v>4900297.0000000009</v>
      </c>
      <c r="E870" s="146">
        <v>48789.510000000009</v>
      </c>
      <c r="F870" s="146">
        <v>-279936.01</v>
      </c>
      <c r="G870" s="147">
        <f t="shared" si="108"/>
        <v>4669150.5000000009</v>
      </c>
      <c r="H870" s="147">
        <v>0</v>
      </c>
      <c r="I870" s="34"/>
      <c r="J870" s="148">
        <f t="shared" si="107"/>
        <v>-3246114.5199999991</v>
      </c>
      <c r="K870" s="29">
        <v>-284905.95000000013</v>
      </c>
      <c r="L870" s="29">
        <v>278463.7</v>
      </c>
      <c r="M870" s="30">
        <f t="shared" si="109"/>
        <v>-3252556.7699999991</v>
      </c>
      <c r="N870" s="32">
        <f t="shared" si="110"/>
        <v>1416593.7300000018</v>
      </c>
      <c r="R870" s="33"/>
    </row>
    <row r="871" spans="1:18" ht="15" x14ac:dyDescent="0.25">
      <c r="A871" s="27">
        <v>10</v>
      </c>
      <c r="B871" s="27">
        <v>1935</v>
      </c>
      <c r="C871" s="28" t="s">
        <v>58</v>
      </c>
      <c r="D871" s="145">
        <f t="shared" si="106"/>
        <v>173575.58</v>
      </c>
      <c r="E871" s="146">
        <v>0</v>
      </c>
      <c r="F871" s="146">
        <v>0</v>
      </c>
      <c r="G871" s="147">
        <f t="shared" si="108"/>
        <v>173575.58</v>
      </c>
      <c r="H871" s="147">
        <v>0</v>
      </c>
      <c r="I871" s="34"/>
      <c r="J871" s="148">
        <f t="shared" si="107"/>
        <v>-171494.35</v>
      </c>
      <c r="K871" s="29">
        <v>-693.73999999999069</v>
      </c>
      <c r="L871" s="29">
        <v>0</v>
      </c>
      <c r="M871" s="30">
        <f t="shared" si="109"/>
        <v>-172188.09</v>
      </c>
      <c r="N871" s="32">
        <f t="shared" si="110"/>
        <v>1387.4899999999907</v>
      </c>
      <c r="R871" s="33"/>
    </row>
    <row r="872" spans="1:18" ht="25.5" x14ac:dyDescent="0.25">
      <c r="A872" s="27">
        <v>8</v>
      </c>
      <c r="B872" s="27">
        <v>1940</v>
      </c>
      <c r="C872" s="62" t="s">
        <v>111</v>
      </c>
      <c r="D872" s="145">
        <f t="shared" si="106"/>
        <v>1201520.3999999999</v>
      </c>
      <c r="E872" s="146">
        <v>18385.229999999916</v>
      </c>
      <c r="F872" s="146">
        <v>-699589.15999999992</v>
      </c>
      <c r="G872" s="147">
        <f t="shared" si="108"/>
        <v>520316.47</v>
      </c>
      <c r="H872" s="147">
        <v>0</v>
      </c>
      <c r="I872" s="34"/>
      <c r="J872" s="148">
        <f t="shared" si="107"/>
        <v>-992351.47</v>
      </c>
      <c r="K872" s="29">
        <v>-41032.219999999987</v>
      </c>
      <c r="L872" s="29">
        <v>698144.37</v>
      </c>
      <c r="M872" s="30">
        <f t="shared" si="109"/>
        <v>-335239.31999999995</v>
      </c>
      <c r="N872" s="32">
        <f t="shared" si="110"/>
        <v>185077.15000000002</v>
      </c>
      <c r="R872" s="33"/>
    </row>
    <row r="873" spans="1:18" ht="15" x14ac:dyDescent="0.25">
      <c r="A873" s="27">
        <v>8</v>
      </c>
      <c r="B873" s="27" t="s">
        <v>112</v>
      </c>
      <c r="C873" s="62" t="s">
        <v>113</v>
      </c>
      <c r="D873" s="145">
        <f t="shared" si="106"/>
        <v>0</v>
      </c>
      <c r="E873" s="146">
        <v>25582.43</v>
      </c>
      <c r="F873" s="146">
        <v>0</v>
      </c>
      <c r="G873" s="147">
        <f t="shared" si="108"/>
        <v>25582.43</v>
      </c>
      <c r="H873" s="147">
        <v>0</v>
      </c>
      <c r="I873" s="34"/>
      <c r="J873" s="148">
        <f t="shared" si="107"/>
        <v>0</v>
      </c>
      <c r="K873" s="29">
        <v>-2010.1</v>
      </c>
      <c r="L873" s="29">
        <v>0</v>
      </c>
      <c r="M873" s="30">
        <f t="shared" si="109"/>
        <v>-2010.1</v>
      </c>
      <c r="N873" s="32">
        <f t="shared" si="110"/>
        <v>23572.33</v>
      </c>
      <c r="R873" s="33"/>
    </row>
    <row r="874" spans="1:18" ht="15" x14ac:dyDescent="0.25">
      <c r="A874" s="27">
        <v>10</v>
      </c>
      <c r="B874" s="27">
        <v>1945</v>
      </c>
      <c r="C874" s="28" t="s">
        <v>60</v>
      </c>
      <c r="D874" s="145">
        <f t="shared" si="106"/>
        <v>755367.13</v>
      </c>
      <c r="E874" s="146">
        <v>0</v>
      </c>
      <c r="F874" s="146">
        <v>0</v>
      </c>
      <c r="G874" s="147">
        <f t="shared" si="108"/>
        <v>755367.13</v>
      </c>
      <c r="H874" s="147">
        <v>0</v>
      </c>
      <c r="I874" s="34"/>
      <c r="J874" s="148">
        <f t="shared" si="107"/>
        <v>-549919.30000000005</v>
      </c>
      <c r="K874" s="29">
        <v>-27514.699999999997</v>
      </c>
      <c r="L874" s="29">
        <v>0</v>
      </c>
      <c r="M874" s="30">
        <f t="shared" si="109"/>
        <v>-577434</v>
      </c>
      <c r="N874" s="32">
        <f t="shared" si="110"/>
        <v>177933.13</v>
      </c>
      <c r="R874" s="33"/>
    </row>
    <row r="875" spans="1:18" ht="15" x14ac:dyDescent="0.25">
      <c r="A875" s="27">
        <v>10</v>
      </c>
      <c r="B875" s="27">
        <v>1950</v>
      </c>
      <c r="C875" s="28" t="s">
        <v>61</v>
      </c>
      <c r="D875" s="145">
        <f t="shared" si="106"/>
        <v>109339.4</v>
      </c>
      <c r="E875" s="146">
        <v>0</v>
      </c>
      <c r="F875" s="146">
        <v>0</v>
      </c>
      <c r="G875" s="147">
        <f t="shared" si="108"/>
        <v>109339.4</v>
      </c>
      <c r="H875" s="147">
        <v>0</v>
      </c>
      <c r="I875" s="34"/>
      <c r="J875" s="148">
        <f t="shared" si="107"/>
        <v>-109339.4</v>
      </c>
      <c r="K875" s="29">
        <v>0</v>
      </c>
      <c r="L875" s="29">
        <v>0</v>
      </c>
      <c r="M875" s="30">
        <f t="shared" si="109"/>
        <v>-109339.4</v>
      </c>
      <c r="N875" s="32">
        <f t="shared" si="110"/>
        <v>0</v>
      </c>
      <c r="R875" s="33"/>
    </row>
    <row r="876" spans="1:18" ht="15" x14ac:dyDescent="0.25">
      <c r="A876" s="27">
        <v>10</v>
      </c>
      <c r="B876" s="27">
        <v>1955</v>
      </c>
      <c r="C876" s="62" t="s">
        <v>114</v>
      </c>
      <c r="D876" s="145">
        <f t="shared" si="106"/>
        <v>665714.52</v>
      </c>
      <c r="E876" s="146">
        <v>0</v>
      </c>
      <c r="F876" s="146">
        <v>0</v>
      </c>
      <c r="G876" s="147">
        <f t="shared" si="108"/>
        <v>665714.52</v>
      </c>
      <c r="H876" s="147"/>
      <c r="J876" s="148">
        <f t="shared" si="107"/>
        <v>-467228.83999999997</v>
      </c>
      <c r="K876" s="29">
        <v>-36841.560000000056</v>
      </c>
      <c r="L876" s="29">
        <v>0</v>
      </c>
      <c r="M876" s="30">
        <f t="shared" si="109"/>
        <v>-504070.40000000002</v>
      </c>
      <c r="N876" s="32">
        <f t="shared" si="110"/>
        <v>161644.12</v>
      </c>
      <c r="R876" s="33"/>
    </row>
    <row r="877" spans="1:18" ht="15" x14ac:dyDescent="0.25">
      <c r="A877" s="27">
        <v>10</v>
      </c>
      <c r="B877" s="27" t="s">
        <v>115</v>
      </c>
      <c r="C877" s="62" t="s">
        <v>116</v>
      </c>
      <c r="D877" s="145">
        <f t="shared" si="106"/>
        <v>121415.01</v>
      </c>
      <c r="E877" s="146">
        <v>0</v>
      </c>
      <c r="F877" s="146">
        <v>0</v>
      </c>
      <c r="G877" s="147">
        <f t="shared" si="108"/>
        <v>121415.01</v>
      </c>
      <c r="H877" s="147"/>
      <c r="J877" s="148">
        <f t="shared" si="107"/>
        <v>-111544.11</v>
      </c>
      <c r="K877" s="29">
        <v>-9801.14</v>
      </c>
      <c r="L877" s="29">
        <v>0</v>
      </c>
      <c r="M877" s="30">
        <f t="shared" si="109"/>
        <v>-121345.25</v>
      </c>
      <c r="N877" s="32">
        <f t="shared" si="110"/>
        <v>69.759999999994761</v>
      </c>
      <c r="R877" s="33"/>
    </row>
    <row r="878" spans="1:18" ht="15" hidden="1" outlineLevel="1" x14ac:dyDescent="0.25">
      <c r="A878" s="27">
        <v>10</v>
      </c>
      <c r="B878" s="27" t="s">
        <v>117</v>
      </c>
      <c r="C878" s="62" t="s">
        <v>63</v>
      </c>
      <c r="D878" s="145">
        <f t="shared" si="106"/>
        <v>0</v>
      </c>
      <c r="E878" s="146">
        <v>0</v>
      </c>
      <c r="F878" s="146">
        <v>0</v>
      </c>
      <c r="G878" s="147">
        <f t="shared" si="108"/>
        <v>0</v>
      </c>
      <c r="H878" s="147"/>
      <c r="J878" s="148">
        <f t="shared" si="107"/>
        <v>0</v>
      </c>
      <c r="K878" s="29">
        <v>0</v>
      </c>
      <c r="L878" s="29">
        <v>0</v>
      </c>
      <c r="M878" s="30">
        <f t="shared" si="109"/>
        <v>0</v>
      </c>
      <c r="N878" s="32">
        <f t="shared" si="110"/>
        <v>0</v>
      </c>
      <c r="R878" s="33"/>
    </row>
    <row r="879" spans="1:18" ht="15" collapsed="1" x14ac:dyDescent="0.25">
      <c r="A879" s="27">
        <v>8</v>
      </c>
      <c r="B879" s="27">
        <v>1960</v>
      </c>
      <c r="C879" s="28" t="s">
        <v>64</v>
      </c>
      <c r="D879" s="145">
        <f t="shared" si="106"/>
        <v>341204.86000000004</v>
      </c>
      <c r="E879" s="146">
        <v>85758.860000000015</v>
      </c>
      <c r="F879" s="146">
        <v>0</v>
      </c>
      <c r="G879" s="147">
        <f t="shared" si="108"/>
        <v>426963.72000000009</v>
      </c>
      <c r="H879" s="147"/>
      <c r="J879" s="148">
        <f t="shared" si="107"/>
        <v>-117412.33</v>
      </c>
      <c r="K879" s="29">
        <v>-31077.919999999995</v>
      </c>
      <c r="L879" s="29">
        <v>0</v>
      </c>
      <c r="M879" s="30">
        <f t="shared" si="109"/>
        <v>-148490.25</v>
      </c>
      <c r="N879" s="32">
        <f t="shared" si="110"/>
        <v>278473.47000000009</v>
      </c>
      <c r="R879" s="33"/>
    </row>
    <row r="880" spans="1:18" ht="15" x14ac:dyDescent="0.25">
      <c r="A880" s="144">
        <v>8</v>
      </c>
      <c r="B880" s="27" t="s">
        <v>118</v>
      </c>
      <c r="C880" s="62" t="s">
        <v>119</v>
      </c>
      <c r="D880" s="145">
        <f t="shared" si="106"/>
        <v>72296.570000000007</v>
      </c>
      <c r="E880" s="146">
        <v>14231.7</v>
      </c>
      <c r="F880" s="146">
        <v>0</v>
      </c>
      <c r="G880" s="147">
        <f t="shared" si="108"/>
        <v>86528.27</v>
      </c>
      <c r="H880" s="147"/>
      <c r="J880" s="148">
        <f t="shared" si="107"/>
        <v>-61499.09</v>
      </c>
      <c r="K880" s="29">
        <v>-5172.4299999999967</v>
      </c>
      <c r="L880" s="29">
        <v>0</v>
      </c>
      <c r="M880" s="30">
        <f t="shared" si="109"/>
        <v>-66671.51999999999</v>
      </c>
      <c r="N880" s="32">
        <f t="shared" si="110"/>
        <v>19856.750000000015</v>
      </c>
      <c r="R880" s="33"/>
    </row>
    <row r="881" spans="1:18" ht="25.5" hidden="1" outlineLevel="1" x14ac:dyDescent="0.25">
      <c r="A881" s="1">
        <v>47</v>
      </c>
      <c r="B881" s="27">
        <v>1970</v>
      </c>
      <c r="C881" s="28" t="s">
        <v>65</v>
      </c>
      <c r="D881" s="145">
        <f t="shared" si="106"/>
        <v>0</v>
      </c>
      <c r="E881" s="146">
        <v>0</v>
      </c>
      <c r="F881" s="146">
        <v>0</v>
      </c>
      <c r="G881" s="147">
        <f t="shared" si="108"/>
        <v>0</v>
      </c>
      <c r="H881" s="147"/>
      <c r="J881" s="148">
        <f t="shared" si="107"/>
        <v>0</v>
      </c>
      <c r="K881" s="29">
        <v>0</v>
      </c>
      <c r="L881" s="29">
        <v>0</v>
      </c>
      <c r="M881" s="30">
        <f t="shared" si="109"/>
        <v>0</v>
      </c>
      <c r="N881" s="32">
        <f t="shared" si="110"/>
        <v>0</v>
      </c>
      <c r="R881" s="33"/>
    </row>
    <row r="882" spans="1:18" ht="25.5" hidden="1" outlineLevel="1" x14ac:dyDescent="0.25">
      <c r="A882" s="27">
        <v>47</v>
      </c>
      <c r="B882" s="27">
        <v>1975</v>
      </c>
      <c r="C882" s="28" t="s">
        <v>66</v>
      </c>
      <c r="D882" s="145">
        <f t="shared" si="106"/>
        <v>0</v>
      </c>
      <c r="E882" s="146">
        <v>0</v>
      </c>
      <c r="F882" s="146">
        <v>0</v>
      </c>
      <c r="G882" s="147">
        <f t="shared" si="108"/>
        <v>0</v>
      </c>
      <c r="H882" s="147"/>
      <c r="J882" s="148">
        <f t="shared" si="107"/>
        <v>0</v>
      </c>
      <c r="K882" s="29">
        <v>0</v>
      </c>
      <c r="L882" s="29">
        <v>0</v>
      </c>
      <c r="M882" s="30">
        <f t="shared" si="109"/>
        <v>0</v>
      </c>
      <c r="N882" s="32">
        <f t="shared" si="110"/>
        <v>0</v>
      </c>
      <c r="R882" s="33"/>
    </row>
    <row r="883" spans="1:18" ht="15" collapsed="1" x14ac:dyDescent="0.25">
      <c r="A883" s="27">
        <v>8</v>
      </c>
      <c r="B883" s="27">
        <v>1980</v>
      </c>
      <c r="C883" s="28" t="s">
        <v>67</v>
      </c>
      <c r="D883" s="145">
        <f t="shared" si="106"/>
        <v>1117968.3500000003</v>
      </c>
      <c r="E883" s="146">
        <v>256905.12999999995</v>
      </c>
      <c r="F883" s="146">
        <v>0</v>
      </c>
      <c r="G883" s="147">
        <f t="shared" si="108"/>
        <v>1374873.4800000002</v>
      </c>
      <c r="H883" s="147"/>
      <c r="J883" s="148">
        <f t="shared" si="107"/>
        <v>-895198.83</v>
      </c>
      <c r="K883" s="29">
        <v>-22909.719999999987</v>
      </c>
      <c r="L883" s="29">
        <v>0</v>
      </c>
      <c r="M883" s="30">
        <f t="shared" si="109"/>
        <v>-918108.54999999993</v>
      </c>
      <c r="N883" s="32">
        <f t="shared" si="110"/>
        <v>456764.93000000028</v>
      </c>
      <c r="R883" s="33"/>
    </row>
    <row r="884" spans="1:18" ht="15" hidden="1" outlineLevel="1" x14ac:dyDescent="0.25">
      <c r="A884" s="27">
        <v>47</v>
      </c>
      <c r="B884" s="27">
        <v>1985</v>
      </c>
      <c r="C884" s="28" t="s">
        <v>68</v>
      </c>
      <c r="D884" s="145">
        <f t="shared" si="106"/>
        <v>0</v>
      </c>
      <c r="E884" s="146">
        <v>0</v>
      </c>
      <c r="F884" s="146">
        <v>0</v>
      </c>
      <c r="G884" s="147">
        <f t="shared" si="108"/>
        <v>0</v>
      </c>
      <c r="H884" s="147"/>
      <c r="J884" s="148">
        <f t="shared" si="107"/>
        <v>0</v>
      </c>
      <c r="K884" s="29">
        <v>0</v>
      </c>
      <c r="L884" s="29">
        <v>0</v>
      </c>
      <c r="M884" s="30">
        <f t="shared" si="109"/>
        <v>0</v>
      </c>
      <c r="N884" s="32">
        <f t="shared" si="110"/>
        <v>0</v>
      </c>
      <c r="R884" s="33"/>
    </row>
    <row r="885" spans="1:18" ht="15" hidden="1" outlineLevel="1" x14ac:dyDescent="0.25">
      <c r="A885" s="1">
        <v>47</v>
      </c>
      <c r="B885" s="27">
        <v>1990</v>
      </c>
      <c r="C885" s="36" t="s">
        <v>69</v>
      </c>
      <c r="D885" s="145">
        <f t="shared" si="106"/>
        <v>0</v>
      </c>
      <c r="E885" s="146">
        <v>0</v>
      </c>
      <c r="F885" s="146">
        <v>0</v>
      </c>
      <c r="G885" s="147">
        <f t="shared" si="108"/>
        <v>0</v>
      </c>
      <c r="H885" s="147"/>
      <c r="J885" s="148">
        <f t="shared" si="107"/>
        <v>0</v>
      </c>
      <c r="K885" s="29">
        <v>0</v>
      </c>
      <c r="L885" s="29">
        <v>0</v>
      </c>
      <c r="M885" s="30">
        <f t="shared" si="109"/>
        <v>0</v>
      </c>
      <c r="N885" s="32">
        <f t="shared" si="110"/>
        <v>0</v>
      </c>
      <c r="R885" s="33"/>
    </row>
    <row r="886" spans="1:18" ht="15" collapsed="1" x14ac:dyDescent="0.25">
      <c r="A886" s="27">
        <v>47</v>
      </c>
      <c r="B886" s="27">
        <v>1995</v>
      </c>
      <c r="C886" s="28" t="s">
        <v>70</v>
      </c>
      <c r="D886" s="145">
        <f t="shared" si="106"/>
        <v>-24954889.049999997</v>
      </c>
      <c r="E886" s="146">
        <v>-1036098.7900000021</v>
      </c>
      <c r="F886" s="146">
        <v>10420.049999999999</v>
      </c>
      <c r="G886" s="147">
        <f t="shared" si="108"/>
        <v>-25980567.789999999</v>
      </c>
      <c r="H886" s="147"/>
      <c r="J886" s="148">
        <f t="shared" si="107"/>
        <v>6627682.0600000005</v>
      </c>
      <c r="K886" s="29">
        <v>589391.67999999993</v>
      </c>
      <c r="L886" s="29">
        <v>-3891.48</v>
      </c>
      <c r="M886" s="30">
        <f t="shared" si="109"/>
        <v>7213182.2599999998</v>
      </c>
      <c r="N886" s="32">
        <f t="shared" si="110"/>
        <v>-18767385.530000001</v>
      </c>
      <c r="R886" s="33"/>
    </row>
    <row r="887" spans="1:18" ht="15" hidden="1" outlineLevel="1" x14ac:dyDescent="0.25">
      <c r="A887" s="27">
        <v>47</v>
      </c>
      <c r="B887" s="27">
        <v>2440</v>
      </c>
      <c r="C887" s="28" t="s">
        <v>71</v>
      </c>
      <c r="D887" s="145">
        <f t="shared" si="106"/>
        <v>0</v>
      </c>
      <c r="E887" s="146">
        <v>0</v>
      </c>
      <c r="F887" s="146">
        <v>0</v>
      </c>
      <c r="G887" s="147">
        <f t="shared" si="108"/>
        <v>0</v>
      </c>
      <c r="H887" s="147">
        <v>0</v>
      </c>
      <c r="J887" s="148">
        <f t="shared" si="107"/>
        <v>0</v>
      </c>
      <c r="K887" s="29">
        <v>0</v>
      </c>
      <c r="L887" s="29">
        <v>0</v>
      </c>
      <c r="M887" s="30">
        <f t="shared" si="109"/>
        <v>0</v>
      </c>
      <c r="N887" s="32">
        <f t="shared" si="110"/>
        <v>0</v>
      </c>
      <c r="R887" s="33"/>
    </row>
    <row r="888" spans="1:18" ht="15" hidden="1" outlineLevel="1" x14ac:dyDescent="0.25">
      <c r="A888" s="37"/>
      <c r="B888" s="37">
        <v>2005</v>
      </c>
      <c r="C888" s="38" t="s">
        <v>72</v>
      </c>
      <c r="D888" s="145">
        <f t="shared" si="106"/>
        <v>0</v>
      </c>
      <c r="E888" s="39">
        <v>0</v>
      </c>
      <c r="F888" s="39">
        <v>0</v>
      </c>
      <c r="G888" s="147">
        <f t="shared" si="108"/>
        <v>0</v>
      </c>
      <c r="H888" s="147">
        <v>0</v>
      </c>
      <c r="J888" s="148">
        <f t="shared" si="107"/>
        <v>0</v>
      </c>
      <c r="K888" s="39">
        <v>0</v>
      </c>
      <c r="L888" s="39">
        <v>0</v>
      </c>
      <c r="M888" s="30">
        <f t="shared" si="109"/>
        <v>0</v>
      </c>
      <c r="N888" s="32">
        <f t="shared" si="110"/>
        <v>0</v>
      </c>
      <c r="R888" s="33"/>
    </row>
    <row r="889" spans="1:18" collapsed="1" x14ac:dyDescent="0.2">
      <c r="A889" s="37"/>
      <c r="B889" s="37"/>
      <c r="C889" s="40" t="s">
        <v>73</v>
      </c>
      <c r="D889" s="41">
        <f>SUM(D837:D888)</f>
        <v>219511107.5</v>
      </c>
      <c r="E889" s="41">
        <f>SUM(E837:E888)</f>
        <v>17266278.640000001</v>
      </c>
      <c r="F889" s="41">
        <f>SUM(F837:F888)</f>
        <v>-2003878.1499999997</v>
      </c>
      <c r="G889" s="41">
        <f>SUM(G837:G888)</f>
        <v>234773507.98999998</v>
      </c>
      <c r="H889" s="41">
        <f>SUM(H837:H888)</f>
        <v>0</v>
      </c>
      <c r="I889" s="43"/>
      <c r="J889" s="41">
        <f>SUM(J837:J888)</f>
        <v>-84216126.49999997</v>
      </c>
      <c r="K889" s="41">
        <f>SUM(K837:K888)</f>
        <v>-5938371.4399999976</v>
      </c>
      <c r="L889" s="41">
        <f>SUM(L837:L888)</f>
        <v>1743880.5299999998</v>
      </c>
      <c r="M889" s="41">
        <f>SUM(M837:M888)</f>
        <v>-88410617.409999967</v>
      </c>
      <c r="N889" s="41">
        <f>SUM(N837:N888)</f>
        <v>146362890.58000001</v>
      </c>
    </row>
    <row r="890" spans="1:18" ht="37.5" hidden="1" outlineLevel="1" x14ac:dyDescent="0.25">
      <c r="A890" s="37"/>
      <c r="B890" s="37"/>
      <c r="C890" s="44" t="s">
        <v>74</v>
      </c>
      <c r="D890" s="39"/>
      <c r="E890" s="39"/>
      <c r="F890" s="39"/>
      <c r="G890" s="147">
        <f>D890+E890+F890</f>
        <v>0</v>
      </c>
      <c r="H890" s="147"/>
      <c r="J890" s="39"/>
      <c r="K890" s="39"/>
      <c r="L890" s="39"/>
      <c r="M890" s="30">
        <f>J890+K890+L890</f>
        <v>0</v>
      </c>
      <c r="N890" s="32">
        <f>G890+M890</f>
        <v>0</v>
      </c>
    </row>
    <row r="891" spans="1:18" ht="25.5" collapsed="1" x14ac:dyDescent="0.25">
      <c r="A891" s="37"/>
      <c r="B891" s="37" t="s">
        <v>120</v>
      </c>
      <c r="C891" s="45" t="s">
        <v>75</v>
      </c>
      <c r="D891" s="146">
        <f t="shared" ref="D891" si="111">VLOOKUP($B891,$B$762:$M$821,6,FALSE)</f>
        <v>-1400000</v>
      </c>
      <c r="E891" s="39"/>
      <c r="F891" s="39"/>
      <c r="G891" s="147">
        <f>D891+E891+F891</f>
        <v>-1400000</v>
      </c>
      <c r="H891" s="147"/>
      <c r="J891" s="146">
        <f t="shared" ref="J891" si="112">VLOOKUP($B891,$B$762:$M$821,12,FALSE)</f>
        <v>882097</v>
      </c>
      <c r="K891" s="29">
        <v>42511</v>
      </c>
      <c r="L891" s="39"/>
      <c r="M891" s="30">
        <f>J891+K891+L891</f>
        <v>924608</v>
      </c>
      <c r="N891" s="32">
        <f>G891+M891</f>
        <v>-475392</v>
      </c>
    </row>
    <row r="892" spans="1:18" ht="15" x14ac:dyDescent="0.25">
      <c r="A892" s="37"/>
      <c r="B892" s="37"/>
      <c r="C892" s="40" t="s">
        <v>76</v>
      </c>
      <c r="D892" s="41">
        <f>SUM(D889:D891)</f>
        <v>218111107.5</v>
      </c>
      <c r="E892" s="41">
        <f>SUM(E889:E891)</f>
        <v>17266278.640000001</v>
      </c>
      <c r="F892" s="41">
        <f>SUM(F889:F891)</f>
        <v>-2003878.1499999997</v>
      </c>
      <c r="G892" s="41">
        <f>SUM(G889:G891)</f>
        <v>233373507.98999998</v>
      </c>
      <c r="H892" s="147"/>
      <c r="I892" s="43"/>
      <c r="J892" s="41">
        <f>SUM(J889:J891)</f>
        <v>-83334029.49999997</v>
      </c>
      <c r="K892" s="41">
        <f>SUM(K889:K891)</f>
        <v>-5895860.4399999976</v>
      </c>
      <c r="L892" s="41">
        <f>SUM(L889:L891)</f>
        <v>1743880.5299999998</v>
      </c>
      <c r="M892" s="41">
        <f>SUM(M889:M891)</f>
        <v>-87486009.409999967</v>
      </c>
      <c r="N892" s="41">
        <f>SUM(N889:N891)</f>
        <v>145887498.58000001</v>
      </c>
    </row>
    <row r="893" spans="1:18" ht="15" x14ac:dyDescent="0.25">
      <c r="A893" s="37"/>
      <c r="B893" s="37">
        <v>2055</v>
      </c>
      <c r="C893" s="46" t="s">
        <v>77</v>
      </c>
      <c r="D893" s="146">
        <f>VLOOKUP($B893,$B$762:$M$821,6,FALSE)</f>
        <v>11968650.020000001</v>
      </c>
      <c r="E893" s="146">
        <v>-1993659.5999999992</v>
      </c>
      <c r="F893" s="146">
        <v>0</v>
      </c>
      <c r="G893" s="147">
        <f t="shared" ref="G893" si="113">D893+E893+F893</f>
        <v>9974990.4200000018</v>
      </c>
      <c r="H893" s="147">
        <v>0</v>
      </c>
      <c r="I893" s="34"/>
      <c r="M893" s="30">
        <f t="shared" ref="M893" si="114">J893+K893+L893</f>
        <v>0</v>
      </c>
      <c r="N893" s="32">
        <f t="shared" ref="N893" si="115">G893+M893</f>
        <v>9974990.4200000018</v>
      </c>
    </row>
    <row r="894" spans="1:18" x14ac:dyDescent="0.2">
      <c r="A894" s="37"/>
      <c r="B894" s="37"/>
      <c r="C894" s="46" t="s">
        <v>78</v>
      </c>
      <c r="D894" s="41">
        <f>SUM(D892:D893)</f>
        <v>230079757.52000001</v>
      </c>
      <c r="E894" s="41">
        <f t="shared" ref="E894:N894" si="116">SUM(E892:E893)</f>
        <v>15272619.040000001</v>
      </c>
      <c r="F894" s="41">
        <f t="shared" si="116"/>
        <v>-2003878.1499999997</v>
      </c>
      <c r="G894" s="41">
        <f t="shared" si="116"/>
        <v>243348498.40999997</v>
      </c>
      <c r="H894" s="41">
        <f t="shared" si="116"/>
        <v>0</v>
      </c>
      <c r="I894" s="41">
        <f t="shared" si="116"/>
        <v>0</v>
      </c>
      <c r="J894" s="41">
        <f t="shared" si="116"/>
        <v>-83334029.49999997</v>
      </c>
      <c r="K894" s="41">
        <f t="shared" si="116"/>
        <v>-5895860.4399999976</v>
      </c>
      <c r="L894" s="41">
        <f t="shared" si="116"/>
        <v>1743880.5299999998</v>
      </c>
      <c r="M894" s="41">
        <f t="shared" si="116"/>
        <v>-87486009.409999967</v>
      </c>
      <c r="N894" s="41">
        <f t="shared" si="116"/>
        <v>155862489</v>
      </c>
    </row>
    <row r="895" spans="1:18" ht="15" hidden="1" outlineLevel="1" x14ac:dyDescent="0.25">
      <c r="A895" s="37"/>
      <c r="B895" s="37"/>
      <c r="C895" s="164" t="s">
        <v>79</v>
      </c>
      <c r="D895" s="165"/>
      <c r="E895" s="165"/>
      <c r="F895" s="165"/>
      <c r="G895" s="165"/>
      <c r="H895" s="165"/>
      <c r="I895" s="165"/>
      <c r="J895" s="166"/>
      <c r="K895" s="39"/>
      <c r="M895" s="47"/>
      <c r="N895" s="48"/>
    </row>
    <row r="896" spans="1:18" ht="15" collapsed="1" x14ac:dyDescent="0.25">
      <c r="A896" s="37"/>
      <c r="B896" s="37"/>
      <c r="C896" s="164" t="s">
        <v>80</v>
      </c>
      <c r="D896" s="165"/>
      <c r="E896" s="165"/>
      <c r="F896" s="165"/>
      <c r="G896" s="165"/>
      <c r="H896" s="165"/>
      <c r="I896" s="165"/>
      <c r="J896" s="166"/>
      <c r="K896" s="41">
        <f>K894+K895</f>
        <v>-5895860.4399999976</v>
      </c>
      <c r="M896" s="47"/>
      <c r="N896" s="48"/>
    </row>
    <row r="897" spans="1:18" x14ac:dyDescent="0.2">
      <c r="D897" s="169" t="s">
        <v>81</v>
      </c>
      <c r="E897" s="169"/>
      <c r="F897" s="169"/>
      <c r="G897" s="48">
        <f>AVERAGE(D892,G892)</f>
        <v>225742307.745</v>
      </c>
      <c r="J897" s="3" t="s">
        <v>82</v>
      </c>
      <c r="M897" s="48">
        <f>AVERAGE(J892,M892)</f>
        <v>-85410019.454999968</v>
      </c>
    </row>
    <row r="898" spans="1:18" x14ac:dyDescent="0.2">
      <c r="D898" s="3"/>
      <c r="G898" s="48"/>
      <c r="J898" s="3" t="s">
        <v>83</v>
      </c>
      <c r="M898" s="48">
        <f>G897+M897</f>
        <v>140332288.29000002</v>
      </c>
    </row>
    <row r="899" spans="1:18" x14ac:dyDescent="0.2">
      <c r="J899" s="2" t="s">
        <v>84</v>
      </c>
    </row>
    <row r="900" spans="1:18" ht="15" x14ac:dyDescent="0.25">
      <c r="A900" s="37">
        <v>10</v>
      </c>
      <c r="B900" s="37"/>
      <c r="C900" s="49" t="s">
        <v>85</v>
      </c>
      <c r="D900" s="50"/>
      <c r="E900" s="50"/>
      <c r="F900" s="50"/>
      <c r="G900" s="50"/>
      <c r="H900" s="50"/>
      <c r="I900" s="50"/>
      <c r="J900" s="50" t="s">
        <v>85</v>
      </c>
      <c r="K900" s="50"/>
      <c r="L900" s="31">
        <v>-446669.81000000017</v>
      </c>
    </row>
    <row r="901" spans="1:18" ht="15" hidden="1" outlineLevel="1" x14ac:dyDescent="0.25">
      <c r="A901" s="37">
        <v>8</v>
      </c>
      <c r="B901" s="37"/>
      <c r="C901" s="49" t="s">
        <v>58</v>
      </c>
      <c r="D901" s="50"/>
      <c r="E901" s="50"/>
      <c r="F901" s="50"/>
      <c r="G901" s="50"/>
      <c r="H901" s="50"/>
      <c r="I901" s="50"/>
      <c r="J901" s="50" t="s">
        <v>58</v>
      </c>
      <c r="K901" s="50"/>
      <c r="L901" s="31"/>
    </row>
    <row r="902" spans="1:18" ht="15" hidden="1" outlineLevel="1" x14ac:dyDescent="0.25">
      <c r="A902" s="37">
        <v>47</v>
      </c>
      <c r="B902" s="37"/>
      <c r="C902" s="49" t="s">
        <v>86</v>
      </c>
      <c r="D902" s="50"/>
      <c r="E902" s="50"/>
      <c r="F902" s="50"/>
      <c r="G902" s="50"/>
      <c r="H902" s="50"/>
      <c r="I902" s="50"/>
      <c r="J902" s="50" t="s">
        <v>86</v>
      </c>
      <c r="K902" s="50"/>
      <c r="L902" s="31"/>
    </row>
    <row r="903" spans="1:18" collapsed="1" x14ac:dyDescent="0.2">
      <c r="J903" s="167" t="s">
        <v>87</v>
      </c>
      <c r="K903" s="168"/>
      <c r="L903" s="51">
        <f>K896-L900-L901-L902</f>
        <v>-5449190.6299999971</v>
      </c>
    </row>
    <row r="904" spans="1:18" x14ac:dyDescent="0.2">
      <c r="C904" s="57"/>
      <c r="D904" s="58"/>
      <c r="E904" s="58"/>
      <c r="F904" s="58"/>
      <c r="G904" s="58"/>
      <c r="H904" s="58"/>
      <c r="I904" s="58"/>
      <c r="J904" s="58"/>
      <c r="K904" s="58"/>
      <c r="L904" s="58"/>
      <c r="M904" s="58"/>
      <c r="N904" s="58"/>
    </row>
    <row r="907" spans="1:18" ht="15.75" thickBot="1" x14ac:dyDescent="0.25">
      <c r="E907" s="13" t="s">
        <v>17</v>
      </c>
      <c r="F907" s="14" t="s">
        <v>88</v>
      </c>
    </row>
    <row r="908" spans="1:18" ht="15.75" thickBot="1" x14ac:dyDescent="0.3">
      <c r="E908" s="13" t="s">
        <v>19</v>
      </c>
      <c r="F908" s="15">
        <v>2025</v>
      </c>
      <c r="G908" s="16"/>
      <c r="H908" s="17" t="b">
        <f>IF(F908=2014,4,IF(F908=2015,5,IF(F908=2016,6,IF(F908=2017,7,IF(F908=2018,8,IF(F908=2019,9,IF(F908=2020,10)))))))</f>
        <v>0</v>
      </c>
    </row>
    <row r="910" spans="1:18" x14ac:dyDescent="0.2">
      <c r="D910" s="170" t="s">
        <v>20</v>
      </c>
      <c r="E910" s="171"/>
      <c r="F910" s="171"/>
      <c r="G910" s="171"/>
      <c r="H910" s="172"/>
      <c r="J910" s="18"/>
      <c r="K910" s="19" t="s">
        <v>21</v>
      </c>
      <c r="L910" s="19"/>
      <c r="M910" s="20"/>
    </row>
    <row r="911" spans="1:18" ht="30" customHeight="1" x14ac:dyDescent="0.2">
      <c r="A911" s="21" t="s">
        <v>22</v>
      </c>
      <c r="B911" s="21" t="s">
        <v>23</v>
      </c>
      <c r="C911" s="22" t="s">
        <v>24</v>
      </c>
      <c r="D911" s="21" t="s">
        <v>25</v>
      </c>
      <c r="E911" s="23" t="s">
        <v>26</v>
      </c>
      <c r="F911" s="23" t="s">
        <v>27</v>
      </c>
      <c r="G911" s="21" t="s">
        <v>28</v>
      </c>
      <c r="H911" s="21" t="s">
        <v>29</v>
      </c>
      <c r="I911" s="24"/>
      <c r="J911" s="21" t="s">
        <v>25</v>
      </c>
      <c r="K911" s="25" t="s">
        <v>30</v>
      </c>
      <c r="L911" s="25" t="s">
        <v>27</v>
      </c>
      <c r="M911" s="26" t="s">
        <v>28</v>
      </c>
      <c r="N911" s="21" t="s">
        <v>31</v>
      </c>
    </row>
    <row r="912" spans="1:18" ht="15" x14ac:dyDescent="0.25">
      <c r="A912" s="21"/>
      <c r="B912" s="27">
        <v>1608</v>
      </c>
      <c r="C912" s="28" t="s">
        <v>89</v>
      </c>
      <c r="D912" s="54">
        <f t="shared" ref="D912:D963" si="117">VLOOKUP($B912,$B$837:$M$896,6,FALSE)</f>
        <v>156053</v>
      </c>
      <c r="E912" s="29">
        <v>0</v>
      </c>
      <c r="F912" s="29">
        <v>0</v>
      </c>
      <c r="G912" s="30">
        <f>D912+E912+F912</f>
        <v>156053</v>
      </c>
      <c r="H912" s="30">
        <v>0</v>
      </c>
      <c r="I912" s="24"/>
      <c r="J912" s="54">
        <f t="shared" ref="J912:J963" si="118">VLOOKUP($B912,$B$837:$M$896,12,FALSE)</f>
        <v>-81927.929999999993</v>
      </c>
      <c r="K912" s="29">
        <v>-3901.3300000000017</v>
      </c>
      <c r="L912" s="29">
        <v>0</v>
      </c>
      <c r="M912" s="30">
        <f>J912+K912+L912</f>
        <v>-85829.26</v>
      </c>
      <c r="N912" s="32">
        <f>G912+M912</f>
        <v>70223.740000000005</v>
      </c>
      <c r="R912" s="33"/>
    </row>
    <row r="913" spans="1:18" ht="15" x14ac:dyDescent="0.25">
      <c r="A913" s="21"/>
      <c r="B913" s="27">
        <v>1609</v>
      </c>
      <c r="C913" s="28" t="s">
        <v>32</v>
      </c>
      <c r="D913" s="54">
        <f t="shared" si="117"/>
        <v>155722.38</v>
      </c>
      <c r="E913" s="29">
        <v>0</v>
      </c>
      <c r="F913" s="29">
        <v>0</v>
      </c>
      <c r="G913" s="30">
        <f>D913+E913+F913</f>
        <v>155722.38</v>
      </c>
      <c r="H913" s="30">
        <v>0</v>
      </c>
      <c r="I913" s="34"/>
      <c r="J913" s="54">
        <f t="shared" si="118"/>
        <v>-21051.37</v>
      </c>
      <c r="K913" s="29">
        <v>-3460.5</v>
      </c>
      <c r="L913" s="29">
        <v>0</v>
      </c>
      <c r="M913" s="30">
        <f>J913+K913+L913</f>
        <v>-24511.87</v>
      </c>
      <c r="N913" s="32">
        <f>G913+M913</f>
        <v>131210.51</v>
      </c>
      <c r="R913" s="33"/>
    </row>
    <row r="914" spans="1:18" ht="15" x14ac:dyDescent="0.25">
      <c r="A914" s="21"/>
      <c r="B914" s="59">
        <v>1610</v>
      </c>
      <c r="C914" s="60" t="s">
        <v>90</v>
      </c>
      <c r="D914" s="54">
        <f t="shared" si="117"/>
        <v>40575.65</v>
      </c>
      <c r="E914" s="29">
        <v>0</v>
      </c>
      <c r="F914" s="29">
        <v>0</v>
      </c>
      <c r="G914" s="30">
        <f>D914+E914+F914</f>
        <v>40575.65</v>
      </c>
      <c r="H914" s="30">
        <v>0</v>
      </c>
      <c r="I914" s="34"/>
      <c r="J914" s="54">
        <f t="shared" si="118"/>
        <v>-15853.4</v>
      </c>
      <c r="K914" s="29">
        <v>-1014.3999999999996</v>
      </c>
      <c r="L914" s="29">
        <v>0</v>
      </c>
      <c r="M914" s="30">
        <f>J914+K914+L914</f>
        <v>-16867.8</v>
      </c>
      <c r="N914" s="32">
        <f>G914+M914</f>
        <v>23707.850000000002</v>
      </c>
      <c r="R914" s="33"/>
    </row>
    <row r="915" spans="1:18" ht="25.5" x14ac:dyDescent="0.25">
      <c r="A915" s="27">
        <v>12</v>
      </c>
      <c r="B915" s="27">
        <v>1611</v>
      </c>
      <c r="C915" s="60" t="s">
        <v>91</v>
      </c>
      <c r="D915" s="54">
        <f t="shared" si="117"/>
        <v>2636338.9699999988</v>
      </c>
      <c r="E915" s="29">
        <v>362859.51000000164</v>
      </c>
      <c r="F915" s="29">
        <v>0</v>
      </c>
      <c r="G915" s="30">
        <f>D915+E915+F915</f>
        <v>2999198.4800000004</v>
      </c>
      <c r="H915" s="30">
        <v>0</v>
      </c>
      <c r="I915" s="34"/>
      <c r="J915" s="54">
        <f t="shared" si="118"/>
        <v>-1918046.540000001</v>
      </c>
      <c r="K915" s="29">
        <v>-325114.63999999833</v>
      </c>
      <c r="L915" s="29">
        <v>0</v>
      </c>
      <c r="M915" s="30">
        <f>J915+K915+L915</f>
        <v>-2243161.1799999992</v>
      </c>
      <c r="N915" s="32">
        <f>G915+M915</f>
        <v>756037.30000000121</v>
      </c>
      <c r="R915" s="33"/>
    </row>
    <row r="916" spans="1:18" ht="25.5" x14ac:dyDescent="0.25">
      <c r="A916" s="27">
        <v>12</v>
      </c>
      <c r="B916" s="61" t="s">
        <v>92</v>
      </c>
      <c r="C916" s="60" t="s">
        <v>93</v>
      </c>
      <c r="D916" s="54">
        <f t="shared" si="117"/>
        <v>14496456.389999999</v>
      </c>
      <c r="E916" s="29">
        <v>879163.71999999881</v>
      </c>
      <c r="F916" s="29">
        <v>0</v>
      </c>
      <c r="G916" s="30">
        <f t="shared" ref="G916:G963" si="119">D916+E916+F916</f>
        <v>15375620.109999998</v>
      </c>
      <c r="H916" s="30">
        <v>0</v>
      </c>
      <c r="I916" s="34"/>
      <c r="J916" s="54">
        <f t="shared" si="118"/>
        <v>-11467619.739999998</v>
      </c>
      <c r="K916" s="29">
        <v>-621471.83000000136</v>
      </c>
      <c r="L916" s="29">
        <v>0</v>
      </c>
      <c r="M916" s="30">
        <f t="shared" ref="M916:M963" si="120">J916+K916+L916</f>
        <v>-12089091.57</v>
      </c>
      <c r="N916" s="32">
        <f t="shared" ref="N916:N963" si="121">G916+M916</f>
        <v>3286528.5399999972</v>
      </c>
      <c r="R916" s="33"/>
    </row>
    <row r="917" spans="1:18" ht="25.5" x14ac:dyDescent="0.25">
      <c r="A917" s="27">
        <v>47</v>
      </c>
      <c r="B917" s="27">
        <v>1612</v>
      </c>
      <c r="C917" s="28" t="s">
        <v>35</v>
      </c>
      <c r="D917" s="54">
        <f t="shared" si="117"/>
        <v>380901.62999999995</v>
      </c>
      <c r="E917" s="29">
        <v>79962.949999999968</v>
      </c>
      <c r="F917" s="29">
        <v>0</v>
      </c>
      <c r="G917" s="30">
        <f t="shared" si="119"/>
        <v>460864.5799999999</v>
      </c>
      <c r="H917" s="30">
        <v>0</v>
      </c>
      <c r="I917" s="34"/>
      <c r="J917" s="54">
        <f t="shared" si="118"/>
        <v>-169997.28999999998</v>
      </c>
      <c r="K917" s="29">
        <v>-8510.8099999999977</v>
      </c>
      <c r="L917" s="29">
        <v>0</v>
      </c>
      <c r="M917" s="30">
        <f t="shared" si="120"/>
        <v>-178508.09999999998</v>
      </c>
      <c r="N917" s="32">
        <f t="shared" si="121"/>
        <v>282356.47999999992</v>
      </c>
      <c r="R917" s="33"/>
    </row>
    <row r="918" spans="1:18" ht="15" x14ac:dyDescent="0.25">
      <c r="A918" s="27" t="s">
        <v>36</v>
      </c>
      <c r="B918" s="27">
        <v>1805</v>
      </c>
      <c r="C918" s="28" t="s">
        <v>37</v>
      </c>
      <c r="D918" s="54">
        <f t="shared" si="117"/>
        <v>383024.93</v>
      </c>
      <c r="E918" s="29">
        <v>0</v>
      </c>
      <c r="F918" s="29">
        <v>0</v>
      </c>
      <c r="G918" s="30">
        <f t="shared" si="119"/>
        <v>383024.93</v>
      </c>
      <c r="H918" s="30">
        <v>0</v>
      </c>
      <c r="I918" s="34"/>
      <c r="J918" s="54">
        <f t="shared" si="118"/>
        <v>0</v>
      </c>
      <c r="K918" s="29">
        <v>0</v>
      </c>
      <c r="L918" s="29">
        <v>0</v>
      </c>
      <c r="M918" s="30">
        <f t="shared" si="120"/>
        <v>0</v>
      </c>
      <c r="N918" s="32">
        <f t="shared" si="121"/>
        <v>383024.93</v>
      </c>
      <c r="R918" s="33"/>
    </row>
    <row r="919" spans="1:18" ht="15" x14ac:dyDescent="0.25">
      <c r="A919" s="27">
        <v>47</v>
      </c>
      <c r="B919" s="27">
        <v>1808</v>
      </c>
      <c r="C919" s="28" t="s">
        <v>38</v>
      </c>
      <c r="D919" s="54">
        <f t="shared" si="117"/>
        <v>3475850.24</v>
      </c>
      <c r="E919" s="29">
        <v>0</v>
      </c>
      <c r="F919" s="29">
        <v>0</v>
      </c>
      <c r="G919" s="30">
        <f t="shared" si="119"/>
        <v>3475850.24</v>
      </c>
      <c r="H919" s="30">
        <v>0</v>
      </c>
      <c r="I919" s="34"/>
      <c r="J919" s="54">
        <f t="shared" si="118"/>
        <v>-1695278.96</v>
      </c>
      <c r="K919" s="29">
        <v>-69503.720000000088</v>
      </c>
      <c r="L919" s="29">
        <v>0</v>
      </c>
      <c r="M919" s="30">
        <f t="shared" si="120"/>
        <v>-1764782.6800000002</v>
      </c>
      <c r="N919" s="32">
        <f t="shared" si="121"/>
        <v>1711067.56</v>
      </c>
      <c r="R919" s="33"/>
    </row>
    <row r="920" spans="1:18" ht="15" hidden="1" outlineLevel="1" x14ac:dyDescent="0.25">
      <c r="A920" s="27">
        <v>13</v>
      </c>
      <c r="B920" s="27">
        <v>1810</v>
      </c>
      <c r="C920" s="28" t="s">
        <v>39</v>
      </c>
      <c r="D920" s="54">
        <f t="shared" si="117"/>
        <v>0</v>
      </c>
      <c r="E920" s="29">
        <v>0</v>
      </c>
      <c r="F920" s="29">
        <v>0</v>
      </c>
      <c r="G920" s="30">
        <f t="shared" si="119"/>
        <v>0</v>
      </c>
      <c r="H920" s="30">
        <v>0</v>
      </c>
      <c r="I920" s="34"/>
      <c r="J920" s="54">
        <f t="shared" si="118"/>
        <v>0</v>
      </c>
      <c r="K920" s="29">
        <v>0</v>
      </c>
      <c r="L920" s="29">
        <v>0</v>
      </c>
      <c r="M920" s="30">
        <f t="shared" si="120"/>
        <v>0</v>
      </c>
      <c r="N920" s="32">
        <f t="shared" si="121"/>
        <v>0</v>
      </c>
      <c r="R920" s="33"/>
    </row>
    <row r="921" spans="1:18" ht="15" hidden="1" outlineLevel="1" x14ac:dyDescent="0.25">
      <c r="A921" s="27">
        <v>47</v>
      </c>
      <c r="B921" s="27">
        <v>1815</v>
      </c>
      <c r="C921" s="28" t="s">
        <v>40</v>
      </c>
      <c r="D921" s="54">
        <f t="shared" si="117"/>
        <v>0</v>
      </c>
      <c r="E921" s="29">
        <v>0</v>
      </c>
      <c r="F921" s="29">
        <v>0</v>
      </c>
      <c r="G921" s="30">
        <f t="shared" si="119"/>
        <v>0</v>
      </c>
      <c r="H921" s="30">
        <v>0</v>
      </c>
      <c r="I921" s="34"/>
      <c r="J921" s="54">
        <f t="shared" si="118"/>
        <v>0</v>
      </c>
      <c r="K921" s="29">
        <v>0</v>
      </c>
      <c r="L921" s="29">
        <v>0</v>
      </c>
      <c r="M921" s="30">
        <f t="shared" si="120"/>
        <v>0</v>
      </c>
      <c r="N921" s="32">
        <f t="shared" si="121"/>
        <v>0</v>
      </c>
      <c r="R921" s="33"/>
    </row>
    <row r="922" spans="1:18" ht="25.5" collapsed="1" x14ac:dyDescent="0.25">
      <c r="A922" s="27">
        <v>47</v>
      </c>
      <c r="B922" s="27">
        <v>1820</v>
      </c>
      <c r="C922" s="62" t="s">
        <v>94</v>
      </c>
      <c r="D922" s="54">
        <f t="shared" si="117"/>
        <v>25004459.039999999</v>
      </c>
      <c r="E922" s="29">
        <v>60240.230000002077</v>
      </c>
      <c r="F922" s="29">
        <v>-528876.74</v>
      </c>
      <c r="G922" s="30">
        <f t="shared" si="119"/>
        <v>24535822.530000001</v>
      </c>
      <c r="H922" s="30">
        <v>0</v>
      </c>
      <c r="I922" s="34"/>
      <c r="J922" s="54">
        <f t="shared" si="118"/>
        <v>-5736676.9800000014</v>
      </c>
      <c r="K922" s="29">
        <v>-470928.02999999945</v>
      </c>
      <c r="L922" s="29">
        <v>493817.13</v>
      </c>
      <c r="M922" s="30">
        <f t="shared" si="120"/>
        <v>-5713787.8800000008</v>
      </c>
      <c r="N922" s="32">
        <f t="shared" si="121"/>
        <v>18822034.649999999</v>
      </c>
      <c r="R922" s="33"/>
    </row>
    <row r="923" spans="1:18" ht="25.5" x14ac:dyDescent="0.25">
      <c r="A923" s="27">
        <v>47</v>
      </c>
      <c r="B923" s="27" t="s">
        <v>95</v>
      </c>
      <c r="C923" s="62" t="s">
        <v>96</v>
      </c>
      <c r="D923" s="54">
        <f t="shared" si="117"/>
        <v>4897705.78</v>
      </c>
      <c r="E923" s="29">
        <v>74505.249999999622</v>
      </c>
      <c r="F923" s="29">
        <v>-27049.4</v>
      </c>
      <c r="G923" s="30">
        <f t="shared" si="119"/>
        <v>4945161.63</v>
      </c>
      <c r="H923" s="30">
        <v>0</v>
      </c>
      <c r="I923" s="34"/>
      <c r="J923" s="54">
        <f t="shared" si="118"/>
        <v>-1075473.22</v>
      </c>
      <c r="K923" s="29">
        <v>-122431.56000000004</v>
      </c>
      <c r="L923" s="29">
        <v>6029.76</v>
      </c>
      <c r="M923" s="30">
        <f t="shared" si="120"/>
        <v>-1191875.02</v>
      </c>
      <c r="N923" s="32">
        <f t="shared" si="121"/>
        <v>3753286.61</v>
      </c>
      <c r="R923" s="33"/>
    </row>
    <row r="924" spans="1:18" ht="15" hidden="1" outlineLevel="1" x14ac:dyDescent="0.25">
      <c r="A924" s="27">
        <v>47</v>
      </c>
      <c r="B924" s="27">
        <v>1825</v>
      </c>
      <c r="C924" s="28" t="s">
        <v>42</v>
      </c>
      <c r="D924" s="54">
        <f t="shared" si="117"/>
        <v>0</v>
      </c>
      <c r="E924" s="29">
        <v>0</v>
      </c>
      <c r="F924" s="29">
        <v>0</v>
      </c>
      <c r="G924" s="30">
        <f t="shared" si="119"/>
        <v>0</v>
      </c>
      <c r="H924" s="30">
        <v>0</v>
      </c>
      <c r="I924" s="34"/>
      <c r="J924" s="54">
        <f t="shared" si="118"/>
        <v>0</v>
      </c>
      <c r="K924" s="29">
        <v>0</v>
      </c>
      <c r="L924" s="29">
        <v>0</v>
      </c>
      <c r="M924" s="30">
        <f t="shared" si="120"/>
        <v>0</v>
      </c>
      <c r="N924" s="32">
        <f t="shared" si="121"/>
        <v>0</v>
      </c>
      <c r="R924" s="33"/>
    </row>
    <row r="925" spans="1:18" ht="15" collapsed="1" x14ac:dyDescent="0.25">
      <c r="A925" s="27">
        <v>47</v>
      </c>
      <c r="B925" s="27">
        <v>1830</v>
      </c>
      <c r="C925" s="28" t="s">
        <v>43</v>
      </c>
      <c r="D925" s="54">
        <f t="shared" si="117"/>
        <v>46689455.049999997</v>
      </c>
      <c r="E925" s="29">
        <v>4307541.4200000046</v>
      </c>
      <c r="F925" s="29">
        <v>-365660.8</v>
      </c>
      <c r="G925" s="30">
        <f t="shared" si="119"/>
        <v>50631335.670000002</v>
      </c>
      <c r="H925" s="30">
        <v>0</v>
      </c>
      <c r="I925" s="34"/>
      <c r="J925" s="54">
        <f t="shared" si="118"/>
        <v>-15517796.469999995</v>
      </c>
      <c r="K925" s="29">
        <v>-937237.65999999992</v>
      </c>
      <c r="L925" s="29">
        <v>312885.68</v>
      </c>
      <c r="M925" s="30">
        <f t="shared" si="120"/>
        <v>-16142148.449999996</v>
      </c>
      <c r="N925" s="32">
        <f t="shared" si="121"/>
        <v>34489187.220000006</v>
      </c>
      <c r="R925" s="33"/>
    </row>
    <row r="926" spans="1:18" ht="15" x14ac:dyDescent="0.25">
      <c r="A926" s="27">
        <v>47</v>
      </c>
      <c r="B926" s="27">
        <v>1835</v>
      </c>
      <c r="C926" s="28" t="s">
        <v>44</v>
      </c>
      <c r="D926" s="54">
        <f t="shared" si="117"/>
        <v>66518078.459999986</v>
      </c>
      <c r="E926" s="29">
        <v>5707400.8899999987</v>
      </c>
      <c r="F926" s="29">
        <v>-200537.65</v>
      </c>
      <c r="G926" s="30">
        <f t="shared" si="119"/>
        <v>72024941.699999973</v>
      </c>
      <c r="H926" s="30">
        <v>0</v>
      </c>
      <c r="I926" s="34"/>
      <c r="J926" s="54">
        <f t="shared" si="118"/>
        <v>-18355557.890000001</v>
      </c>
      <c r="K926" s="29">
        <v>-1439163.3599999985</v>
      </c>
      <c r="L926" s="29">
        <v>173532.54</v>
      </c>
      <c r="M926" s="30">
        <f t="shared" si="120"/>
        <v>-19621188.710000001</v>
      </c>
      <c r="N926" s="32">
        <f t="shared" si="121"/>
        <v>52403752.989999972</v>
      </c>
      <c r="R926" s="33"/>
    </row>
    <row r="927" spans="1:18" ht="15" x14ac:dyDescent="0.25">
      <c r="A927" s="27">
        <v>47</v>
      </c>
      <c r="B927" s="27">
        <v>1840</v>
      </c>
      <c r="C927" s="28" t="s">
        <v>45</v>
      </c>
      <c r="D927" s="54">
        <f t="shared" si="117"/>
        <v>4785736.6500000004</v>
      </c>
      <c r="E927" s="29">
        <v>354452.95999999985</v>
      </c>
      <c r="F927" s="29">
        <v>0</v>
      </c>
      <c r="G927" s="30">
        <f t="shared" si="119"/>
        <v>5140189.6100000003</v>
      </c>
      <c r="H927" s="30">
        <v>0</v>
      </c>
      <c r="I927" s="34"/>
      <c r="J927" s="54">
        <f t="shared" si="118"/>
        <v>-885618.1399999999</v>
      </c>
      <c r="K927" s="29">
        <v>-94654.18</v>
      </c>
      <c r="L927" s="29">
        <v>0</v>
      </c>
      <c r="M927" s="30">
        <f t="shared" si="120"/>
        <v>-980272.31999999983</v>
      </c>
      <c r="N927" s="32">
        <f t="shared" si="121"/>
        <v>4159917.2900000005</v>
      </c>
      <c r="R927" s="33"/>
    </row>
    <row r="928" spans="1:18" ht="15" x14ac:dyDescent="0.25">
      <c r="A928" s="27">
        <v>47</v>
      </c>
      <c r="B928" s="27">
        <v>1845</v>
      </c>
      <c r="C928" s="28" t="s">
        <v>46</v>
      </c>
      <c r="D928" s="54">
        <f t="shared" si="117"/>
        <v>16486536.41</v>
      </c>
      <c r="E928" s="29">
        <v>933183.72000000125</v>
      </c>
      <c r="F928" s="29">
        <v>-4144.91</v>
      </c>
      <c r="G928" s="30">
        <f t="shared" si="119"/>
        <v>17415575.220000003</v>
      </c>
      <c r="H928" s="30">
        <v>0</v>
      </c>
      <c r="I928" s="34"/>
      <c r="J928" s="54">
        <f t="shared" si="118"/>
        <v>-5009496.5999999996</v>
      </c>
      <c r="K928" s="29">
        <v>-415988.31000000017</v>
      </c>
      <c r="L928" s="29">
        <v>2641.65</v>
      </c>
      <c r="M928" s="30">
        <f t="shared" si="120"/>
        <v>-5422843.2599999998</v>
      </c>
      <c r="N928" s="32">
        <f t="shared" si="121"/>
        <v>11992731.960000003</v>
      </c>
      <c r="R928" s="33"/>
    </row>
    <row r="929" spans="1:18" ht="15" x14ac:dyDescent="0.25">
      <c r="A929" s="27">
        <v>47</v>
      </c>
      <c r="B929" s="27">
        <v>1850</v>
      </c>
      <c r="C929" s="28" t="s">
        <v>47</v>
      </c>
      <c r="D929" s="54">
        <f t="shared" si="117"/>
        <v>27904257.940000009</v>
      </c>
      <c r="E929" s="29">
        <v>1646208.1199999969</v>
      </c>
      <c r="F929" s="29">
        <v>-86141.28</v>
      </c>
      <c r="G929" s="30">
        <f t="shared" si="119"/>
        <v>29464324.780000005</v>
      </c>
      <c r="H929" s="30">
        <v>0</v>
      </c>
      <c r="I929" s="34"/>
      <c r="J929" s="54">
        <f t="shared" si="118"/>
        <v>-8990551.8200000003</v>
      </c>
      <c r="K929" s="29">
        <v>-666047.74999999977</v>
      </c>
      <c r="L929" s="29">
        <v>64444.26</v>
      </c>
      <c r="M929" s="30">
        <f t="shared" si="120"/>
        <v>-9592155.3100000005</v>
      </c>
      <c r="N929" s="32">
        <f t="shared" si="121"/>
        <v>19872169.470000006</v>
      </c>
      <c r="R929" s="33"/>
    </row>
    <row r="930" spans="1:18" ht="15" x14ac:dyDescent="0.25">
      <c r="A930" s="27">
        <v>47</v>
      </c>
      <c r="B930" s="27">
        <v>1855</v>
      </c>
      <c r="C930" s="28" t="s">
        <v>48</v>
      </c>
      <c r="D930" s="54">
        <f t="shared" si="117"/>
        <v>20218734.889999993</v>
      </c>
      <c r="E930" s="29">
        <v>1696435.6699999995</v>
      </c>
      <c r="F930" s="29">
        <v>0</v>
      </c>
      <c r="G930" s="30">
        <f t="shared" si="119"/>
        <v>21915170.559999991</v>
      </c>
      <c r="H930" s="30">
        <v>0</v>
      </c>
      <c r="I930" s="34"/>
      <c r="J930" s="54">
        <f t="shared" si="118"/>
        <v>-6422400.1599999992</v>
      </c>
      <c r="K930" s="29">
        <v>-496781.35000000044</v>
      </c>
      <c r="L930" s="29">
        <v>0</v>
      </c>
      <c r="M930" s="30">
        <f t="shared" si="120"/>
        <v>-6919181.5099999998</v>
      </c>
      <c r="N930" s="32">
        <f t="shared" si="121"/>
        <v>14995989.049999991</v>
      </c>
      <c r="R930" s="33"/>
    </row>
    <row r="931" spans="1:18" ht="15" x14ac:dyDescent="0.25">
      <c r="A931" s="27">
        <v>47</v>
      </c>
      <c r="B931" s="27">
        <v>1860</v>
      </c>
      <c r="C931" s="62" t="s">
        <v>97</v>
      </c>
      <c r="D931" s="54">
        <f t="shared" si="117"/>
        <v>257149.24999999948</v>
      </c>
      <c r="E931" s="29">
        <v>1.2369127944111824E-10</v>
      </c>
      <c r="F931" s="29">
        <v>0</v>
      </c>
      <c r="G931" s="30">
        <f t="shared" si="119"/>
        <v>257149.24999999959</v>
      </c>
      <c r="H931" s="30">
        <v>0</v>
      </c>
      <c r="I931" s="34"/>
      <c r="J931" s="54">
        <f t="shared" si="118"/>
        <v>-151630.80999999924</v>
      </c>
      <c r="K931" s="29">
        <v>-8216.790000001165</v>
      </c>
      <c r="L931" s="29">
        <v>0</v>
      </c>
      <c r="M931" s="30">
        <f t="shared" si="120"/>
        <v>-159847.60000000041</v>
      </c>
      <c r="N931" s="32">
        <f t="shared" si="121"/>
        <v>97301.649999999179</v>
      </c>
      <c r="R931" s="33"/>
    </row>
    <row r="932" spans="1:18" ht="15" x14ac:dyDescent="0.25">
      <c r="A932" s="27">
        <v>47</v>
      </c>
      <c r="B932" s="27" t="s">
        <v>98</v>
      </c>
      <c r="C932" s="62" t="s">
        <v>50</v>
      </c>
      <c r="D932" s="54">
        <f t="shared" si="117"/>
        <v>7202450.5</v>
      </c>
      <c r="E932" s="29">
        <v>383858.12000000011</v>
      </c>
      <c r="F932" s="29">
        <v>-20789.239999999998</v>
      </c>
      <c r="G932" s="30">
        <f t="shared" si="119"/>
        <v>7565519.3799999999</v>
      </c>
      <c r="H932" s="30">
        <v>0</v>
      </c>
      <c r="I932" s="34"/>
      <c r="J932" s="54">
        <f t="shared" si="118"/>
        <v>-5102057.9099999992</v>
      </c>
      <c r="K932" s="29">
        <v>-228935.11999999941</v>
      </c>
      <c r="L932" s="29">
        <v>18041.759999999998</v>
      </c>
      <c r="M932" s="30">
        <f t="shared" si="120"/>
        <v>-5312951.2699999986</v>
      </c>
      <c r="N932" s="32">
        <f t="shared" si="121"/>
        <v>2252568.1100000013</v>
      </c>
      <c r="R932" s="33"/>
    </row>
    <row r="933" spans="1:18" ht="15" x14ac:dyDescent="0.25">
      <c r="A933" s="27">
        <v>47</v>
      </c>
      <c r="B933" s="27" t="s">
        <v>99</v>
      </c>
      <c r="C933" s="62" t="s">
        <v>100</v>
      </c>
      <c r="D933" s="54">
        <f t="shared" si="117"/>
        <v>1905658.2</v>
      </c>
      <c r="E933" s="29">
        <v>151922.36999999997</v>
      </c>
      <c r="F933" s="29">
        <v>-7608.53</v>
      </c>
      <c r="G933" s="30">
        <f t="shared" si="119"/>
        <v>2049972.0399999998</v>
      </c>
      <c r="H933" s="30">
        <v>0</v>
      </c>
      <c r="I933" s="34"/>
      <c r="J933" s="54">
        <f t="shared" si="118"/>
        <v>-544400.89000000013</v>
      </c>
      <c r="K933" s="29">
        <v>-62687.099999999904</v>
      </c>
      <c r="L933" s="29">
        <v>4919.37</v>
      </c>
      <c r="M933" s="30">
        <f t="shared" si="120"/>
        <v>-602168.62</v>
      </c>
      <c r="N933" s="32">
        <f t="shared" si="121"/>
        <v>1447803.42</v>
      </c>
      <c r="R933" s="33"/>
    </row>
    <row r="934" spans="1:18" ht="15" x14ac:dyDescent="0.25">
      <c r="A934" s="27">
        <v>10</v>
      </c>
      <c r="B934" s="27">
        <v>1865</v>
      </c>
      <c r="C934" s="62" t="s">
        <v>101</v>
      </c>
      <c r="D934" s="54">
        <f t="shared" si="117"/>
        <v>134426.32999999999</v>
      </c>
      <c r="E934" s="29">
        <v>0</v>
      </c>
      <c r="F934" s="29">
        <v>0</v>
      </c>
      <c r="G934" s="30">
        <f t="shared" si="119"/>
        <v>134426.32999999999</v>
      </c>
      <c r="H934" s="30">
        <v>0</v>
      </c>
      <c r="I934" s="34"/>
      <c r="J934" s="54">
        <f t="shared" si="118"/>
        <v>-134426.33000000002</v>
      </c>
      <c r="K934" s="29">
        <v>0</v>
      </c>
      <c r="L934" s="29">
        <v>0</v>
      </c>
      <c r="M934" s="30">
        <f t="shared" si="120"/>
        <v>-134426.33000000002</v>
      </c>
      <c r="N934" s="32">
        <f t="shared" si="121"/>
        <v>0</v>
      </c>
      <c r="R934" s="33"/>
    </row>
    <row r="935" spans="1:18" ht="15" hidden="1" outlineLevel="1" x14ac:dyDescent="0.25">
      <c r="A935" s="27" t="s">
        <v>36</v>
      </c>
      <c r="B935" s="27">
        <v>1905</v>
      </c>
      <c r="C935" s="28" t="s">
        <v>37</v>
      </c>
      <c r="D935" s="54">
        <f t="shared" si="117"/>
        <v>0</v>
      </c>
      <c r="E935" s="29">
        <v>0</v>
      </c>
      <c r="F935" s="29">
        <v>0</v>
      </c>
      <c r="G935" s="30">
        <f t="shared" si="119"/>
        <v>0</v>
      </c>
      <c r="H935" s="30">
        <v>0</v>
      </c>
      <c r="I935" s="34"/>
      <c r="J935" s="54">
        <f t="shared" si="118"/>
        <v>0</v>
      </c>
      <c r="K935" s="29">
        <v>0</v>
      </c>
      <c r="L935" s="29">
        <v>0</v>
      </c>
      <c r="M935" s="30">
        <f t="shared" si="120"/>
        <v>0</v>
      </c>
      <c r="N935" s="32">
        <f t="shared" si="121"/>
        <v>0</v>
      </c>
      <c r="R935" s="33"/>
    </row>
    <row r="936" spans="1:18" ht="15" collapsed="1" x14ac:dyDescent="0.25">
      <c r="A936" s="27">
        <v>1</v>
      </c>
      <c r="B936" s="27">
        <v>1908</v>
      </c>
      <c r="C936" s="28" t="s">
        <v>51</v>
      </c>
      <c r="D936" s="54">
        <f t="shared" si="117"/>
        <v>981200.14</v>
      </c>
      <c r="E936" s="29">
        <v>0</v>
      </c>
      <c r="F936" s="29">
        <v>0</v>
      </c>
      <c r="G936" s="30">
        <f t="shared" si="119"/>
        <v>981200.14</v>
      </c>
      <c r="H936" s="30">
        <v>0</v>
      </c>
      <c r="I936" s="34"/>
      <c r="J936" s="54">
        <f t="shared" si="118"/>
        <v>-390094.07000000007</v>
      </c>
      <c r="K936" s="29">
        <v>-19640.5</v>
      </c>
      <c r="L936" s="29">
        <v>0</v>
      </c>
      <c r="M936" s="30">
        <f t="shared" si="120"/>
        <v>-409734.57000000007</v>
      </c>
      <c r="N936" s="32">
        <f t="shared" si="121"/>
        <v>571465.56999999995</v>
      </c>
      <c r="R936" s="33"/>
    </row>
    <row r="937" spans="1:18" ht="15" x14ac:dyDescent="0.25">
      <c r="A937" s="27">
        <v>1</v>
      </c>
      <c r="B937" s="27" t="s">
        <v>102</v>
      </c>
      <c r="C937" s="62" t="s">
        <v>103</v>
      </c>
      <c r="D937" s="54">
        <f t="shared" si="117"/>
        <v>83506.41</v>
      </c>
      <c r="E937" s="29">
        <v>27103.239999999991</v>
      </c>
      <c r="F937" s="29">
        <v>0</v>
      </c>
      <c r="G937" s="30">
        <f t="shared" si="119"/>
        <v>110609.65</v>
      </c>
      <c r="H937" s="30">
        <v>0</v>
      </c>
      <c r="I937" s="34"/>
      <c r="J937" s="54">
        <f t="shared" si="118"/>
        <v>-9205.59</v>
      </c>
      <c r="K937" s="29">
        <v>-4288.9599999999991</v>
      </c>
      <c r="L937" s="29">
        <v>0</v>
      </c>
      <c r="M937" s="30">
        <f t="shared" si="120"/>
        <v>-13494.55</v>
      </c>
      <c r="N937" s="32">
        <f t="shared" si="121"/>
        <v>97115.099999999991</v>
      </c>
      <c r="R937" s="33"/>
    </row>
    <row r="938" spans="1:18" ht="15" x14ac:dyDescent="0.25">
      <c r="A938" s="27">
        <v>12</v>
      </c>
      <c r="B938" s="27">
        <v>1910</v>
      </c>
      <c r="C938" s="28" t="s">
        <v>104</v>
      </c>
      <c r="D938" s="54">
        <f t="shared" si="117"/>
        <v>2040807.4</v>
      </c>
      <c r="E938" s="29">
        <v>385801.45999999996</v>
      </c>
      <c r="F938" s="29">
        <v>0</v>
      </c>
      <c r="G938" s="30">
        <f t="shared" si="119"/>
        <v>2426608.86</v>
      </c>
      <c r="H938" s="30">
        <v>0</v>
      </c>
      <c r="I938" s="34"/>
      <c r="J938" s="54">
        <f t="shared" si="118"/>
        <v>-1664018.7400000002</v>
      </c>
      <c r="K938" s="29">
        <v>-128059.54000000004</v>
      </c>
      <c r="L938" s="29">
        <v>0</v>
      </c>
      <c r="M938" s="30">
        <f t="shared" si="120"/>
        <v>-1792078.2800000003</v>
      </c>
      <c r="N938" s="32">
        <f t="shared" si="121"/>
        <v>634530.57999999961</v>
      </c>
      <c r="R938" s="33"/>
    </row>
    <row r="939" spans="1:18" ht="15" x14ac:dyDescent="0.25">
      <c r="A939" s="27">
        <v>8</v>
      </c>
      <c r="B939" s="27">
        <v>1915</v>
      </c>
      <c r="C939" s="28" t="s">
        <v>52</v>
      </c>
      <c r="D939" s="54">
        <f t="shared" si="117"/>
        <v>1656421.01</v>
      </c>
      <c r="E939" s="29">
        <v>46919.639999999898</v>
      </c>
      <c r="F939" s="29">
        <v>0</v>
      </c>
      <c r="G939" s="30">
        <f t="shared" si="119"/>
        <v>1703340.65</v>
      </c>
      <c r="H939" s="30">
        <v>0</v>
      </c>
      <c r="I939" s="34"/>
      <c r="J939" s="54">
        <f t="shared" si="118"/>
        <v>-1557062.6500000001</v>
      </c>
      <c r="K939" s="29">
        <v>-26646.560000000114</v>
      </c>
      <c r="L939" s="29">
        <v>0</v>
      </c>
      <c r="M939" s="30">
        <f t="shared" si="120"/>
        <v>-1583709.2100000002</v>
      </c>
      <c r="N939" s="32">
        <f t="shared" si="121"/>
        <v>119631.43999999971</v>
      </c>
      <c r="R939" s="33"/>
    </row>
    <row r="940" spans="1:18" ht="15" hidden="1" outlineLevel="1" x14ac:dyDescent="0.25">
      <c r="A940" s="27">
        <v>8</v>
      </c>
      <c r="B940" s="27" t="s">
        <v>105</v>
      </c>
      <c r="C940" s="28" t="s">
        <v>53</v>
      </c>
      <c r="D940" s="54">
        <f t="shared" si="117"/>
        <v>0</v>
      </c>
      <c r="E940" s="29">
        <v>0</v>
      </c>
      <c r="F940" s="29">
        <v>0</v>
      </c>
      <c r="G940" s="30">
        <f t="shared" si="119"/>
        <v>0</v>
      </c>
      <c r="H940" s="30">
        <v>0</v>
      </c>
      <c r="I940" s="34"/>
      <c r="J940" s="54">
        <f t="shared" si="118"/>
        <v>0</v>
      </c>
      <c r="K940" s="29">
        <v>0</v>
      </c>
      <c r="L940" s="29">
        <v>0</v>
      </c>
      <c r="M940" s="30">
        <f t="shared" si="120"/>
        <v>0</v>
      </c>
      <c r="N940" s="32">
        <f t="shared" si="121"/>
        <v>0</v>
      </c>
      <c r="R940" s="33"/>
    </row>
    <row r="941" spans="1:18" ht="15" collapsed="1" x14ac:dyDescent="0.25">
      <c r="A941" s="27">
        <v>50</v>
      </c>
      <c r="B941" s="27">
        <v>1920</v>
      </c>
      <c r="C941" s="28" t="s">
        <v>54</v>
      </c>
      <c r="D941" s="54">
        <f t="shared" si="117"/>
        <v>2316984.4599999995</v>
      </c>
      <c r="E941" s="29">
        <v>454458.75</v>
      </c>
      <c r="F941" s="29">
        <v>0</v>
      </c>
      <c r="G941" s="30">
        <f t="shared" si="119"/>
        <v>2771443.2099999995</v>
      </c>
      <c r="H941" s="30">
        <v>0</v>
      </c>
      <c r="I941" s="34"/>
      <c r="J941" s="54">
        <f t="shared" si="118"/>
        <v>-1818340.5200000003</v>
      </c>
      <c r="K941" s="29">
        <v>-200383.59000000008</v>
      </c>
      <c r="L941" s="29">
        <v>0</v>
      </c>
      <c r="M941" s="30">
        <f t="shared" si="120"/>
        <v>-2018724.1100000003</v>
      </c>
      <c r="N941" s="32">
        <f t="shared" si="121"/>
        <v>752719.09999999916</v>
      </c>
      <c r="R941" s="33"/>
    </row>
    <row r="942" spans="1:18" ht="25.5" hidden="1" outlineLevel="1" x14ac:dyDescent="0.25">
      <c r="A942" s="27">
        <v>45</v>
      </c>
      <c r="B942" s="27" t="s">
        <v>106</v>
      </c>
      <c r="C942" s="28" t="s">
        <v>55</v>
      </c>
      <c r="D942" s="54">
        <f t="shared" si="117"/>
        <v>0</v>
      </c>
      <c r="E942" s="29">
        <v>0</v>
      </c>
      <c r="F942" s="29">
        <v>0</v>
      </c>
      <c r="G942" s="30">
        <f t="shared" si="119"/>
        <v>0</v>
      </c>
      <c r="H942" s="30">
        <v>0</v>
      </c>
      <c r="I942" s="34"/>
      <c r="J942" s="54">
        <f t="shared" si="118"/>
        <v>0</v>
      </c>
      <c r="K942" s="29">
        <v>0</v>
      </c>
      <c r="L942" s="29">
        <v>0</v>
      </c>
      <c r="M942" s="30">
        <f t="shared" si="120"/>
        <v>0</v>
      </c>
      <c r="N942" s="32">
        <f t="shared" si="121"/>
        <v>0</v>
      </c>
      <c r="R942" s="33"/>
    </row>
    <row r="943" spans="1:18" ht="25.5" hidden="1" outlineLevel="1" x14ac:dyDescent="0.25">
      <c r="A943" s="27">
        <v>50</v>
      </c>
      <c r="B943" s="27" t="s">
        <v>107</v>
      </c>
      <c r="C943" s="28" t="s">
        <v>56</v>
      </c>
      <c r="D943" s="54">
        <f t="shared" si="117"/>
        <v>0</v>
      </c>
      <c r="E943" s="29">
        <v>0</v>
      </c>
      <c r="F943" s="29">
        <v>0</v>
      </c>
      <c r="G943" s="30">
        <f t="shared" si="119"/>
        <v>0</v>
      </c>
      <c r="H943" s="30">
        <v>0</v>
      </c>
      <c r="I943" s="34"/>
      <c r="J943" s="54">
        <f t="shared" si="118"/>
        <v>0</v>
      </c>
      <c r="K943" s="29">
        <v>0</v>
      </c>
      <c r="L943" s="29">
        <v>0</v>
      </c>
      <c r="M943" s="30">
        <f t="shared" si="120"/>
        <v>0</v>
      </c>
      <c r="N943" s="32">
        <f t="shared" si="121"/>
        <v>0</v>
      </c>
      <c r="R943" s="33"/>
    </row>
    <row r="944" spans="1:18" ht="15" collapsed="1" x14ac:dyDescent="0.25">
      <c r="A944" s="27">
        <v>10</v>
      </c>
      <c r="B944" s="27">
        <v>1930</v>
      </c>
      <c r="C944" s="62" t="s">
        <v>108</v>
      </c>
      <c r="D944" s="54">
        <f t="shared" si="117"/>
        <v>1016758.1599999993</v>
      </c>
      <c r="E944" s="29">
        <v>180194.54000000097</v>
      </c>
      <c r="F944" s="29">
        <v>-131176.99</v>
      </c>
      <c r="G944" s="30">
        <f t="shared" si="119"/>
        <v>1065775.7100000002</v>
      </c>
      <c r="H944" s="30">
        <v>0</v>
      </c>
      <c r="I944" s="34"/>
      <c r="J944" s="54">
        <f t="shared" si="118"/>
        <v>-681762.00000000023</v>
      </c>
      <c r="K944" s="29">
        <v>-150629.04000000004</v>
      </c>
      <c r="L944" s="29">
        <v>116667.49</v>
      </c>
      <c r="M944" s="30">
        <f t="shared" si="120"/>
        <v>-715723.55000000028</v>
      </c>
      <c r="N944" s="32">
        <f t="shared" si="121"/>
        <v>350052.15999999992</v>
      </c>
      <c r="R944" s="33"/>
    </row>
    <row r="945" spans="1:18" ht="15" x14ac:dyDescent="0.25">
      <c r="A945" s="27">
        <v>10</v>
      </c>
      <c r="B945" s="27" t="s">
        <v>109</v>
      </c>
      <c r="C945" s="62" t="s">
        <v>110</v>
      </c>
      <c r="D945" s="54">
        <f t="shared" si="117"/>
        <v>4669150.5000000009</v>
      </c>
      <c r="E945" s="29">
        <v>1052662.8900000001</v>
      </c>
      <c r="F945" s="29">
        <v>-252488.89</v>
      </c>
      <c r="G945" s="30">
        <f t="shared" si="119"/>
        <v>5469324.5000000009</v>
      </c>
      <c r="H945" s="30">
        <v>0</v>
      </c>
      <c r="I945" s="34"/>
      <c r="J945" s="54">
        <f t="shared" si="118"/>
        <v>-3252556.7699999991</v>
      </c>
      <c r="K945" s="29">
        <v>-273290.16999999993</v>
      </c>
      <c r="L945" s="29">
        <v>252488.89</v>
      </c>
      <c r="M945" s="30">
        <f t="shared" si="120"/>
        <v>-3273358.0499999989</v>
      </c>
      <c r="N945" s="32">
        <f t="shared" si="121"/>
        <v>2195966.450000002</v>
      </c>
      <c r="R945" s="33"/>
    </row>
    <row r="946" spans="1:18" ht="15" x14ac:dyDescent="0.25">
      <c r="A946" s="27">
        <v>10</v>
      </c>
      <c r="B946" s="27">
        <v>1935</v>
      </c>
      <c r="C946" s="28" t="s">
        <v>58</v>
      </c>
      <c r="D946" s="54">
        <f t="shared" si="117"/>
        <v>173575.58</v>
      </c>
      <c r="E946" s="29">
        <v>0</v>
      </c>
      <c r="F946" s="29">
        <v>0</v>
      </c>
      <c r="G946" s="30">
        <f t="shared" si="119"/>
        <v>173575.58</v>
      </c>
      <c r="H946" s="30">
        <v>0</v>
      </c>
      <c r="I946" s="34"/>
      <c r="J946" s="54">
        <f t="shared" si="118"/>
        <v>-172188.09</v>
      </c>
      <c r="K946" s="29">
        <v>-693.75</v>
      </c>
      <c r="L946" s="29">
        <v>0</v>
      </c>
      <c r="M946" s="30">
        <f t="shared" si="120"/>
        <v>-172881.84</v>
      </c>
      <c r="N946" s="32">
        <f t="shared" si="121"/>
        <v>693.73999999999069</v>
      </c>
      <c r="R946" s="33"/>
    </row>
    <row r="947" spans="1:18" ht="25.5" x14ac:dyDescent="0.25">
      <c r="A947" s="27">
        <v>8</v>
      </c>
      <c r="B947" s="27">
        <v>1940</v>
      </c>
      <c r="C947" s="62" t="s">
        <v>111</v>
      </c>
      <c r="D947" s="54">
        <f t="shared" si="117"/>
        <v>520316.47</v>
      </c>
      <c r="E947" s="29">
        <v>14737.969999999958</v>
      </c>
      <c r="F947" s="29">
        <v>0</v>
      </c>
      <c r="G947" s="30">
        <f t="shared" si="119"/>
        <v>535054.43999999994</v>
      </c>
      <c r="H947" s="30">
        <v>0</v>
      </c>
      <c r="I947" s="34"/>
      <c r="J947" s="54">
        <f t="shared" si="118"/>
        <v>-335239.31999999995</v>
      </c>
      <c r="K947" s="29">
        <v>-37615.749999999927</v>
      </c>
      <c r="L947" s="29">
        <v>0</v>
      </c>
      <c r="M947" s="30">
        <f t="shared" si="120"/>
        <v>-372855.06999999989</v>
      </c>
      <c r="N947" s="32">
        <f t="shared" si="121"/>
        <v>162199.37000000005</v>
      </c>
      <c r="R947" s="33"/>
    </row>
    <row r="948" spans="1:18" ht="15" x14ac:dyDescent="0.25">
      <c r="A948" s="27">
        <v>8</v>
      </c>
      <c r="B948" s="27" t="s">
        <v>112</v>
      </c>
      <c r="C948" s="62" t="s">
        <v>113</v>
      </c>
      <c r="D948" s="54">
        <f t="shared" si="117"/>
        <v>25582.43</v>
      </c>
      <c r="E948" s="29">
        <v>52640.12</v>
      </c>
      <c r="F948" s="29">
        <v>0</v>
      </c>
      <c r="G948" s="30">
        <f t="shared" si="119"/>
        <v>78222.55</v>
      </c>
      <c r="H948" s="30">
        <v>0</v>
      </c>
      <c r="I948" s="34"/>
      <c r="J948" s="54">
        <f t="shared" si="118"/>
        <v>-2010.1</v>
      </c>
      <c r="K948" s="29">
        <v>-5614.8600000000006</v>
      </c>
      <c r="L948" s="29">
        <v>0</v>
      </c>
      <c r="M948" s="30">
        <f t="shared" si="120"/>
        <v>-7624.9600000000009</v>
      </c>
      <c r="N948" s="32">
        <f t="shared" si="121"/>
        <v>70597.59</v>
      </c>
      <c r="R948" s="33"/>
    </row>
    <row r="949" spans="1:18" ht="15" x14ac:dyDescent="0.25">
      <c r="A949" s="27">
        <v>10</v>
      </c>
      <c r="B949" s="27">
        <v>1945</v>
      </c>
      <c r="C949" s="28" t="s">
        <v>60</v>
      </c>
      <c r="D949" s="54">
        <f t="shared" si="117"/>
        <v>755367.13</v>
      </c>
      <c r="E949" s="29">
        <v>10389.5</v>
      </c>
      <c r="F949" s="29">
        <v>0</v>
      </c>
      <c r="G949" s="30">
        <f t="shared" si="119"/>
        <v>765756.63</v>
      </c>
      <c r="H949" s="30">
        <v>0</v>
      </c>
      <c r="I949" s="34"/>
      <c r="J949" s="54">
        <f t="shared" si="118"/>
        <v>-577434</v>
      </c>
      <c r="K949" s="29">
        <v>-24712.369999999926</v>
      </c>
      <c r="L949" s="29">
        <v>0</v>
      </c>
      <c r="M949" s="30">
        <f t="shared" si="120"/>
        <v>-602146.36999999988</v>
      </c>
      <c r="N949" s="32">
        <f t="shared" si="121"/>
        <v>163610.26000000013</v>
      </c>
      <c r="R949" s="33"/>
    </row>
    <row r="950" spans="1:18" ht="15" x14ac:dyDescent="0.25">
      <c r="A950" s="27">
        <v>10</v>
      </c>
      <c r="B950" s="27">
        <v>1950</v>
      </c>
      <c r="C950" s="28" t="s">
        <v>61</v>
      </c>
      <c r="D950" s="54">
        <f t="shared" si="117"/>
        <v>109339.4</v>
      </c>
      <c r="E950" s="29">
        <v>0</v>
      </c>
      <c r="F950" s="29">
        <v>0</v>
      </c>
      <c r="G950" s="30">
        <f t="shared" si="119"/>
        <v>109339.4</v>
      </c>
      <c r="H950" s="30">
        <v>0</v>
      </c>
      <c r="I950" s="34"/>
      <c r="J950" s="54">
        <f t="shared" si="118"/>
        <v>-109339.4</v>
      </c>
      <c r="K950" s="29">
        <v>0</v>
      </c>
      <c r="L950" s="29">
        <v>0</v>
      </c>
      <c r="M950" s="30">
        <f t="shared" si="120"/>
        <v>-109339.4</v>
      </c>
      <c r="N950" s="32">
        <f t="shared" si="121"/>
        <v>0</v>
      </c>
      <c r="R950" s="33"/>
    </row>
    <row r="951" spans="1:18" ht="15" x14ac:dyDescent="0.25">
      <c r="A951" s="27">
        <v>10</v>
      </c>
      <c r="B951" s="27">
        <v>1955</v>
      </c>
      <c r="C951" s="62" t="s">
        <v>114</v>
      </c>
      <c r="D951" s="54">
        <f t="shared" si="117"/>
        <v>665714.52</v>
      </c>
      <c r="E951" s="29">
        <v>0</v>
      </c>
      <c r="F951" s="29">
        <v>0</v>
      </c>
      <c r="G951" s="30">
        <f t="shared" si="119"/>
        <v>665714.52</v>
      </c>
      <c r="H951" s="30">
        <v>0</v>
      </c>
      <c r="I951" s="34"/>
      <c r="J951" s="54">
        <f t="shared" si="118"/>
        <v>-504070.40000000002</v>
      </c>
      <c r="K951" s="29">
        <v>-32827.109999999986</v>
      </c>
      <c r="L951" s="29">
        <v>0</v>
      </c>
      <c r="M951" s="30">
        <f t="shared" si="120"/>
        <v>-536897.51</v>
      </c>
      <c r="N951" s="32">
        <f t="shared" si="121"/>
        <v>128817.01000000001</v>
      </c>
      <c r="R951" s="33"/>
    </row>
    <row r="952" spans="1:18" ht="15" x14ac:dyDescent="0.25">
      <c r="A952" s="27">
        <v>10</v>
      </c>
      <c r="B952" s="27" t="s">
        <v>115</v>
      </c>
      <c r="C952" s="62" t="s">
        <v>116</v>
      </c>
      <c r="D952" s="54">
        <f t="shared" si="117"/>
        <v>121415.01</v>
      </c>
      <c r="E952" s="29">
        <v>0</v>
      </c>
      <c r="F952" s="29">
        <v>0</v>
      </c>
      <c r="G952" s="30">
        <f t="shared" si="119"/>
        <v>121415.01</v>
      </c>
      <c r="H952" s="30">
        <v>0</v>
      </c>
      <c r="I952" s="34"/>
      <c r="J952" s="54">
        <f t="shared" si="118"/>
        <v>-121345.25</v>
      </c>
      <c r="K952" s="29">
        <v>-69.759999999994761</v>
      </c>
      <c r="L952" s="29">
        <v>0</v>
      </c>
      <c r="M952" s="30">
        <f t="shared" si="120"/>
        <v>-121415.01</v>
      </c>
      <c r="N952" s="32">
        <f t="shared" si="121"/>
        <v>0</v>
      </c>
      <c r="R952" s="33"/>
    </row>
    <row r="953" spans="1:18" ht="15" hidden="1" outlineLevel="1" x14ac:dyDescent="0.25">
      <c r="A953" s="27">
        <v>10</v>
      </c>
      <c r="B953" s="27" t="s">
        <v>117</v>
      </c>
      <c r="C953" s="62" t="s">
        <v>63</v>
      </c>
      <c r="D953" s="54">
        <f t="shared" si="117"/>
        <v>0</v>
      </c>
      <c r="E953" s="29">
        <v>0</v>
      </c>
      <c r="F953" s="29">
        <v>0</v>
      </c>
      <c r="G953" s="30">
        <f t="shared" si="119"/>
        <v>0</v>
      </c>
      <c r="H953" s="30">
        <v>0</v>
      </c>
      <c r="I953" s="34"/>
      <c r="J953" s="54">
        <f t="shared" si="118"/>
        <v>0</v>
      </c>
      <c r="K953" s="29">
        <v>0</v>
      </c>
      <c r="L953" s="29">
        <v>0</v>
      </c>
      <c r="M953" s="30">
        <f t="shared" si="120"/>
        <v>0</v>
      </c>
      <c r="N953" s="32">
        <f t="shared" si="121"/>
        <v>0</v>
      </c>
      <c r="R953" s="33"/>
    </row>
    <row r="954" spans="1:18" ht="15" collapsed="1" x14ac:dyDescent="0.25">
      <c r="A954" s="27">
        <v>8</v>
      </c>
      <c r="B954" s="27">
        <v>1960</v>
      </c>
      <c r="C954" s="28" t="s">
        <v>64</v>
      </c>
      <c r="D954" s="54">
        <f t="shared" si="117"/>
        <v>426963.72000000009</v>
      </c>
      <c r="E954" s="29">
        <v>-5.8207660913467407E-11</v>
      </c>
      <c r="F954" s="29">
        <v>0</v>
      </c>
      <c r="G954" s="30">
        <f t="shared" si="119"/>
        <v>426963.72000000003</v>
      </c>
      <c r="H954" s="30">
        <v>0</v>
      </c>
      <c r="I954" s="34"/>
      <c r="J954" s="54">
        <f t="shared" si="118"/>
        <v>-148490.25</v>
      </c>
      <c r="K954" s="29">
        <v>-34713.789999999994</v>
      </c>
      <c r="L954" s="29">
        <v>0</v>
      </c>
      <c r="M954" s="30">
        <f t="shared" si="120"/>
        <v>-183204.03999999998</v>
      </c>
      <c r="N954" s="32">
        <f t="shared" si="121"/>
        <v>243759.68000000005</v>
      </c>
      <c r="R954" s="33"/>
    </row>
    <row r="955" spans="1:18" ht="15" x14ac:dyDescent="0.25">
      <c r="A955" s="144">
        <v>8</v>
      </c>
      <c r="B955" s="27" t="s">
        <v>118</v>
      </c>
      <c r="C955" s="62" t="s">
        <v>119</v>
      </c>
      <c r="D955" s="54">
        <f t="shared" si="117"/>
        <v>86528.27</v>
      </c>
      <c r="E955" s="29">
        <v>9007.23</v>
      </c>
      <c r="F955" s="29">
        <v>0</v>
      </c>
      <c r="G955" s="30">
        <f t="shared" si="119"/>
        <v>95535.5</v>
      </c>
      <c r="H955" s="30">
        <v>0</v>
      </c>
      <c r="I955" s="34"/>
      <c r="J955" s="54">
        <f t="shared" si="118"/>
        <v>-66671.51999999999</v>
      </c>
      <c r="K955" s="29">
        <v>-7323.7899999999972</v>
      </c>
      <c r="L955" s="29">
        <v>0</v>
      </c>
      <c r="M955" s="30">
        <f t="shared" si="120"/>
        <v>-73995.309999999983</v>
      </c>
      <c r="N955" s="32">
        <f t="shared" si="121"/>
        <v>21540.190000000017</v>
      </c>
      <c r="R955" s="33"/>
    </row>
    <row r="956" spans="1:18" ht="25.5" hidden="1" outlineLevel="1" x14ac:dyDescent="0.25">
      <c r="A956" s="1">
        <v>47</v>
      </c>
      <c r="B956" s="27">
        <v>1970</v>
      </c>
      <c r="C956" s="28" t="s">
        <v>65</v>
      </c>
      <c r="D956" s="54">
        <f t="shared" si="117"/>
        <v>0</v>
      </c>
      <c r="E956" s="29">
        <v>0</v>
      </c>
      <c r="F956" s="29">
        <v>0</v>
      </c>
      <c r="G956" s="30">
        <f t="shared" si="119"/>
        <v>0</v>
      </c>
      <c r="H956" s="30">
        <v>0</v>
      </c>
      <c r="I956" s="34"/>
      <c r="J956" s="54">
        <f t="shared" si="118"/>
        <v>0</v>
      </c>
      <c r="K956" s="29">
        <v>0</v>
      </c>
      <c r="L956" s="29">
        <v>0</v>
      </c>
      <c r="M956" s="30">
        <f t="shared" si="120"/>
        <v>0</v>
      </c>
      <c r="N956" s="32">
        <f t="shared" si="121"/>
        <v>0</v>
      </c>
      <c r="R956" s="33"/>
    </row>
    <row r="957" spans="1:18" ht="25.5" hidden="1" outlineLevel="1" x14ac:dyDescent="0.25">
      <c r="A957" s="27">
        <v>47</v>
      </c>
      <c r="B957" s="27">
        <v>1975</v>
      </c>
      <c r="C957" s="28" t="s">
        <v>66</v>
      </c>
      <c r="D957" s="54">
        <f t="shared" si="117"/>
        <v>0</v>
      </c>
      <c r="E957" s="29">
        <v>0</v>
      </c>
      <c r="F957" s="29">
        <v>0</v>
      </c>
      <c r="G957" s="30">
        <f t="shared" si="119"/>
        <v>0</v>
      </c>
      <c r="H957" s="30">
        <v>0</v>
      </c>
      <c r="I957" s="34"/>
      <c r="J957" s="54">
        <f t="shared" si="118"/>
        <v>0</v>
      </c>
      <c r="K957" s="29">
        <v>0</v>
      </c>
      <c r="L957" s="29">
        <v>0</v>
      </c>
      <c r="M957" s="30">
        <f t="shared" si="120"/>
        <v>0</v>
      </c>
      <c r="N957" s="32">
        <f t="shared" si="121"/>
        <v>0</v>
      </c>
      <c r="R957" s="33"/>
    </row>
    <row r="958" spans="1:18" ht="15" collapsed="1" x14ac:dyDescent="0.25">
      <c r="A958" s="27">
        <v>8</v>
      </c>
      <c r="B958" s="27">
        <v>1980</v>
      </c>
      <c r="C958" s="28" t="s">
        <v>67</v>
      </c>
      <c r="D958" s="54">
        <f t="shared" si="117"/>
        <v>1374873.4800000002</v>
      </c>
      <c r="E958" s="29">
        <v>34249.100000000093</v>
      </c>
      <c r="F958" s="29">
        <v>0</v>
      </c>
      <c r="G958" s="30">
        <f t="shared" si="119"/>
        <v>1409122.5800000003</v>
      </c>
      <c r="H958" s="30">
        <v>0</v>
      </c>
      <c r="I958" s="34"/>
      <c r="J958" s="54">
        <f t="shared" si="118"/>
        <v>-918108.54999999993</v>
      </c>
      <c r="K958" s="29">
        <v>-33972.910000000047</v>
      </c>
      <c r="L958" s="29">
        <v>0</v>
      </c>
      <c r="M958" s="30">
        <f t="shared" si="120"/>
        <v>-952081.46</v>
      </c>
      <c r="N958" s="32">
        <f t="shared" si="121"/>
        <v>457041.12000000034</v>
      </c>
      <c r="R958" s="33"/>
    </row>
    <row r="959" spans="1:18" ht="15" hidden="1" outlineLevel="1" x14ac:dyDescent="0.25">
      <c r="A959" s="27">
        <v>47</v>
      </c>
      <c r="B959" s="27">
        <v>1985</v>
      </c>
      <c r="C959" s="28" t="s">
        <v>68</v>
      </c>
      <c r="D959" s="54">
        <f t="shared" si="117"/>
        <v>0</v>
      </c>
      <c r="E959" s="29">
        <v>0</v>
      </c>
      <c r="F959" s="29">
        <v>0</v>
      </c>
      <c r="G959" s="30">
        <f t="shared" si="119"/>
        <v>0</v>
      </c>
      <c r="H959" s="30">
        <v>0</v>
      </c>
      <c r="I959" s="34"/>
      <c r="J959" s="54">
        <f t="shared" si="118"/>
        <v>0</v>
      </c>
      <c r="K959" s="29">
        <v>0</v>
      </c>
      <c r="L959" s="29">
        <v>0</v>
      </c>
      <c r="M959" s="30">
        <f t="shared" si="120"/>
        <v>0</v>
      </c>
      <c r="N959" s="32">
        <f t="shared" si="121"/>
        <v>0</v>
      </c>
      <c r="R959" s="33"/>
    </row>
    <row r="960" spans="1:18" ht="15" hidden="1" outlineLevel="1" x14ac:dyDescent="0.25">
      <c r="A960" s="1">
        <v>47</v>
      </c>
      <c r="B960" s="27">
        <v>1990</v>
      </c>
      <c r="C960" s="36" t="s">
        <v>69</v>
      </c>
      <c r="D960" s="54">
        <f t="shared" si="117"/>
        <v>0</v>
      </c>
      <c r="E960" s="29">
        <v>0</v>
      </c>
      <c r="F960" s="29">
        <v>0</v>
      </c>
      <c r="G960" s="30">
        <f t="shared" si="119"/>
        <v>0</v>
      </c>
      <c r="H960" s="30">
        <v>0</v>
      </c>
      <c r="I960" s="34"/>
      <c r="J960" s="54">
        <f t="shared" si="118"/>
        <v>0</v>
      </c>
      <c r="K960" s="29">
        <v>0</v>
      </c>
      <c r="L960" s="29">
        <v>0</v>
      </c>
      <c r="M960" s="30">
        <f t="shared" si="120"/>
        <v>0</v>
      </c>
      <c r="N960" s="32">
        <f t="shared" si="121"/>
        <v>0</v>
      </c>
      <c r="R960" s="33"/>
    </row>
    <row r="961" spans="1:18" ht="15" collapsed="1" x14ac:dyDescent="0.25">
      <c r="A961" s="27">
        <v>47</v>
      </c>
      <c r="B961" s="27">
        <v>1995</v>
      </c>
      <c r="C961" s="28" t="s">
        <v>70</v>
      </c>
      <c r="D961" s="54">
        <f t="shared" si="117"/>
        <v>-25980567.789999999</v>
      </c>
      <c r="E961" s="29">
        <v>-2837781.8499999978</v>
      </c>
      <c r="F961" s="29">
        <v>25160.75</v>
      </c>
      <c r="G961" s="30">
        <f t="shared" si="119"/>
        <v>-28793188.889999997</v>
      </c>
      <c r="H961" s="30">
        <v>0</v>
      </c>
      <c r="I961" s="34"/>
      <c r="J961" s="54">
        <f t="shared" si="118"/>
        <v>7213182.2599999998</v>
      </c>
      <c r="K961" s="29">
        <v>623804.55000000005</v>
      </c>
      <c r="L961" s="29">
        <v>-10814.53</v>
      </c>
      <c r="M961" s="30">
        <f t="shared" si="120"/>
        <v>7826172.2799999993</v>
      </c>
      <c r="N961" s="32">
        <f t="shared" si="121"/>
        <v>-20967016.609999999</v>
      </c>
      <c r="R961" s="33"/>
    </row>
    <row r="962" spans="1:18" ht="15" hidden="1" outlineLevel="1" x14ac:dyDescent="0.25">
      <c r="A962" s="27">
        <v>47</v>
      </c>
      <c r="B962" s="27">
        <v>2440</v>
      </c>
      <c r="C962" s="28" t="s">
        <v>71</v>
      </c>
      <c r="D962" s="54">
        <f t="shared" si="117"/>
        <v>0</v>
      </c>
      <c r="E962" s="29">
        <v>0</v>
      </c>
      <c r="F962" s="29">
        <v>0</v>
      </c>
      <c r="G962" s="30">
        <f t="shared" si="119"/>
        <v>0</v>
      </c>
      <c r="H962" s="30">
        <v>0</v>
      </c>
      <c r="I962" s="34"/>
      <c r="J962" s="54">
        <f t="shared" si="118"/>
        <v>0</v>
      </c>
      <c r="K962" s="29">
        <v>0</v>
      </c>
      <c r="L962" s="29">
        <v>0</v>
      </c>
      <c r="M962" s="30">
        <f t="shared" si="120"/>
        <v>0</v>
      </c>
      <c r="N962" s="32">
        <f t="shared" si="121"/>
        <v>0</v>
      </c>
      <c r="R962" s="33"/>
    </row>
    <row r="963" spans="1:18" ht="15" hidden="1" outlineLevel="1" x14ac:dyDescent="0.25">
      <c r="A963" s="37"/>
      <c r="B963" s="37">
        <v>2005</v>
      </c>
      <c r="C963" s="38" t="s">
        <v>72</v>
      </c>
      <c r="D963" s="54">
        <f t="shared" si="117"/>
        <v>0</v>
      </c>
      <c r="E963" s="39">
        <v>0</v>
      </c>
      <c r="F963" s="39">
        <v>0</v>
      </c>
      <c r="G963" s="30">
        <f t="shared" si="119"/>
        <v>0</v>
      </c>
      <c r="H963" s="30">
        <v>0</v>
      </c>
      <c r="I963" s="34"/>
      <c r="J963" s="54">
        <f t="shared" si="118"/>
        <v>0</v>
      </c>
      <c r="K963" s="39">
        <v>0</v>
      </c>
      <c r="L963" s="39">
        <v>0</v>
      </c>
      <c r="M963" s="30">
        <f t="shared" si="120"/>
        <v>0</v>
      </c>
      <c r="N963" s="32">
        <f t="shared" si="121"/>
        <v>0</v>
      </c>
      <c r="R963" s="33"/>
    </row>
    <row r="964" spans="1:18" collapsed="1" x14ac:dyDescent="0.2">
      <c r="A964" s="37"/>
      <c r="B964" s="37"/>
      <c r="C964" s="40" t="s">
        <v>73</v>
      </c>
      <c r="D964" s="41">
        <f>SUM(D912:D963)</f>
        <v>234773507.98999998</v>
      </c>
      <c r="E964" s="41">
        <f>SUM(E912:E963)</f>
        <v>16068117.520000007</v>
      </c>
      <c r="F964" s="41">
        <f>SUM(F912:F963)</f>
        <v>-1599313.6799999997</v>
      </c>
      <c r="G964" s="41">
        <f>SUM(G912:G963)</f>
        <v>249242311.82999998</v>
      </c>
      <c r="H964" s="41">
        <f>SUM(H912:H963)</f>
        <v>0</v>
      </c>
      <c r="I964" s="43"/>
      <c r="J964" s="41">
        <f>SUM(J912:J963)</f>
        <v>-88410617.409999967</v>
      </c>
      <c r="K964" s="41">
        <f>SUM(K912:K963)</f>
        <v>-6332726.3399999999</v>
      </c>
      <c r="L964" s="41">
        <f>SUM(L912:L963)</f>
        <v>1434654.0000000002</v>
      </c>
      <c r="M964" s="41">
        <f>SUM(M912:M963)</f>
        <v>-93308689.749999985</v>
      </c>
      <c r="N964" s="41">
        <f>SUM(N912:N963)</f>
        <v>155933622.07999998</v>
      </c>
    </row>
    <row r="965" spans="1:18" ht="37.5" hidden="1" outlineLevel="1" x14ac:dyDescent="0.25">
      <c r="A965" s="37"/>
      <c r="B965" s="37"/>
      <c r="C965" s="44" t="s">
        <v>74</v>
      </c>
      <c r="D965" s="39"/>
      <c r="E965" s="39"/>
      <c r="F965" s="39"/>
      <c r="G965" s="30">
        <f>D965+E965+F965</f>
        <v>0</v>
      </c>
      <c r="H965" s="30"/>
      <c r="J965" s="39"/>
      <c r="K965" s="39"/>
      <c r="L965" s="39"/>
      <c r="M965" s="30">
        <f>J965+K965+L965</f>
        <v>0</v>
      </c>
      <c r="N965" s="32">
        <f>G965+M965</f>
        <v>0</v>
      </c>
    </row>
    <row r="966" spans="1:18" ht="25.5" collapsed="1" x14ac:dyDescent="0.25">
      <c r="A966" s="37"/>
      <c r="B966" s="37" t="s">
        <v>120</v>
      </c>
      <c r="C966" s="45" t="s">
        <v>75</v>
      </c>
      <c r="D966" s="56">
        <f t="shared" ref="D966" si="122">VLOOKUP($B966,$B$837:$M$896,6,FALSE)</f>
        <v>-1400000</v>
      </c>
      <c r="E966" s="39"/>
      <c r="F966" s="39"/>
      <c r="G966" s="30">
        <f>D966+E966+F966</f>
        <v>-1400000</v>
      </c>
      <c r="H966" s="30"/>
      <c r="J966" s="56">
        <f t="shared" ref="J966" si="123">VLOOKUP($B966,$B$837:$M$896,12,FALSE)</f>
        <v>924608</v>
      </c>
      <c r="K966" s="29">
        <v>42511</v>
      </c>
      <c r="L966" s="39"/>
      <c r="M966" s="30">
        <f>J966+K966+L966</f>
        <v>967119</v>
      </c>
      <c r="N966" s="32">
        <f>G966+M966</f>
        <v>-432881</v>
      </c>
    </row>
    <row r="967" spans="1:18" ht="15" x14ac:dyDescent="0.25">
      <c r="A967" s="37"/>
      <c r="B967" s="37"/>
      <c r="C967" s="40" t="s">
        <v>76</v>
      </c>
      <c r="D967" s="41">
        <f>SUM(D964:D966)</f>
        <v>233373507.98999998</v>
      </c>
      <c r="E967" s="41">
        <f>SUM(E964:E966)</f>
        <v>16068117.520000007</v>
      </c>
      <c r="F967" s="41">
        <f>SUM(F964:F966)</f>
        <v>-1599313.6799999997</v>
      </c>
      <c r="G967" s="41">
        <f>SUM(G964:G966)</f>
        <v>247842311.82999998</v>
      </c>
      <c r="H967" s="30"/>
      <c r="I967" s="43"/>
      <c r="J967" s="41">
        <f>SUM(J964:J966)</f>
        <v>-87486009.409999967</v>
      </c>
      <c r="K967" s="41">
        <f>SUM(K964:K966)</f>
        <v>-6290215.3399999999</v>
      </c>
      <c r="L967" s="41">
        <f>SUM(L964:L966)</f>
        <v>1434654.0000000002</v>
      </c>
      <c r="M967" s="41">
        <f>SUM(M964:M966)</f>
        <v>-92341570.749999985</v>
      </c>
      <c r="N967" s="41">
        <f>SUM(N964:N966)</f>
        <v>155500741.07999998</v>
      </c>
    </row>
    <row r="968" spans="1:18" ht="15" x14ac:dyDescent="0.25">
      <c r="A968" s="37"/>
      <c r="B968" s="37">
        <v>2055</v>
      </c>
      <c r="C968" s="46" t="s">
        <v>77</v>
      </c>
      <c r="D968" s="29">
        <f>VLOOKUP($B968,$B$837:$M$896,6,FALSE)</f>
        <v>9974990.4200000018</v>
      </c>
      <c r="E968" s="29">
        <v>-4384559.4799999995</v>
      </c>
      <c r="F968" s="29">
        <v>0</v>
      </c>
      <c r="G968" s="30">
        <f t="shared" ref="G968" si="124">D968+E968+F968</f>
        <v>5590430.9400000023</v>
      </c>
      <c r="H968" s="30">
        <v>0</v>
      </c>
      <c r="I968" s="34"/>
      <c r="M968" s="30">
        <f t="shared" ref="M968" si="125">J968+K968+L968</f>
        <v>0</v>
      </c>
      <c r="N968" s="32">
        <f t="shared" ref="N968" si="126">G968+M968</f>
        <v>5590430.9400000023</v>
      </c>
    </row>
    <row r="969" spans="1:18" x14ac:dyDescent="0.2">
      <c r="A969" s="37"/>
      <c r="B969" s="37"/>
      <c r="C969" s="46" t="s">
        <v>78</v>
      </c>
      <c r="D969" s="41">
        <f>SUM(D967:D968)</f>
        <v>243348498.40999997</v>
      </c>
      <c r="E969" s="41">
        <f t="shared" ref="E969:N969" si="127">SUM(E967:E968)</f>
        <v>11683558.040000007</v>
      </c>
      <c r="F969" s="41">
        <f t="shared" si="127"/>
        <v>-1599313.6799999997</v>
      </c>
      <c r="G969" s="41">
        <f t="shared" si="127"/>
        <v>253432742.76999998</v>
      </c>
      <c r="H969" s="41">
        <f t="shared" si="127"/>
        <v>0</v>
      </c>
      <c r="I969" s="41">
        <f t="shared" si="127"/>
        <v>0</v>
      </c>
      <c r="J969" s="41">
        <f t="shared" si="127"/>
        <v>-87486009.409999967</v>
      </c>
      <c r="K969" s="41">
        <f t="shared" si="127"/>
        <v>-6290215.3399999999</v>
      </c>
      <c r="L969" s="41">
        <f t="shared" si="127"/>
        <v>1434654.0000000002</v>
      </c>
      <c r="M969" s="41">
        <f t="shared" si="127"/>
        <v>-92341570.749999985</v>
      </c>
      <c r="N969" s="41">
        <f t="shared" si="127"/>
        <v>161091172.01999998</v>
      </c>
    </row>
    <row r="970" spans="1:18" ht="15" hidden="1" outlineLevel="1" x14ac:dyDescent="0.25">
      <c r="A970" s="37"/>
      <c r="B970" s="37"/>
      <c r="C970" s="164" t="s">
        <v>79</v>
      </c>
      <c r="D970" s="165"/>
      <c r="E970" s="165"/>
      <c r="F970" s="165"/>
      <c r="G970" s="165"/>
      <c r="H970" s="165"/>
      <c r="I970" s="165"/>
      <c r="J970" s="166"/>
      <c r="K970" s="39"/>
      <c r="M970" s="47"/>
      <c r="N970" s="48"/>
    </row>
    <row r="971" spans="1:18" ht="15" collapsed="1" x14ac:dyDescent="0.25">
      <c r="A971" s="37"/>
      <c r="B971" s="37"/>
      <c r="C971" s="164" t="s">
        <v>80</v>
      </c>
      <c r="D971" s="165"/>
      <c r="E971" s="165"/>
      <c r="F971" s="165"/>
      <c r="G971" s="165"/>
      <c r="H971" s="165"/>
      <c r="I971" s="165"/>
      <c r="J971" s="166"/>
      <c r="K971" s="41">
        <f>K969+K970</f>
        <v>-6290215.3399999999</v>
      </c>
      <c r="M971" s="47"/>
      <c r="N971" s="48"/>
    </row>
    <row r="972" spans="1:18" x14ac:dyDescent="0.2">
      <c r="D972" s="169" t="s">
        <v>81</v>
      </c>
      <c r="E972" s="169"/>
      <c r="F972" s="169"/>
      <c r="G972" s="48">
        <f>AVERAGE(D967,G967)</f>
        <v>240607909.90999997</v>
      </c>
      <c r="J972" s="3" t="s">
        <v>82</v>
      </c>
      <c r="M972" s="48">
        <f>AVERAGE(J967,M967)</f>
        <v>-89913790.079999983</v>
      </c>
    </row>
    <row r="973" spans="1:18" x14ac:dyDescent="0.2">
      <c r="D973" s="3"/>
      <c r="G973" s="48"/>
      <c r="J973" s="3" t="s">
        <v>83</v>
      </c>
      <c r="M973" s="48">
        <f>G972+M972</f>
        <v>150694119.82999998</v>
      </c>
    </row>
    <row r="974" spans="1:18" x14ac:dyDescent="0.2">
      <c r="J974" s="2" t="s">
        <v>84</v>
      </c>
    </row>
    <row r="975" spans="1:18" ht="15" x14ac:dyDescent="0.25">
      <c r="A975" s="37">
        <v>10</v>
      </c>
      <c r="B975" s="37"/>
      <c r="C975" s="49" t="s">
        <v>85</v>
      </c>
      <c r="D975" s="50"/>
      <c r="E975" s="50"/>
      <c r="F975" s="50"/>
      <c r="G975" s="50"/>
      <c r="H975" s="50"/>
      <c r="I975" s="50"/>
      <c r="J975" s="50" t="s">
        <v>85</v>
      </c>
      <c r="K975" s="50"/>
      <c r="L975" s="31">
        <v>-423919.20999999996</v>
      </c>
    </row>
    <row r="976" spans="1:18" ht="15" hidden="1" outlineLevel="1" x14ac:dyDescent="0.25">
      <c r="A976" s="37">
        <v>8</v>
      </c>
      <c r="B976" s="37"/>
      <c r="C976" s="49" t="s">
        <v>58</v>
      </c>
      <c r="D976" s="50"/>
      <c r="E976" s="50"/>
      <c r="F976" s="50"/>
      <c r="G976" s="50"/>
      <c r="H976" s="50"/>
      <c r="I976" s="50"/>
      <c r="J976" s="50" t="s">
        <v>58</v>
      </c>
      <c r="K976" s="50"/>
      <c r="L976" s="31"/>
    </row>
    <row r="977" spans="1:18" ht="15" hidden="1" outlineLevel="1" x14ac:dyDescent="0.25">
      <c r="A977" s="37">
        <v>47</v>
      </c>
      <c r="B977" s="37"/>
      <c r="C977" s="49" t="s">
        <v>86</v>
      </c>
      <c r="D977" s="50"/>
      <c r="E977" s="50"/>
      <c r="F977" s="50"/>
      <c r="G977" s="50"/>
      <c r="H977" s="50"/>
      <c r="I977" s="50"/>
      <c r="J977" s="50" t="s">
        <v>86</v>
      </c>
      <c r="K977" s="50"/>
      <c r="L977" s="31"/>
    </row>
    <row r="978" spans="1:18" collapsed="1" x14ac:dyDescent="0.2">
      <c r="J978" s="167" t="s">
        <v>87</v>
      </c>
      <c r="K978" s="168"/>
      <c r="L978" s="51">
        <f>K971-L975-L976-L977</f>
        <v>-5866296.1299999999</v>
      </c>
    </row>
    <row r="979" spans="1:18" x14ac:dyDescent="0.2">
      <c r="C979" s="57"/>
      <c r="D979" s="58"/>
      <c r="E979" s="58"/>
      <c r="F979" s="58"/>
      <c r="G979" s="58"/>
      <c r="H979" s="58"/>
      <c r="I979" s="58"/>
      <c r="J979" s="58"/>
      <c r="K979" s="58"/>
      <c r="L979" s="58"/>
      <c r="M979" s="58"/>
      <c r="N979" s="58"/>
    </row>
    <row r="982" spans="1:18" ht="15.75" thickBot="1" x14ac:dyDescent="0.25">
      <c r="E982" s="13" t="s">
        <v>17</v>
      </c>
      <c r="F982" s="14" t="s">
        <v>88</v>
      </c>
    </row>
    <row r="983" spans="1:18" ht="15.75" thickBot="1" x14ac:dyDescent="0.3">
      <c r="E983" s="13" t="s">
        <v>19</v>
      </c>
      <c r="F983" s="15">
        <v>2026</v>
      </c>
      <c r="G983" s="16"/>
      <c r="H983" s="17" t="b">
        <f>IF(F983=2014,4,IF(F983=2015,5,IF(F983=2016,6,IF(F983=2017,7,IF(F983=2018,8,IF(F983=2019,9,IF(F983=2020,10)))))))</f>
        <v>0</v>
      </c>
    </row>
    <row r="985" spans="1:18" x14ac:dyDescent="0.2">
      <c r="D985" s="170" t="s">
        <v>20</v>
      </c>
      <c r="E985" s="171"/>
      <c r="F985" s="171"/>
      <c r="G985" s="171"/>
      <c r="H985" s="172"/>
      <c r="J985" s="18"/>
      <c r="K985" s="19" t="s">
        <v>21</v>
      </c>
      <c r="L985" s="19"/>
      <c r="M985" s="20"/>
    </row>
    <row r="986" spans="1:18" ht="30" customHeight="1" x14ac:dyDescent="0.2">
      <c r="A986" s="21" t="s">
        <v>22</v>
      </c>
      <c r="B986" s="21" t="s">
        <v>23</v>
      </c>
      <c r="C986" s="22" t="s">
        <v>24</v>
      </c>
      <c r="D986" s="21" t="s">
        <v>25</v>
      </c>
      <c r="E986" s="23" t="s">
        <v>26</v>
      </c>
      <c r="F986" s="23" t="s">
        <v>27</v>
      </c>
      <c r="G986" s="21" t="s">
        <v>28</v>
      </c>
      <c r="H986" s="21" t="s">
        <v>29</v>
      </c>
      <c r="I986" s="24"/>
      <c r="J986" s="21" t="s">
        <v>25</v>
      </c>
      <c r="K986" s="25" t="s">
        <v>30</v>
      </c>
      <c r="L986" s="25" t="s">
        <v>27</v>
      </c>
      <c r="M986" s="26" t="s">
        <v>28</v>
      </c>
      <c r="N986" s="21" t="s">
        <v>31</v>
      </c>
    </row>
    <row r="987" spans="1:18" ht="15" x14ac:dyDescent="0.25">
      <c r="A987" s="21"/>
      <c r="B987" s="27">
        <v>1608</v>
      </c>
      <c r="C987" s="28" t="s">
        <v>89</v>
      </c>
      <c r="D987" s="54">
        <f t="shared" ref="D987:D1038" si="128">VLOOKUP($B987,$B$912:$M$971,6,FALSE)</f>
        <v>156053</v>
      </c>
      <c r="E987" s="29">
        <v>0</v>
      </c>
      <c r="F987" s="29">
        <v>0</v>
      </c>
      <c r="G987" s="30">
        <f>D987+E987+F987</f>
        <v>156053</v>
      </c>
      <c r="H987" s="30">
        <v>0</v>
      </c>
      <c r="I987" s="24"/>
      <c r="J987" s="54">
        <f t="shared" ref="J987:J1038" si="129">VLOOKUP($B987,$B$912:$M$971,12,FALSE)</f>
        <v>-85829.26</v>
      </c>
      <c r="K987" s="29">
        <v>-3901.33</v>
      </c>
      <c r="L987" s="29">
        <v>0</v>
      </c>
      <c r="M987" s="30">
        <f>J987+K987+L987</f>
        <v>-89730.59</v>
      </c>
      <c r="N987" s="32">
        <f>G987+M987</f>
        <v>66322.41</v>
      </c>
      <c r="R987" s="33"/>
    </row>
    <row r="988" spans="1:18" ht="15" x14ac:dyDescent="0.25">
      <c r="A988" s="21"/>
      <c r="B988" s="27">
        <v>1609</v>
      </c>
      <c r="C988" s="28" t="s">
        <v>32</v>
      </c>
      <c r="D988" s="54">
        <f t="shared" si="128"/>
        <v>155722.38</v>
      </c>
      <c r="E988" s="29">
        <v>0</v>
      </c>
      <c r="F988" s="29">
        <v>0</v>
      </c>
      <c r="G988" s="30">
        <f>D988+E988+F988</f>
        <v>155722.38</v>
      </c>
      <c r="H988" s="30">
        <v>0</v>
      </c>
      <c r="I988" s="34"/>
      <c r="J988" s="54">
        <f t="shared" si="129"/>
        <v>-24511.87</v>
      </c>
      <c r="K988" s="29">
        <v>-3460.5</v>
      </c>
      <c r="L988" s="29">
        <v>0</v>
      </c>
      <c r="M988" s="30">
        <f>J988+K988+L988</f>
        <v>-27972.37</v>
      </c>
      <c r="N988" s="32">
        <f>G988+M988</f>
        <v>127750.01000000001</v>
      </c>
      <c r="R988" s="33"/>
    </row>
    <row r="989" spans="1:18" ht="15" x14ac:dyDescent="0.25">
      <c r="A989" s="21"/>
      <c r="B989" s="59">
        <v>1610</v>
      </c>
      <c r="C989" s="60" t="s">
        <v>90</v>
      </c>
      <c r="D989" s="54">
        <f t="shared" si="128"/>
        <v>40575.65</v>
      </c>
      <c r="E989" s="29">
        <v>0</v>
      </c>
      <c r="F989" s="29">
        <v>0</v>
      </c>
      <c r="G989" s="30">
        <f>D989+E989+F989</f>
        <v>40575.65</v>
      </c>
      <c r="H989" s="30">
        <v>0</v>
      </c>
      <c r="I989" s="34"/>
      <c r="J989" s="54">
        <f t="shared" si="129"/>
        <v>-16867.8</v>
      </c>
      <c r="K989" s="29">
        <v>-1014.4</v>
      </c>
      <c r="L989" s="29">
        <v>0</v>
      </c>
      <c r="M989" s="30">
        <f>J989+K989+L989</f>
        <v>-17882.2</v>
      </c>
      <c r="N989" s="32">
        <f>G989+M989</f>
        <v>22693.45</v>
      </c>
      <c r="R989" s="33"/>
    </row>
    <row r="990" spans="1:18" ht="25.5" x14ac:dyDescent="0.25">
      <c r="A990" s="27">
        <v>12</v>
      </c>
      <c r="B990" s="27">
        <v>1611</v>
      </c>
      <c r="C990" s="60" t="s">
        <v>91</v>
      </c>
      <c r="D990" s="54">
        <f t="shared" si="128"/>
        <v>2999198.4800000004</v>
      </c>
      <c r="E990" s="29">
        <v>619969.32000000007</v>
      </c>
      <c r="F990" s="29">
        <v>0</v>
      </c>
      <c r="G990" s="30">
        <f>D990+E990+F990</f>
        <v>3619167.8000000007</v>
      </c>
      <c r="H990" s="30">
        <v>0</v>
      </c>
      <c r="I990" s="34"/>
      <c r="J990" s="54">
        <f t="shared" si="129"/>
        <v>-2243161.1799999992</v>
      </c>
      <c r="K990" s="29">
        <v>-322407.83199999999</v>
      </c>
      <c r="L990" s="29">
        <v>0</v>
      </c>
      <c r="M990" s="30">
        <f>J990+K990+L990</f>
        <v>-2565569.0119999992</v>
      </c>
      <c r="N990" s="32">
        <f>G990+M990</f>
        <v>1053598.7880000016</v>
      </c>
      <c r="R990" s="33"/>
    </row>
    <row r="991" spans="1:18" ht="25.5" x14ac:dyDescent="0.25">
      <c r="A991" s="27">
        <v>12</v>
      </c>
      <c r="B991" s="61" t="s">
        <v>92</v>
      </c>
      <c r="C991" s="60" t="s">
        <v>93</v>
      </c>
      <c r="D991" s="54">
        <f t="shared" si="128"/>
        <v>15375620.109999998</v>
      </c>
      <c r="E991" s="29">
        <v>742220.16</v>
      </c>
      <c r="F991" s="29">
        <v>0</v>
      </c>
      <c r="G991" s="30">
        <f t="shared" ref="G991:G1038" si="130">D991+E991+F991</f>
        <v>16117840.269999998</v>
      </c>
      <c r="H991" s="30">
        <v>0</v>
      </c>
      <c r="I991" s="34"/>
      <c r="J991" s="54">
        <f t="shared" si="129"/>
        <v>-12089091.57</v>
      </c>
      <c r="K991" s="29">
        <v>-643866.598</v>
      </c>
      <c r="L991" s="29">
        <v>0</v>
      </c>
      <c r="M991" s="30">
        <f t="shared" ref="M991:M1038" si="131">J991+K991+L991</f>
        <v>-12732958.168</v>
      </c>
      <c r="N991" s="32">
        <f t="shared" ref="N991:N1038" si="132">G991+M991</f>
        <v>3384882.1019999981</v>
      </c>
      <c r="R991" s="33"/>
    </row>
    <row r="992" spans="1:18" ht="25.5" x14ac:dyDescent="0.25">
      <c r="A992" s="27">
        <v>47</v>
      </c>
      <c r="B992" s="27">
        <v>1612</v>
      </c>
      <c r="C992" s="28" t="s">
        <v>35</v>
      </c>
      <c r="D992" s="54">
        <f t="shared" si="128"/>
        <v>460864.5799999999</v>
      </c>
      <c r="E992" s="29">
        <v>14809.619334442437</v>
      </c>
      <c r="F992" s="29">
        <v>0</v>
      </c>
      <c r="G992" s="30">
        <f t="shared" si="130"/>
        <v>475674.19933444232</v>
      </c>
      <c r="H992" s="30">
        <v>0</v>
      </c>
      <c r="I992" s="34"/>
      <c r="J992" s="54">
        <f t="shared" si="129"/>
        <v>-178508.09999999998</v>
      </c>
      <c r="K992" s="29">
        <v>-10503.53024168053</v>
      </c>
      <c r="L992" s="29">
        <v>0</v>
      </c>
      <c r="M992" s="30">
        <f t="shared" si="131"/>
        <v>-189011.63024168051</v>
      </c>
      <c r="N992" s="32">
        <f t="shared" si="132"/>
        <v>286662.56909276184</v>
      </c>
      <c r="R992" s="33"/>
    </row>
    <row r="993" spans="1:18" ht="15" x14ac:dyDescent="0.25">
      <c r="A993" s="27" t="s">
        <v>36</v>
      </c>
      <c r="B993" s="27">
        <v>1805</v>
      </c>
      <c r="C993" s="28" t="s">
        <v>37</v>
      </c>
      <c r="D993" s="54">
        <f t="shared" si="128"/>
        <v>383024.93</v>
      </c>
      <c r="E993" s="29">
        <v>0</v>
      </c>
      <c r="F993" s="29">
        <v>0</v>
      </c>
      <c r="G993" s="30">
        <f t="shared" si="130"/>
        <v>383024.93</v>
      </c>
      <c r="H993" s="30">
        <v>0</v>
      </c>
      <c r="I993" s="34"/>
      <c r="J993" s="54">
        <f t="shared" si="129"/>
        <v>0</v>
      </c>
      <c r="K993" s="29">
        <v>0</v>
      </c>
      <c r="L993" s="29">
        <v>0</v>
      </c>
      <c r="M993" s="30">
        <f t="shared" si="131"/>
        <v>0</v>
      </c>
      <c r="N993" s="32">
        <f t="shared" si="132"/>
        <v>383024.93</v>
      </c>
      <c r="R993" s="33"/>
    </row>
    <row r="994" spans="1:18" ht="15" x14ac:dyDescent="0.25">
      <c r="A994" s="27">
        <v>47</v>
      </c>
      <c r="B994" s="27">
        <v>1808</v>
      </c>
      <c r="C994" s="28" t="s">
        <v>38</v>
      </c>
      <c r="D994" s="54">
        <f t="shared" si="128"/>
        <v>3475850.24</v>
      </c>
      <c r="E994" s="29">
        <v>0</v>
      </c>
      <c r="F994" s="29">
        <v>0</v>
      </c>
      <c r="G994" s="30">
        <f t="shared" si="130"/>
        <v>3475850.24</v>
      </c>
      <c r="H994" s="30">
        <v>0</v>
      </c>
      <c r="I994" s="34"/>
      <c r="J994" s="54">
        <f t="shared" si="129"/>
        <v>-1764782.6800000002</v>
      </c>
      <c r="K994" s="29">
        <v>-69436.13</v>
      </c>
      <c r="L994" s="29">
        <v>0</v>
      </c>
      <c r="M994" s="30">
        <f t="shared" si="131"/>
        <v>-1834218.81</v>
      </c>
      <c r="N994" s="32">
        <f t="shared" si="132"/>
        <v>1641631.4300000002</v>
      </c>
      <c r="R994" s="33"/>
    </row>
    <row r="995" spans="1:18" ht="15" hidden="1" outlineLevel="1" x14ac:dyDescent="0.25">
      <c r="A995" s="27">
        <v>13</v>
      </c>
      <c r="B995" s="27">
        <v>1810</v>
      </c>
      <c r="C995" s="28" t="s">
        <v>39</v>
      </c>
      <c r="D995" s="54">
        <f t="shared" si="128"/>
        <v>0</v>
      </c>
      <c r="E995" s="29">
        <v>0</v>
      </c>
      <c r="F995" s="29">
        <v>0</v>
      </c>
      <c r="G995" s="30">
        <f t="shared" si="130"/>
        <v>0</v>
      </c>
      <c r="H995" s="30">
        <v>0</v>
      </c>
      <c r="I995" s="34"/>
      <c r="J995" s="54">
        <f t="shared" si="129"/>
        <v>0</v>
      </c>
      <c r="K995" s="29">
        <v>0</v>
      </c>
      <c r="L995" s="29">
        <v>0</v>
      </c>
      <c r="M995" s="30">
        <f t="shared" si="131"/>
        <v>0</v>
      </c>
      <c r="N995" s="32">
        <f t="shared" si="132"/>
        <v>0</v>
      </c>
      <c r="R995" s="33"/>
    </row>
    <row r="996" spans="1:18" ht="15" hidden="1" outlineLevel="1" x14ac:dyDescent="0.25">
      <c r="A996" s="27">
        <v>47</v>
      </c>
      <c r="B996" s="27">
        <v>1815</v>
      </c>
      <c r="C996" s="28" t="s">
        <v>40</v>
      </c>
      <c r="D996" s="54">
        <f t="shared" si="128"/>
        <v>0</v>
      </c>
      <c r="E996" s="29">
        <v>0</v>
      </c>
      <c r="F996" s="29">
        <v>0</v>
      </c>
      <c r="G996" s="30">
        <f t="shared" si="130"/>
        <v>0</v>
      </c>
      <c r="H996" s="30">
        <v>0</v>
      </c>
      <c r="I996" s="34"/>
      <c r="J996" s="54">
        <f t="shared" si="129"/>
        <v>0</v>
      </c>
      <c r="K996" s="29">
        <v>0</v>
      </c>
      <c r="L996" s="29">
        <v>0</v>
      </c>
      <c r="M996" s="30">
        <f t="shared" si="131"/>
        <v>0</v>
      </c>
      <c r="N996" s="32">
        <f t="shared" si="132"/>
        <v>0</v>
      </c>
      <c r="R996" s="33"/>
    </row>
    <row r="997" spans="1:18" ht="25.5" collapsed="1" x14ac:dyDescent="0.25">
      <c r="A997" s="27">
        <v>47</v>
      </c>
      <c r="B997" s="27">
        <v>1820</v>
      </c>
      <c r="C997" s="62" t="s">
        <v>94</v>
      </c>
      <c r="D997" s="54">
        <f t="shared" si="128"/>
        <v>24535822.530000001</v>
      </c>
      <c r="E997" s="29">
        <v>107518.32</v>
      </c>
      <c r="F997" s="29">
        <v>0</v>
      </c>
      <c r="G997" s="30">
        <f t="shared" si="130"/>
        <v>24643340.850000001</v>
      </c>
      <c r="H997" s="30">
        <v>0</v>
      </c>
      <c r="I997" s="34"/>
      <c r="J997" s="54">
        <f t="shared" si="129"/>
        <v>-5713787.8800000008</v>
      </c>
      <c r="K997" s="29">
        <v>-466012.89320000005</v>
      </c>
      <c r="L997" s="29">
        <v>0</v>
      </c>
      <c r="M997" s="30">
        <f t="shared" si="131"/>
        <v>-6179800.7732000006</v>
      </c>
      <c r="N997" s="32">
        <f t="shared" si="132"/>
        <v>18463540.0768</v>
      </c>
      <c r="R997" s="33"/>
    </row>
    <row r="998" spans="1:18" ht="25.5" x14ac:dyDescent="0.25">
      <c r="A998" s="27">
        <v>47</v>
      </c>
      <c r="B998" s="27" t="s">
        <v>95</v>
      </c>
      <c r="C998" s="62" t="s">
        <v>96</v>
      </c>
      <c r="D998" s="54">
        <f t="shared" si="128"/>
        <v>4945161.63</v>
      </c>
      <c r="E998" s="29">
        <v>0.44000000000232831</v>
      </c>
      <c r="F998" s="29">
        <v>0</v>
      </c>
      <c r="G998" s="30">
        <f t="shared" si="130"/>
        <v>4945162.07</v>
      </c>
      <c r="H998" s="30">
        <v>0</v>
      </c>
      <c r="I998" s="34"/>
      <c r="J998" s="54">
        <f t="shared" si="129"/>
        <v>-1191875.02</v>
      </c>
      <c r="K998" s="29">
        <v>-123053.51549999999</v>
      </c>
      <c r="L998" s="29">
        <v>0</v>
      </c>
      <c r="M998" s="30">
        <f t="shared" si="131"/>
        <v>-1314928.5355</v>
      </c>
      <c r="N998" s="32">
        <f t="shared" si="132"/>
        <v>3630233.5345000001</v>
      </c>
      <c r="R998" s="33"/>
    </row>
    <row r="999" spans="1:18" ht="15" hidden="1" outlineLevel="1" x14ac:dyDescent="0.25">
      <c r="A999" s="27">
        <v>47</v>
      </c>
      <c r="B999" s="27">
        <v>1825</v>
      </c>
      <c r="C999" s="28" t="s">
        <v>42</v>
      </c>
      <c r="D999" s="54">
        <f t="shared" si="128"/>
        <v>0</v>
      </c>
      <c r="E999" s="29">
        <v>0</v>
      </c>
      <c r="F999" s="29">
        <v>0</v>
      </c>
      <c r="G999" s="30">
        <f t="shared" si="130"/>
        <v>0</v>
      </c>
      <c r="H999" s="30">
        <v>0</v>
      </c>
      <c r="I999" s="34"/>
      <c r="J999" s="54">
        <f t="shared" si="129"/>
        <v>0</v>
      </c>
      <c r="K999" s="29">
        <v>0</v>
      </c>
      <c r="L999" s="29">
        <v>0</v>
      </c>
      <c r="M999" s="30">
        <f t="shared" si="131"/>
        <v>0</v>
      </c>
      <c r="N999" s="32">
        <f t="shared" si="132"/>
        <v>0</v>
      </c>
      <c r="R999" s="33"/>
    </row>
    <row r="1000" spans="1:18" ht="15" collapsed="1" x14ac:dyDescent="0.25">
      <c r="A1000" s="27">
        <v>47</v>
      </c>
      <c r="B1000" s="27">
        <v>1830</v>
      </c>
      <c r="C1000" s="28" t="s">
        <v>43</v>
      </c>
      <c r="D1000" s="54">
        <f t="shared" si="128"/>
        <v>50631335.670000002</v>
      </c>
      <c r="E1000" s="29">
        <v>2565677.9940446904</v>
      </c>
      <c r="F1000" s="29">
        <v>0</v>
      </c>
      <c r="G1000" s="30">
        <f t="shared" si="130"/>
        <v>53197013.664044693</v>
      </c>
      <c r="H1000" s="30">
        <v>0</v>
      </c>
      <c r="I1000" s="34"/>
      <c r="J1000" s="54">
        <f t="shared" si="129"/>
        <v>-16142148.449999996</v>
      </c>
      <c r="K1000" s="29">
        <v>-1026478.9632671631</v>
      </c>
      <c r="L1000" s="29">
        <v>0</v>
      </c>
      <c r="M1000" s="30">
        <f t="shared" si="131"/>
        <v>-17168627.413267158</v>
      </c>
      <c r="N1000" s="32">
        <f t="shared" si="132"/>
        <v>36028386.250777535</v>
      </c>
      <c r="R1000" s="33"/>
    </row>
    <row r="1001" spans="1:18" ht="15" x14ac:dyDescent="0.25">
      <c r="A1001" s="27">
        <v>47</v>
      </c>
      <c r="B1001" s="27">
        <v>1835</v>
      </c>
      <c r="C1001" s="28" t="s">
        <v>44</v>
      </c>
      <c r="D1001" s="54">
        <f t="shared" si="128"/>
        <v>72024941.699999973</v>
      </c>
      <c r="E1001" s="29">
        <v>2554281.9350953558</v>
      </c>
      <c r="F1001" s="29">
        <v>0</v>
      </c>
      <c r="G1001" s="30">
        <f t="shared" si="130"/>
        <v>74579223.635095328</v>
      </c>
      <c r="H1001" s="30">
        <v>0</v>
      </c>
      <c r="I1001" s="34"/>
      <c r="J1001" s="54">
        <f t="shared" si="129"/>
        <v>-19621188.710000001</v>
      </c>
      <c r="K1001" s="29">
        <v>-1552614.5303899485</v>
      </c>
      <c r="L1001" s="29">
        <v>0</v>
      </c>
      <c r="M1001" s="30">
        <f t="shared" si="131"/>
        <v>-21173803.240389951</v>
      </c>
      <c r="N1001" s="32">
        <f t="shared" si="132"/>
        <v>53405420.394705378</v>
      </c>
      <c r="R1001" s="33"/>
    </row>
    <row r="1002" spans="1:18" ht="15" x14ac:dyDescent="0.25">
      <c r="A1002" s="27">
        <v>47</v>
      </c>
      <c r="B1002" s="27">
        <v>1840</v>
      </c>
      <c r="C1002" s="28" t="s">
        <v>45</v>
      </c>
      <c r="D1002" s="54">
        <f t="shared" si="128"/>
        <v>5140189.6100000003</v>
      </c>
      <c r="E1002" s="29">
        <v>290113.84578798496</v>
      </c>
      <c r="F1002" s="29">
        <v>0</v>
      </c>
      <c r="G1002" s="30">
        <f t="shared" si="130"/>
        <v>5430303.4557879856</v>
      </c>
      <c r="H1002" s="30">
        <v>0</v>
      </c>
      <c r="I1002" s="34"/>
      <c r="J1002" s="54">
        <f t="shared" si="129"/>
        <v>-980272.31999999983</v>
      </c>
      <c r="K1002" s="29">
        <v>-102012.20845787984</v>
      </c>
      <c r="L1002" s="29">
        <v>0</v>
      </c>
      <c r="M1002" s="30">
        <f t="shared" si="131"/>
        <v>-1082284.5284578796</v>
      </c>
      <c r="N1002" s="32">
        <f t="shared" si="132"/>
        <v>4348018.9273301065</v>
      </c>
      <c r="R1002" s="33"/>
    </row>
    <row r="1003" spans="1:18" ht="15" x14ac:dyDescent="0.25">
      <c r="A1003" s="27">
        <v>47</v>
      </c>
      <c r="B1003" s="27">
        <v>1845</v>
      </c>
      <c r="C1003" s="28" t="s">
        <v>46</v>
      </c>
      <c r="D1003" s="54">
        <f t="shared" si="128"/>
        <v>17415575.220000003</v>
      </c>
      <c r="E1003" s="29">
        <v>750073.84321838734</v>
      </c>
      <c r="F1003" s="29">
        <v>0</v>
      </c>
      <c r="G1003" s="30">
        <f t="shared" si="130"/>
        <v>18165649.063218389</v>
      </c>
      <c r="H1003" s="30">
        <v>0</v>
      </c>
      <c r="I1003" s="34"/>
      <c r="J1003" s="54">
        <f t="shared" si="129"/>
        <v>-5422843.2599999998</v>
      </c>
      <c r="K1003" s="29">
        <v>-440308.82304022979</v>
      </c>
      <c r="L1003" s="29">
        <v>0</v>
      </c>
      <c r="M1003" s="30">
        <f t="shared" si="131"/>
        <v>-5863152.08304023</v>
      </c>
      <c r="N1003" s="32">
        <f t="shared" si="132"/>
        <v>12302496.980178159</v>
      </c>
      <c r="R1003" s="33"/>
    </row>
    <row r="1004" spans="1:18" ht="15" x14ac:dyDescent="0.25">
      <c r="A1004" s="27">
        <v>47</v>
      </c>
      <c r="B1004" s="27">
        <v>1850</v>
      </c>
      <c r="C1004" s="28" t="s">
        <v>47</v>
      </c>
      <c r="D1004" s="54">
        <f t="shared" si="128"/>
        <v>29464324.780000005</v>
      </c>
      <c r="E1004" s="29">
        <v>872789.09126284637</v>
      </c>
      <c r="F1004" s="29">
        <v>0</v>
      </c>
      <c r="G1004" s="30">
        <f t="shared" si="130"/>
        <v>30337113.871262852</v>
      </c>
      <c r="H1004" s="30">
        <v>0</v>
      </c>
      <c r="I1004" s="34"/>
      <c r="J1004" s="54">
        <f t="shared" si="129"/>
        <v>-9592155.3100000005</v>
      </c>
      <c r="K1004" s="29">
        <v>-702165.94364078564</v>
      </c>
      <c r="L1004" s="29">
        <v>0</v>
      </c>
      <c r="M1004" s="30">
        <f t="shared" si="131"/>
        <v>-10294321.253640786</v>
      </c>
      <c r="N1004" s="32">
        <f t="shared" si="132"/>
        <v>20042792.617622066</v>
      </c>
      <c r="R1004" s="33"/>
    </row>
    <row r="1005" spans="1:18" ht="15" x14ac:dyDescent="0.25">
      <c r="A1005" s="27">
        <v>47</v>
      </c>
      <c r="B1005" s="27">
        <v>1855</v>
      </c>
      <c r="C1005" s="28" t="s">
        <v>48</v>
      </c>
      <c r="D1005" s="54">
        <f t="shared" si="128"/>
        <v>21915170.559999991</v>
      </c>
      <c r="E1005" s="29">
        <v>1153122.0312562925</v>
      </c>
      <c r="F1005" s="29">
        <v>0</v>
      </c>
      <c r="G1005" s="30">
        <f t="shared" si="130"/>
        <v>23068292.591256283</v>
      </c>
      <c r="H1005" s="30">
        <v>0</v>
      </c>
      <c r="I1005" s="34"/>
      <c r="J1005" s="54">
        <f t="shared" si="129"/>
        <v>-6919181.5099999998</v>
      </c>
      <c r="K1005" s="29">
        <v>-535258.39539070369</v>
      </c>
      <c r="L1005" s="29">
        <v>0</v>
      </c>
      <c r="M1005" s="30">
        <f t="shared" si="131"/>
        <v>-7454439.9053907031</v>
      </c>
      <c r="N1005" s="32">
        <f t="shared" si="132"/>
        <v>15613852.685865581</v>
      </c>
      <c r="R1005" s="33"/>
    </row>
    <row r="1006" spans="1:18" ht="15" x14ac:dyDescent="0.25">
      <c r="A1006" s="27">
        <v>47</v>
      </c>
      <c r="B1006" s="27">
        <v>1860</v>
      </c>
      <c r="C1006" s="62" t="s">
        <v>97</v>
      </c>
      <c r="D1006" s="54">
        <f t="shared" si="128"/>
        <v>257149.24999999959</v>
      </c>
      <c r="E1006" s="29">
        <v>0</v>
      </c>
      <c r="F1006" s="29">
        <v>0</v>
      </c>
      <c r="G1006" s="30">
        <f t="shared" si="130"/>
        <v>257149.24999999959</v>
      </c>
      <c r="H1006" s="30">
        <v>0</v>
      </c>
      <c r="I1006" s="34"/>
      <c r="J1006" s="54">
        <f t="shared" si="129"/>
        <v>-159847.60000000041</v>
      </c>
      <c r="K1006" s="29">
        <v>-8216.8100000000013</v>
      </c>
      <c r="L1006" s="29">
        <v>0</v>
      </c>
      <c r="M1006" s="30">
        <f t="shared" si="131"/>
        <v>-168064.41000000041</v>
      </c>
      <c r="N1006" s="32">
        <f t="shared" si="132"/>
        <v>89084.839999999182</v>
      </c>
      <c r="R1006" s="33"/>
    </row>
    <row r="1007" spans="1:18" ht="15" x14ac:dyDescent="0.25">
      <c r="A1007" s="27">
        <v>47</v>
      </c>
      <c r="B1007" s="27" t="s">
        <v>98</v>
      </c>
      <c r="C1007" s="62" t="s">
        <v>50</v>
      </c>
      <c r="D1007" s="54">
        <f t="shared" si="128"/>
        <v>7565519.3799999999</v>
      </c>
      <c r="E1007" s="29">
        <v>268509.49199999997</v>
      </c>
      <c r="F1007" s="29">
        <v>0</v>
      </c>
      <c r="G1007" s="30">
        <f t="shared" si="130"/>
        <v>7834028.8719999995</v>
      </c>
      <c r="H1007" s="30">
        <v>0</v>
      </c>
      <c r="I1007" s="34"/>
      <c r="J1007" s="54">
        <f t="shared" si="129"/>
        <v>-5312951.2699999986</v>
      </c>
      <c r="K1007" s="29">
        <v>-246124.41639999999</v>
      </c>
      <c r="L1007" s="29">
        <v>0</v>
      </c>
      <c r="M1007" s="30">
        <f t="shared" si="131"/>
        <v>-5559075.6863999981</v>
      </c>
      <c r="N1007" s="32">
        <f t="shared" si="132"/>
        <v>2274953.1856000014</v>
      </c>
      <c r="R1007" s="33"/>
    </row>
    <row r="1008" spans="1:18" ht="15" x14ac:dyDescent="0.25">
      <c r="A1008" s="27">
        <v>47</v>
      </c>
      <c r="B1008" s="27" t="s">
        <v>99</v>
      </c>
      <c r="C1008" s="62" t="s">
        <v>100</v>
      </c>
      <c r="D1008" s="54">
        <f t="shared" si="128"/>
        <v>2049972.0399999998</v>
      </c>
      <c r="E1008" s="29">
        <v>81425.987999999998</v>
      </c>
      <c r="F1008" s="29">
        <v>0</v>
      </c>
      <c r="G1008" s="30">
        <f t="shared" si="130"/>
        <v>2131398.0279999999</v>
      </c>
      <c r="H1008" s="30">
        <v>0</v>
      </c>
      <c r="I1008" s="34"/>
      <c r="J1008" s="54">
        <f t="shared" si="129"/>
        <v>-602168.62</v>
      </c>
      <c r="K1008" s="29">
        <v>-65055.789799999999</v>
      </c>
      <c r="L1008" s="29">
        <v>0</v>
      </c>
      <c r="M1008" s="30">
        <f t="shared" si="131"/>
        <v>-667224.40980000002</v>
      </c>
      <c r="N1008" s="32">
        <f t="shared" si="132"/>
        <v>1464173.6181999999</v>
      </c>
      <c r="R1008" s="33"/>
    </row>
    <row r="1009" spans="1:18" ht="15" x14ac:dyDescent="0.25">
      <c r="A1009" s="27">
        <v>10</v>
      </c>
      <c r="B1009" s="27">
        <v>1865</v>
      </c>
      <c r="C1009" s="62" t="s">
        <v>101</v>
      </c>
      <c r="D1009" s="54">
        <f t="shared" si="128"/>
        <v>134426.32999999999</v>
      </c>
      <c r="E1009" s="29">
        <v>0</v>
      </c>
      <c r="F1009" s="29">
        <v>0</v>
      </c>
      <c r="G1009" s="30">
        <f t="shared" si="130"/>
        <v>134426.32999999999</v>
      </c>
      <c r="H1009" s="30">
        <v>0</v>
      </c>
      <c r="I1009" s="34"/>
      <c r="J1009" s="54">
        <f t="shared" si="129"/>
        <v>-134426.33000000002</v>
      </c>
      <c r="K1009" s="29">
        <v>0</v>
      </c>
      <c r="L1009" s="29">
        <v>0</v>
      </c>
      <c r="M1009" s="30">
        <f t="shared" si="131"/>
        <v>-134426.33000000002</v>
      </c>
      <c r="N1009" s="32">
        <f t="shared" si="132"/>
        <v>0</v>
      </c>
      <c r="R1009" s="33"/>
    </row>
    <row r="1010" spans="1:18" ht="15" hidden="1" outlineLevel="1" x14ac:dyDescent="0.25">
      <c r="A1010" s="27" t="s">
        <v>36</v>
      </c>
      <c r="B1010" s="27">
        <v>1905</v>
      </c>
      <c r="C1010" s="28" t="s">
        <v>37</v>
      </c>
      <c r="D1010" s="54">
        <f t="shared" si="128"/>
        <v>0</v>
      </c>
      <c r="E1010" s="29">
        <v>0</v>
      </c>
      <c r="F1010" s="29">
        <v>0</v>
      </c>
      <c r="G1010" s="30">
        <f t="shared" si="130"/>
        <v>0</v>
      </c>
      <c r="H1010" s="30">
        <v>0</v>
      </c>
      <c r="I1010" s="34"/>
      <c r="J1010" s="54">
        <f t="shared" si="129"/>
        <v>0</v>
      </c>
      <c r="K1010" s="29">
        <v>0</v>
      </c>
      <c r="L1010" s="29">
        <v>0</v>
      </c>
      <c r="M1010" s="30">
        <f t="shared" si="131"/>
        <v>0</v>
      </c>
      <c r="N1010" s="32">
        <f t="shared" si="132"/>
        <v>0</v>
      </c>
      <c r="R1010" s="33"/>
    </row>
    <row r="1011" spans="1:18" ht="15" collapsed="1" x14ac:dyDescent="0.25">
      <c r="A1011" s="27">
        <v>1</v>
      </c>
      <c r="B1011" s="27">
        <v>1908</v>
      </c>
      <c r="C1011" s="28" t="s">
        <v>51</v>
      </c>
      <c r="D1011" s="54">
        <f t="shared" si="128"/>
        <v>981200.14</v>
      </c>
      <c r="E1011" s="29">
        <v>26769.360000000001</v>
      </c>
      <c r="F1011" s="29">
        <v>0</v>
      </c>
      <c r="G1011" s="30">
        <f t="shared" si="130"/>
        <v>1007969.5</v>
      </c>
      <c r="H1011" s="30">
        <v>0</v>
      </c>
      <c r="I1011" s="34"/>
      <c r="J1011" s="54">
        <f t="shared" si="129"/>
        <v>-409734.57000000007</v>
      </c>
      <c r="K1011" s="29">
        <v>-19908.193599999999</v>
      </c>
      <c r="L1011" s="29">
        <v>0</v>
      </c>
      <c r="M1011" s="30">
        <f t="shared" si="131"/>
        <v>-429642.76360000006</v>
      </c>
      <c r="N1011" s="32">
        <f t="shared" si="132"/>
        <v>578326.73639999994</v>
      </c>
      <c r="R1011" s="33"/>
    </row>
    <row r="1012" spans="1:18" ht="15" x14ac:dyDescent="0.25">
      <c r="A1012" s="27">
        <v>1</v>
      </c>
      <c r="B1012" s="27" t="s">
        <v>102</v>
      </c>
      <c r="C1012" s="62" t="s">
        <v>103</v>
      </c>
      <c r="D1012" s="54">
        <f t="shared" si="128"/>
        <v>110609.65</v>
      </c>
      <c r="E1012" s="29">
        <v>0</v>
      </c>
      <c r="F1012" s="29">
        <v>0</v>
      </c>
      <c r="G1012" s="30">
        <f t="shared" si="130"/>
        <v>110609.65</v>
      </c>
      <c r="H1012" s="30">
        <v>0</v>
      </c>
      <c r="I1012" s="34"/>
      <c r="J1012" s="54">
        <f t="shared" si="129"/>
        <v>-13494.55</v>
      </c>
      <c r="K1012" s="29">
        <v>-4424.3900000000003</v>
      </c>
      <c r="L1012" s="29">
        <v>0</v>
      </c>
      <c r="M1012" s="30">
        <f t="shared" si="131"/>
        <v>-17918.939999999999</v>
      </c>
      <c r="N1012" s="32">
        <f t="shared" si="132"/>
        <v>92690.709999999992</v>
      </c>
      <c r="R1012" s="33"/>
    </row>
    <row r="1013" spans="1:18" ht="15" x14ac:dyDescent="0.25">
      <c r="A1013" s="27">
        <v>12</v>
      </c>
      <c r="B1013" s="27">
        <v>1910</v>
      </c>
      <c r="C1013" s="28" t="s">
        <v>104</v>
      </c>
      <c r="D1013" s="54">
        <f t="shared" si="128"/>
        <v>2426608.86</v>
      </c>
      <c r="E1013" s="29">
        <v>62397</v>
      </c>
      <c r="F1013" s="29">
        <v>0</v>
      </c>
      <c r="G1013" s="30">
        <f t="shared" si="130"/>
        <v>2489005.86</v>
      </c>
      <c r="H1013" s="30">
        <v>0</v>
      </c>
      <c r="I1013" s="34"/>
      <c r="J1013" s="54">
        <f t="shared" si="129"/>
        <v>-1792078.2800000003</v>
      </c>
      <c r="K1013" s="29">
        <v>-177188.98</v>
      </c>
      <c r="L1013" s="29">
        <v>0</v>
      </c>
      <c r="M1013" s="30">
        <f t="shared" si="131"/>
        <v>-1969267.2600000002</v>
      </c>
      <c r="N1013" s="32">
        <f t="shared" si="132"/>
        <v>519738.59999999963</v>
      </c>
      <c r="R1013" s="33"/>
    </row>
    <row r="1014" spans="1:18" ht="15" x14ac:dyDescent="0.25">
      <c r="A1014" s="27">
        <v>8</v>
      </c>
      <c r="B1014" s="27">
        <v>1915</v>
      </c>
      <c r="C1014" s="28" t="s">
        <v>52</v>
      </c>
      <c r="D1014" s="54">
        <f t="shared" si="128"/>
        <v>1703340.65</v>
      </c>
      <c r="E1014" s="29">
        <v>35000.04</v>
      </c>
      <c r="F1014" s="29">
        <v>0</v>
      </c>
      <c r="G1014" s="30">
        <f t="shared" si="130"/>
        <v>1738340.69</v>
      </c>
      <c r="H1014" s="30">
        <v>0</v>
      </c>
      <c r="I1014" s="34"/>
      <c r="J1014" s="54">
        <f t="shared" si="129"/>
        <v>-1583709.2100000002</v>
      </c>
      <c r="K1014" s="29">
        <v>-25595.451999999997</v>
      </c>
      <c r="L1014" s="29">
        <v>0</v>
      </c>
      <c r="M1014" s="30">
        <f t="shared" si="131"/>
        <v>-1609304.6620000002</v>
      </c>
      <c r="N1014" s="32">
        <f t="shared" si="132"/>
        <v>129036.0279999997</v>
      </c>
      <c r="R1014" s="33"/>
    </row>
    <row r="1015" spans="1:18" ht="15" hidden="1" outlineLevel="1" x14ac:dyDescent="0.25">
      <c r="A1015" s="27">
        <v>8</v>
      </c>
      <c r="B1015" s="27" t="s">
        <v>105</v>
      </c>
      <c r="C1015" s="28" t="s">
        <v>53</v>
      </c>
      <c r="D1015" s="54">
        <f t="shared" si="128"/>
        <v>0</v>
      </c>
      <c r="E1015" s="29">
        <v>0</v>
      </c>
      <c r="F1015" s="29">
        <v>0</v>
      </c>
      <c r="G1015" s="30">
        <f t="shared" si="130"/>
        <v>0</v>
      </c>
      <c r="H1015" s="30">
        <v>0</v>
      </c>
      <c r="I1015" s="34"/>
      <c r="J1015" s="54">
        <f t="shared" si="129"/>
        <v>0</v>
      </c>
      <c r="K1015" s="29">
        <v>0</v>
      </c>
      <c r="L1015" s="29">
        <v>0</v>
      </c>
      <c r="M1015" s="30">
        <f t="shared" si="131"/>
        <v>0</v>
      </c>
      <c r="N1015" s="32">
        <f t="shared" si="132"/>
        <v>0</v>
      </c>
      <c r="R1015" s="33"/>
    </row>
    <row r="1016" spans="1:18" ht="15" collapsed="1" x14ac:dyDescent="0.25">
      <c r="A1016" s="27">
        <v>50</v>
      </c>
      <c r="B1016" s="27">
        <v>1920</v>
      </c>
      <c r="C1016" s="28" t="s">
        <v>54</v>
      </c>
      <c r="D1016" s="54">
        <f t="shared" si="128"/>
        <v>2771443.2099999995</v>
      </c>
      <c r="E1016" s="29">
        <v>297082.44</v>
      </c>
      <c r="F1016" s="29">
        <v>0</v>
      </c>
      <c r="G1016" s="30">
        <f t="shared" si="130"/>
        <v>3068525.6499999994</v>
      </c>
      <c r="H1016" s="30">
        <v>0</v>
      </c>
      <c r="I1016" s="34"/>
      <c r="J1016" s="54">
        <f t="shared" si="129"/>
        <v>-2018724.1100000003</v>
      </c>
      <c r="K1016" s="29">
        <v>-253596.38400000002</v>
      </c>
      <c r="L1016" s="29">
        <v>0</v>
      </c>
      <c r="M1016" s="30">
        <f t="shared" si="131"/>
        <v>-2272320.4940000004</v>
      </c>
      <c r="N1016" s="32">
        <f t="shared" si="132"/>
        <v>796205.15599999903</v>
      </c>
      <c r="R1016" s="33"/>
    </row>
    <row r="1017" spans="1:18" ht="25.5" hidden="1" outlineLevel="1" x14ac:dyDescent="0.25">
      <c r="A1017" s="27">
        <v>45</v>
      </c>
      <c r="B1017" s="27" t="s">
        <v>106</v>
      </c>
      <c r="C1017" s="28" t="s">
        <v>55</v>
      </c>
      <c r="D1017" s="54">
        <f t="shared" si="128"/>
        <v>0</v>
      </c>
      <c r="E1017" s="29">
        <v>0</v>
      </c>
      <c r="F1017" s="29">
        <v>0</v>
      </c>
      <c r="G1017" s="30">
        <f t="shared" si="130"/>
        <v>0</v>
      </c>
      <c r="H1017" s="30">
        <v>0</v>
      </c>
      <c r="I1017" s="34"/>
      <c r="J1017" s="54">
        <f t="shared" si="129"/>
        <v>0</v>
      </c>
      <c r="K1017" s="29">
        <v>0</v>
      </c>
      <c r="L1017" s="29">
        <v>0</v>
      </c>
      <c r="M1017" s="30">
        <f t="shared" si="131"/>
        <v>0</v>
      </c>
      <c r="N1017" s="32">
        <f t="shared" si="132"/>
        <v>0</v>
      </c>
      <c r="R1017" s="33"/>
    </row>
    <row r="1018" spans="1:18" ht="25.5" hidden="1" outlineLevel="1" x14ac:dyDescent="0.25">
      <c r="A1018" s="27">
        <v>50</v>
      </c>
      <c r="B1018" s="27" t="s">
        <v>107</v>
      </c>
      <c r="C1018" s="28" t="s">
        <v>56</v>
      </c>
      <c r="D1018" s="54">
        <f t="shared" si="128"/>
        <v>0</v>
      </c>
      <c r="E1018" s="29">
        <v>0</v>
      </c>
      <c r="F1018" s="29">
        <v>0</v>
      </c>
      <c r="G1018" s="30">
        <f t="shared" si="130"/>
        <v>0</v>
      </c>
      <c r="H1018" s="30">
        <v>0</v>
      </c>
      <c r="I1018" s="34"/>
      <c r="J1018" s="54">
        <f t="shared" si="129"/>
        <v>0</v>
      </c>
      <c r="K1018" s="29">
        <v>0</v>
      </c>
      <c r="L1018" s="29">
        <v>0</v>
      </c>
      <c r="M1018" s="30">
        <f t="shared" si="131"/>
        <v>0</v>
      </c>
      <c r="N1018" s="32">
        <f t="shared" si="132"/>
        <v>0</v>
      </c>
      <c r="R1018" s="33"/>
    </row>
    <row r="1019" spans="1:18" ht="15" collapsed="1" x14ac:dyDescent="0.25">
      <c r="A1019" s="27">
        <v>10</v>
      </c>
      <c r="B1019" s="27">
        <v>1930</v>
      </c>
      <c r="C1019" s="62" t="s">
        <v>108</v>
      </c>
      <c r="D1019" s="54">
        <f t="shared" si="128"/>
        <v>1065775.7100000002</v>
      </c>
      <c r="E1019" s="29">
        <v>0</v>
      </c>
      <c r="F1019" s="29">
        <v>0</v>
      </c>
      <c r="G1019" s="30">
        <f t="shared" si="130"/>
        <v>1065775.7100000002</v>
      </c>
      <c r="H1019" s="30">
        <v>0</v>
      </c>
      <c r="I1019" s="34"/>
      <c r="J1019" s="54">
        <f t="shared" si="129"/>
        <v>-715723.55000000028</v>
      </c>
      <c r="K1019" s="29">
        <v>-131552.6</v>
      </c>
      <c r="L1019" s="29">
        <v>0</v>
      </c>
      <c r="M1019" s="30">
        <f t="shared" si="131"/>
        <v>-847276.15000000026</v>
      </c>
      <c r="N1019" s="32">
        <f t="shared" si="132"/>
        <v>218499.55999999994</v>
      </c>
      <c r="R1019" s="33"/>
    </row>
    <row r="1020" spans="1:18" ht="15" x14ac:dyDescent="0.25">
      <c r="A1020" s="27">
        <v>10</v>
      </c>
      <c r="B1020" s="27" t="s">
        <v>109</v>
      </c>
      <c r="C1020" s="62" t="s">
        <v>110</v>
      </c>
      <c r="D1020" s="54">
        <f t="shared" si="128"/>
        <v>5469324.5000000009</v>
      </c>
      <c r="E1020" s="29">
        <v>0</v>
      </c>
      <c r="F1020" s="29">
        <v>0</v>
      </c>
      <c r="G1020" s="30">
        <f t="shared" si="130"/>
        <v>5469324.5000000009</v>
      </c>
      <c r="H1020" s="30">
        <v>0</v>
      </c>
      <c r="I1020" s="34"/>
      <c r="J1020" s="54">
        <f t="shared" si="129"/>
        <v>-3273358.0499999989</v>
      </c>
      <c r="K1020" s="29">
        <v>-365882.76</v>
      </c>
      <c r="L1020" s="29">
        <v>0</v>
      </c>
      <c r="M1020" s="30">
        <f t="shared" si="131"/>
        <v>-3639240.8099999987</v>
      </c>
      <c r="N1020" s="32">
        <f t="shared" si="132"/>
        <v>1830083.6900000023</v>
      </c>
      <c r="R1020" s="33"/>
    </row>
    <row r="1021" spans="1:18" ht="15" x14ac:dyDescent="0.25">
      <c r="A1021" s="27">
        <v>10</v>
      </c>
      <c r="B1021" s="27">
        <v>1935</v>
      </c>
      <c r="C1021" s="28" t="s">
        <v>58</v>
      </c>
      <c r="D1021" s="54">
        <f t="shared" si="128"/>
        <v>173575.58</v>
      </c>
      <c r="E1021" s="29">
        <v>0</v>
      </c>
      <c r="F1021" s="29">
        <v>0</v>
      </c>
      <c r="G1021" s="30">
        <f t="shared" si="130"/>
        <v>173575.58</v>
      </c>
      <c r="H1021" s="30">
        <v>0</v>
      </c>
      <c r="I1021" s="34"/>
      <c r="J1021" s="54">
        <f t="shared" si="129"/>
        <v>-172881.84</v>
      </c>
      <c r="K1021" s="29">
        <v>-693.74</v>
      </c>
      <c r="L1021" s="29">
        <v>0</v>
      </c>
      <c r="M1021" s="30">
        <f t="shared" si="131"/>
        <v>-173575.58</v>
      </c>
      <c r="N1021" s="32">
        <f t="shared" si="132"/>
        <v>0</v>
      </c>
      <c r="R1021" s="33"/>
    </row>
    <row r="1022" spans="1:18" ht="25.5" x14ac:dyDescent="0.25">
      <c r="A1022" s="27">
        <v>8</v>
      </c>
      <c r="B1022" s="27">
        <v>1940</v>
      </c>
      <c r="C1022" s="62" t="s">
        <v>111</v>
      </c>
      <c r="D1022" s="54">
        <f t="shared" si="128"/>
        <v>535054.43999999994</v>
      </c>
      <c r="E1022" s="29">
        <v>126000</v>
      </c>
      <c r="F1022" s="29">
        <v>0</v>
      </c>
      <c r="G1022" s="30">
        <f t="shared" si="130"/>
        <v>661054.43999999994</v>
      </c>
      <c r="H1022" s="30">
        <v>0</v>
      </c>
      <c r="I1022" s="34"/>
      <c r="J1022" s="54">
        <f t="shared" si="129"/>
        <v>-372855.06999999989</v>
      </c>
      <c r="K1022" s="29">
        <v>-42082.42</v>
      </c>
      <c r="L1022" s="29">
        <v>0</v>
      </c>
      <c r="M1022" s="30">
        <f t="shared" si="131"/>
        <v>-414937.48999999987</v>
      </c>
      <c r="N1022" s="32">
        <f t="shared" si="132"/>
        <v>246116.95000000007</v>
      </c>
      <c r="R1022" s="33"/>
    </row>
    <row r="1023" spans="1:18" ht="15" x14ac:dyDescent="0.25">
      <c r="A1023" s="27">
        <v>8</v>
      </c>
      <c r="B1023" s="27" t="s">
        <v>112</v>
      </c>
      <c r="C1023" s="62" t="s">
        <v>113</v>
      </c>
      <c r="D1023" s="54">
        <f t="shared" si="128"/>
        <v>78222.55</v>
      </c>
      <c r="E1023" s="29">
        <v>0</v>
      </c>
      <c r="F1023" s="29">
        <v>0</v>
      </c>
      <c r="G1023" s="30">
        <f t="shared" si="130"/>
        <v>78222.55</v>
      </c>
      <c r="H1023" s="30">
        <v>0</v>
      </c>
      <c r="I1023" s="34"/>
      <c r="J1023" s="54">
        <f t="shared" si="129"/>
        <v>-7624.9600000000009</v>
      </c>
      <c r="K1023" s="29">
        <v>-15698.9</v>
      </c>
      <c r="L1023" s="29">
        <v>0</v>
      </c>
      <c r="M1023" s="30">
        <f t="shared" si="131"/>
        <v>-23323.86</v>
      </c>
      <c r="N1023" s="32">
        <f t="shared" si="132"/>
        <v>54898.69</v>
      </c>
      <c r="R1023" s="33"/>
    </row>
    <row r="1024" spans="1:18" ht="15" x14ac:dyDescent="0.25">
      <c r="A1024" s="27">
        <v>10</v>
      </c>
      <c r="B1024" s="27">
        <v>1945</v>
      </c>
      <c r="C1024" s="28" t="s">
        <v>60</v>
      </c>
      <c r="D1024" s="54">
        <f t="shared" si="128"/>
        <v>765756.63</v>
      </c>
      <c r="E1024" s="29">
        <v>0</v>
      </c>
      <c r="F1024" s="29">
        <v>0</v>
      </c>
      <c r="G1024" s="30">
        <f t="shared" si="130"/>
        <v>765756.63</v>
      </c>
      <c r="H1024" s="30">
        <v>0</v>
      </c>
      <c r="I1024" s="34"/>
      <c r="J1024" s="54">
        <f t="shared" si="129"/>
        <v>-602146.36999999988</v>
      </c>
      <c r="K1024" s="29">
        <v>-24869.64</v>
      </c>
      <c r="L1024" s="29">
        <v>0</v>
      </c>
      <c r="M1024" s="30">
        <f t="shared" si="131"/>
        <v>-627016.00999999989</v>
      </c>
      <c r="N1024" s="32">
        <f t="shared" si="132"/>
        <v>138740.62000000011</v>
      </c>
      <c r="R1024" s="33"/>
    </row>
    <row r="1025" spans="1:18" ht="15" x14ac:dyDescent="0.25">
      <c r="A1025" s="27">
        <v>10</v>
      </c>
      <c r="B1025" s="27">
        <v>1950</v>
      </c>
      <c r="C1025" s="28" t="s">
        <v>61</v>
      </c>
      <c r="D1025" s="54">
        <f t="shared" si="128"/>
        <v>109339.4</v>
      </c>
      <c r="E1025" s="29">
        <v>0</v>
      </c>
      <c r="F1025" s="29">
        <v>0</v>
      </c>
      <c r="G1025" s="30">
        <f t="shared" si="130"/>
        <v>109339.4</v>
      </c>
      <c r="H1025" s="30">
        <v>0</v>
      </c>
      <c r="I1025" s="34"/>
      <c r="J1025" s="54">
        <f t="shared" si="129"/>
        <v>-109339.4</v>
      </c>
      <c r="K1025" s="29">
        <v>0</v>
      </c>
      <c r="L1025" s="29">
        <v>0</v>
      </c>
      <c r="M1025" s="30">
        <f t="shared" si="131"/>
        <v>-109339.4</v>
      </c>
      <c r="N1025" s="32">
        <f t="shared" si="132"/>
        <v>0</v>
      </c>
      <c r="R1025" s="33"/>
    </row>
    <row r="1026" spans="1:18" ht="15" x14ac:dyDescent="0.25">
      <c r="A1026" s="27">
        <v>10</v>
      </c>
      <c r="B1026" s="27">
        <v>1955</v>
      </c>
      <c r="C1026" s="62" t="s">
        <v>114</v>
      </c>
      <c r="D1026" s="54">
        <f t="shared" si="128"/>
        <v>665714.52</v>
      </c>
      <c r="E1026" s="29">
        <v>0</v>
      </c>
      <c r="F1026" s="29">
        <v>0</v>
      </c>
      <c r="G1026" s="30">
        <f t="shared" si="130"/>
        <v>665714.52</v>
      </c>
      <c r="H1026" s="30">
        <v>0</v>
      </c>
      <c r="J1026" s="54">
        <f t="shared" si="129"/>
        <v>-536897.51</v>
      </c>
      <c r="K1026" s="29">
        <v>-32303.200000000001</v>
      </c>
      <c r="L1026" s="29">
        <v>0</v>
      </c>
      <c r="M1026" s="30">
        <f t="shared" si="131"/>
        <v>-569200.71</v>
      </c>
      <c r="N1026" s="32">
        <f t="shared" si="132"/>
        <v>96513.810000000056</v>
      </c>
      <c r="R1026" s="33"/>
    </row>
    <row r="1027" spans="1:18" ht="15" x14ac:dyDescent="0.25">
      <c r="A1027" s="27">
        <v>10</v>
      </c>
      <c r="B1027" s="27" t="s">
        <v>115</v>
      </c>
      <c r="C1027" s="62" t="s">
        <v>116</v>
      </c>
      <c r="D1027" s="54">
        <f t="shared" si="128"/>
        <v>121415.01</v>
      </c>
      <c r="E1027" s="29">
        <v>0</v>
      </c>
      <c r="F1027" s="29">
        <v>0</v>
      </c>
      <c r="G1027" s="30">
        <f t="shared" si="130"/>
        <v>121415.01</v>
      </c>
      <c r="H1027" s="30">
        <v>0</v>
      </c>
      <c r="J1027" s="54">
        <f t="shared" si="129"/>
        <v>-121415.01</v>
      </c>
      <c r="K1027" s="29">
        <v>0</v>
      </c>
      <c r="L1027" s="29">
        <v>0</v>
      </c>
      <c r="M1027" s="30">
        <f t="shared" si="131"/>
        <v>-121415.01</v>
      </c>
      <c r="N1027" s="32">
        <f t="shared" si="132"/>
        <v>0</v>
      </c>
      <c r="R1027" s="33"/>
    </row>
    <row r="1028" spans="1:18" ht="15" hidden="1" outlineLevel="1" x14ac:dyDescent="0.25">
      <c r="A1028" s="27">
        <v>10</v>
      </c>
      <c r="B1028" s="27" t="s">
        <v>117</v>
      </c>
      <c r="C1028" s="62" t="s">
        <v>63</v>
      </c>
      <c r="D1028" s="54">
        <f t="shared" si="128"/>
        <v>0</v>
      </c>
      <c r="E1028" s="29">
        <v>0</v>
      </c>
      <c r="F1028" s="29">
        <v>0</v>
      </c>
      <c r="G1028" s="30">
        <f t="shared" si="130"/>
        <v>0</v>
      </c>
      <c r="H1028" s="30">
        <v>0</v>
      </c>
      <c r="J1028" s="54">
        <f t="shared" si="129"/>
        <v>0</v>
      </c>
      <c r="K1028" s="29">
        <v>0</v>
      </c>
      <c r="L1028" s="29">
        <v>0</v>
      </c>
      <c r="M1028" s="30">
        <f t="shared" si="131"/>
        <v>0</v>
      </c>
      <c r="N1028" s="32">
        <f t="shared" si="132"/>
        <v>0</v>
      </c>
      <c r="R1028" s="33"/>
    </row>
    <row r="1029" spans="1:18" ht="15" collapsed="1" x14ac:dyDescent="0.25">
      <c r="A1029" s="27">
        <v>8</v>
      </c>
      <c r="B1029" s="27">
        <v>1960</v>
      </c>
      <c r="C1029" s="28" t="s">
        <v>64</v>
      </c>
      <c r="D1029" s="54">
        <f t="shared" si="128"/>
        <v>426963.72000000003</v>
      </c>
      <c r="E1029" s="29">
        <v>0</v>
      </c>
      <c r="F1029" s="29">
        <v>0</v>
      </c>
      <c r="G1029" s="30">
        <f t="shared" si="130"/>
        <v>426963.72000000003</v>
      </c>
      <c r="H1029" s="30">
        <v>0</v>
      </c>
      <c r="J1029" s="54">
        <f t="shared" si="129"/>
        <v>-183204.03999999998</v>
      </c>
      <c r="K1029" s="29">
        <v>-33975.040000000001</v>
      </c>
      <c r="L1029" s="29">
        <v>0</v>
      </c>
      <c r="M1029" s="30">
        <f t="shared" si="131"/>
        <v>-217179.08</v>
      </c>
      <c r="N1029" s="32">
        <f t="shared" si="132"/>
        <v>209784.64000000004</v>
      </c>
      <c r="R1029" s="33"/>
    </row>
    <row r="1030" spans="1:18" ht="15" x14ac:dyDescent="0.25">
      <c r="A1030" s="144">
        <v>8</v>
      </c>
      <c r="B1030" s="27" t="s">
        <v>118</v>
      </c>
      <c r="C1030" s="62" t="s">
        <v>119</v>
      </c>
      <c r="D1030" s="54">
        <f t="shared" si="128"/>
        <v>95535.5</v>
      </c>
      <c r="E1030" s="29">
        <v>0</v>
      </c>
      <c r="F1030" s="29">
        <v>0</v>
      </c>
      <c r="G1030" s="30">
        <f t="shared" si="130"/>
        <v>95535.5</v>
      </c>
      <c r="H1030" s="30">
        <v>0</v>
      </c>
      <c r="J1030" s="54">
        <f t="shared" si="129"/>
        <v>-73995.309999999983</v>
      </c>
      <c r="K1030" s="29">
        <v>-6878.2199999999993</v>
      </c>
      <c r="L1030" s="29">
        <v>0</v>
      </c>
      <c r="M1030" s="30">
        <f t="shared" si="131"/>
        <v>-80873.529999999984</v>
      </c>
      <c r="N1030" s="32">
        <f t="shared" si="132"/>
        <v>14661.970000000016</v>
      </c>
      <c r="R1030" s="33"/>
    </row>
    <row r="1031" spans="1:18" ht="25.5" hidden="1" outlineLevel="1" x14ac:dyDescent="0.25">
      <c r="A1031" s="1">
        <v>47</v>
      </c>
      <c r="B1031" s="27">
        <v>1970</v>
      </c>
      <c r="C1031" s="28" t="s">
        <v>65</v>
      </c>
      <c r="D1031" s="54">
        <f t="shared" si="128"/>
        <v>0</v>
      </c>
      <c r="E1031" s="29">
        <v>0</v>
      </c>
      <c r="F1031" s="29">
        <v>0</v>
      </c>
      <c r="G1031" s="30">
        <f t="shared" si="130"/>
        <v>0</v>
      </c>
      <c r="H1031" s="30">
        <v>0</v>
      </c>
      <c r="J1031" s="54">
        <f t="shared" si="129"/>
        <v>0</v>
      </c>
      <c r="K1031" s="29">
        <v>0</v>
      </c>
      <c r="L1031" s="29">
        <v>0</v>
      </c>
      <c r="M1031" s="30">
        <f t="shared" si="131"/>
        <v>0</v>
      </c>
      <c r="N1031" s="32">
        <f t="shared" si="132"/>
        <v>0</v>
      </c>
      <c r="R1031" s="33"/>
    </row>
    <row r="1032" spans="1:18" ht="25.5" hidden="1" outlineLevel="1" x14ac:dyDescent="0.25">
      <c r="A1032" s="27">
        <v>47</v>
      </c>
      <c r="B1032" s="27">
        <v>1975</v>
      </c>
      <c r="C1032" s="28" t="s">
        <v>66</v>
      </c>
      <c r="D1032" s="54">
        <f t="shared" si="128"/>
        <v>0</v>
      </c>
      <c r="E1032" s="29">
        <v>0</v>
      </c>
      <c r="F1032" s="29">
        <v>0</v>
      </c>
      <c r="G1032" s="30">
        <f t="shared" si="130"/>
        <v>0</v>
      </c>
      <c r="H1032" s="30">
        <v>0</v>
      </c>
      <c r="J1032" s="54">
        <f t="shared" si="129"/>
        <v>0</v>
      </c>
      <c r="K1032" s="29">
        <v>0</v>
      </c>
      <c r="L1032" s="29">
        <v>0</v>
      </c>
      <c r="M1032" s="30">
        <f t="shared" si="131"/>
        <v>0</v>
      </c>
      <c r="N1032" s="32">
        <f t="shared" si="132"/>
        <v>0</v>
      </c>
      <c r="R1032" s="33"/>
    </row>
    <row r="1033" spans="1:18" ht="15" collapsed="1" x14ac:dyDescent="0.25">
      <c r="A1033" s="27">
        <v>8</v>
      </c>
      <c r="B1033" s="27">
        <v>1980</v>
      </c>
      <c r="C1033" s="28" t="s">
        <v>67</v>
      </c>
      <c r="D1033" s="54">
        <f t="shared" si="128"/>
        <v>1409122.5800000003</v>
      </c>
      <c r="E1033" s="29">
        <v>363096.95999999996</v>
      </c>
      <c r="F1033" s="29">
        <v>0</v>
      </c>
      <c r="G1033" s="30">
        <f t="shared" si="130"/>
        <v>1772219.5400000003</v>
      </c>
      <c r="H1033" s="30">
        <v>0</v>
      </c>
      <c r="J1033" s="54">
        <f t="shared" si="129"/>
        <v>-952081.46</v>
      </c>
      <c r="K1033" s="29">
        <v>-42820.883999999998</v>
      </c>
      <c r="L1033" s="29">
        <v>0</v>
      </c>
      <c r="M1033" s="30">
        <f t="shared" si="131"/>
        <v>-994902.34399999992</v>
      </c>
      <c r="N1033" s="32">
        <f t="shared" si="132"/>
        <v>777317.19600000035</v>
      </c>
      <c r="R1033" s="33"/>
    </row>
    <row r="1034" spans="1:18" ht="15" hidden="1" outlineLevel="1" x14ac:dyDescent="0.25">
      <c r="A1034" s="27">
        <v>47</v>
      </c>
      <c r="B1034" s="27">
        <v>1985</v>
      </c>
      <c r="C1034" s="28" t="s">
        <v>68</v>
      </c>
      <c r="D1034" s="54">
        <f t="shared" si="128"/>
        <v>0</v>
      </c>
      <c r="E1034" s="29">
        <v>0</v>
      </c>
      <c r="F1034" s="29">
        <v>0</v>
      </c>
      <c r="G1034" s="30">
        <f t="shared" si="130"/>
        <v>0</v>
      </c>
      <c r="H1034" s="30">
        <v>0</v>
      </c>
      <c r="J1034" s="54">
        <f t="shared" si="129"/>
        <v>0</v>
      </c>
      <c r="K1034" s="29">
        <v>0</v>
      </c>
      <c r="L1034" s="29">
        <v>0</v>
      </c>
      <c r="M1034" s="30">
        <f t="shared" si="131"/>
        <v>0</v>
      </c>
      <c r="N1034" s="32">
        <f t="shared" si="132"/>
        <v>0</v>
      </c>
      <c r="R1034" s="33"/>
    </row>
    <row r="1035" spans="1:18" ht="15" hidden="1" outlineLevel="1" x14ac:dyDescent="0.25">
      <c r="A1035" s="1">
        <v>47</v>
      </c>
      <c r="B1035" s="27">
        <v>1990</v>
      </c>
      <c r="C1035" s="36" t="s">
        <v>69</v>
      </c>
      <c r="D1035" s="54">
        <f t="shared" si="128"/>
        <v>0</v>
      </c>
      <c r="E1035" s="29">
        <v>0</v>
      </c>
      <c r="F1035" s="29">
        <v>0</v>
      </c>
      <c r="G1035" s="30">
        <f t="shared" si="130"/>
        <v>0</v>
      </c>
      <c r="H1035" s="30">
        <v>0</v>
      </c>
      <c r="J1035" s="54">
        <f t="shared" si="129"/>
        <v>0</v>
      </c>
      <c r="K1035" s="29">
        <v>0</v>
      </c>
      <c r="L1035" s="29">
        <v>0</v>
      </c>
      <c r="M1035" s="30">
        <f t="shared" si="131"/>
        <v>0</v>
      </c>
      <c r="N1035" s="32">
        <f t="shared" si="132"/>
        <v>0</v>
      </c>
      <c r="R1035" s="33"/>
    </row>
    <row r="1036" spans="1:18" ht="15" collapsed="1" x14ac:dyDescent="0.25">
      <c r="A1036" s="27">
        <v>47</v>
      </c>
      <c r="B1036" s="27">
        <v>1995</v>
      </c>
      <c r="C1036" s="28" t="s">
        <v>70</v>
      </c>
      <c r="D1036" s="54">
        <f t="shared" si="128"/>
        <v>-28793188.889999997</v>
      </c>
      <c r="E1036" s="29">
        <v>-1650000</v>
      </c>
      <c r="F1036" s="29">
        <v>0</v>
      </c>
      <c r="G1036" s="30">
        <f t="shared" si="130"/>
        <v>-30443188.889999997</v>
      </c>
      <c r="H1036" s="30">
        <v>0</v>
      </c>
      <c r="J1036" s="54">
        <f t="shared" si="129"/>
        <v>7826172.2799999993</v>
      </c>
      <c r="K1036" s="29">
        <v>683543.62555555557</v>
      </c>
      <c r="L1036" s="29">
        <v>0</v>
      </c>
      <c r="M1036" s="30">
        <f t="shared" si="131"/>
        <v>8509715.9055555556</v>
      </c>
      <c r="N1036" s="32">
        <f t="shared" si="132"/>
        <v>-21933472.984444439</v>
      </c>
      <c r="R1036" s="33"/>
    </row>
    <row r="1037" spans="1:18" ht="15" hidden="1" outlineLevel="1" x14ac:dyDescent="0.25">
      <c r="A1037" s="27">
        <v>47</v>
      </c>
      <c r="B1037" s="27">
        <v>2440</v>
      </c>
      <c r="C1037" s="28" t="s">
        <v>71</v>
      </c>
      <c r="D1037" s="54">
        <f t="shared" si="128"/>
        <v>0</v>
      </c>
      <c r="E1037" s="29">
        <v>0</v>
      </c>
      <c r="F1037" s="29">
        <v>0</v>
      </c>
      <c r="G1037" s="30">
        <f t="shared" si="130"/>
        <v>0</v>
      </c>
      <c r="H1037" s="30">
        <v>0</v>
      </c>
      <c r="J1037" s="54">
        <f t="shared" si="129"/>
        <v>0</v>
      </c>
      <c r="K1037" s="29">
        <v>0</v>
      </c>
      <c r="L1037" s="29">
        <v>0</v>
      </c>
      <c r="M1037" s="30">
        <f t="shared" si="131"/>
        <v>0</v>
      </c>
      <c r="N1037" s="32">
        <f t="shared" si="132"/>
        <v>0</v>
      </c>
      <c r="R1037" s="33"/>
    </row>
    <row r="1038" spans="1:18" ht="15" hidden="1" outlineLevel="1" x14ac:dyDescent="0.25">
      <c r="A1038" s="37"/>
      <c r="B1038" s="37">
        <v>2005</v>
      </c>
      <c r="C1038" s="38" t="s">
        <v>72</v>
      </c>
      <c r="D1038" s="54">
        <f t="shared" si="128"/>
        <v>0</v>
      </c>
      <c r="E1038" s="39">
        <v>0</v>
      </c>
      <c r="F1038" s="39">
        <v>0</v>
      </c>
      <c r="G1038" s="30">
        <f t="shared" si="130"/>
        <v>0</v>
      </c>
      <c r="H1038" s="30">
        <v>0</v>
      </c>
      <c r="J1038" s="54">
        <f t="shared" si="129"/>
        <v>0</v>
      </c>
      <c r="K1038" s="39">
        <v>0</v>
      </c>
      <c r="L1038" s="39">
        <v>0</v>
      </c>
      <c r="M1038" s="30">
        <f t="shared" si="131"/>
        <v>0</v>
      </c>
      <c r="N1038" s="32">
        <f t="shared" si="132"/>
        <v>0</v>
      </c>
      <c r="R1038" s="33"/>
    </row>
    <row r="1039" spans="1:18" collapsed="1" x14ac:dyDescent="0.2">
      <c r="A1039" s="37"/>
      <c r="B1039" s="37"/>
      <c r="C1039" s="40" t="s">
        <v>73</v>
      </c>
      <c r="D1039" s="41">
        <f>SUM(D987:D1038)</f>
        <v>249242311.82999998</v>
      </c>
      <c r="E1039" s="41">
        <f>SUM(E987:E1038)</f>
        <v>9280857.879999999</v>
      </c>
      <c r="F1039" s="41">
        <f>SUM(F987:F1038)</f>
        <v>0</v>
      </c>
      <c r="G1039" s="41">
        <f>SUM(G987:G1038)</f>
        <v>258523169.70999992</v>
      </c>
      <c r="H1039" s="41">
        <f>SUM(H987:H1038)</f>
        <v>0</v>
      </c>
      <c r="I1039" s="43"/>
      <c r="J1039" s="41">
        <f>SUM(J987:J1038)</f>
        <v>-93308689.749999985</v>
      </c>
      <c r="K1039" s="41">
        <f>SUM(K987:K1038)</f>
        <v>-6815819.7873728331</v>
      </c>
      <c r="L1039" s="41">
        <f>SUM(L987:L1038)</f>
        <v>0</v>
      </c>
      <c r="M1039" s="41">
        <f>SUM(M987:M1038)</f>
        <v>-100124509.53737284</v>
      </c>
      <c r="N1039" s="41">
        <f>SUM(N987:N1038)</f>
        <v>158398660.17262715</v>
      </c>
    </row>
    <row r="1040" spans="1:18" ht="37.5" hidden="1" outlineLevel="1" x14ac:dyDescent="0.25">
      <c r="A1040" s="37"/>
      <c r="B1040" s="37"/>
      <c r="C1040" s="44" t="s">
        <v>74</v>
      </c>
      <c r="D1040" s="39"/>
      <c r="E1040" s="39"/>
      <c r="F1040" s="39"/>
      <c r="G1040" s="30">
        <f>D1040+E1040+F1040</f>
        <v>0</v>
      </c>
      <c r="H1040" s="30"/>
      <c r="J1040" s="39"/>
      <c r="K1040" s="39"/>
      <c r="L1040" s="39"/>
      <c r="M1040" s="30">
        <f>J1040+K1040+L1040</f>
        <v>0</v>
      </c>
      <c r="N1040" s="32">
        <f>G1040+M1040</f>
        <v>0</v>
      </c>
    </row>
    <row r="1041" spans="1:14" ht="25.5" collapsed="1" x14ac:dyDescent="0.25">
      <c r="A1041" s="37"/>
      <c r="B1041" s="37" t="s">
        <v>120</v>
      </c>
      <c r="C1041" s="45" t="s">
        <v>75</v>
      </c>
      <c r="D1041" s="56">
        <f t="shared" ref="D1041" si="133">VLOOKUP($B1041,$B$912:$M$971,6,FALSE)</f>
        <v>-1400000</v>
      </c>
      <c r="E1041" s="39"/>
      <c r="F1041" s="39"/>
      <c r="G1041" s="30">
        <f>D1041+E1041+F1041</f>
        <v>-1400000</v>
      </c>
      <c r="H1041" s="30"/>
      <c r="J1041" s="56">
        <f t="shared" ref="J1041" si="134">VLOOKUP($B1041,$B$912:$M$971,12,FALSE)</f>
        <v>967119</v>
      </c>
      <c r="K1041" s="29">
        <v>42511</v>
      </c>
      <c r="L1041" s="39"/>
      <c r="M1041" s="30">
        <f>J1041+K1041+L1041</f>
        <v>1009630</v>
      </c>
      <c r="N1041" s="32">
        <f>G1041+M1041</f>
        <v>-390370</v>
      </c>
    </row>
    <row r="1042" spans="1:14" ht="15" x14ac:dyDescent="0.25">
      <c r="A1042" s="37"/>
      <c r="B1042" s="37"/>
      <c r="C1042" s="40" t="s">
        <v>76</v>
      </c>
      <c r="D1042" s="41">
        <f>SUM(D1039:D1041)</f>
        <v>247842311.82999998</v>
      </c>
      <c r="E1042" s="41">
        <f>SUM(E1039:E1041)</f>
        <v>9280857.879999999</v>
      </c>
      <c r="F1042" s="41">
        <f>SUM(F1039:F1041)</f>
        <v>0</v>
      </c>
      <c r="G1042" s="41">
        <f>SUM(G1039:G1041)</f>
        <v>257123169.70999992</v>
      </c>
      <c r="H1042" s="30"/>
      <c r="I1042" s="43"/>
      <c r="J1042" s="41">
        <f>SUM(J1039:J1041)</f>
        <v>-92341570.749999985</v>
      </c>
      <c r="K1042" s="41">
        <f>SUM(K1039:K1041)</f>
        <v>-6773308.7873728331</v>
      </c>
      <c r="L1042" s="41">
        <f>SUM(L1039:L1041)</f>
        <v>0</v>
      </c>
      <c r="M1042" s="41">
        <f>SUM(M1039:M1041)</f>
        <v>-99114879.537372842</v>
      </c>
      <c r="N1042" s="41">
        <f>SUM(N1039:N1041)</f>
        <v>158008290.17262715</v>
      </c>
    </row>
    <row r="1043" spans="1:14" ht="15" x14ac:dyDescent="0.25">
      <c r="A1043" s="37"/>
      <c r="B1043" s="37">
        <v>2055</v>
      </c>
      <c r="C1043" s="46" t="s">
        <v>77</v>
      </c>
      <c r="D1043" s="29">
        <f>VLOOKUP($B1043,$B$912:$M$971,6,FALSE)</f>
        <v>5590430.9400000023</v>
      </c>
      <c r="E1043" s="29">
        <v>-1053274</v>
      </c>
      <c r="F1043" s="29">
        <v>0</v>
      </c>
      <c r="G1043" s="30">
        <f t="shared" ref="G1043" si="135">D1043+E1043+F1043</f>
        <v>4537156.9400000023</v>
      </c>
      <c r="H1043" s="30">
        <v>0</v>
      </c>
      <c r="I1043" s="34"/>
      <c r="M1043" s="30">
        <f t="shared" ref="M1043" si="136">J1043+K1043+L1043</f>
        <v>0</v>
      </c>
      <c r="N1043" s="32">
        <f t="shared" ref="N1043" si="137">G1043+M1043</f>
        <v>4537156.9400000023</v>
      </c>
    </row>
    <row r="1044" spans="1:14" x14ac:dyDescent="0.2">
      <c r="A1044" s="37"/>
      <c r="B1044" s="37"/>
      <c r="C1044" s="46" t="s">
        <v>78</v>
      </c>
      <c r="D1044" s="41">
        <f>SUM(D1042:D1043)</f>
        <v>253432742.76999998</v>
      </c>
      <c r="E1044" s="41">
        <f t="shared" ref="E1044:N1044" si="138">SUM(E1042:E1043)</f>
        <v>8227583.879999999</v>
      </c>
      <c r="F1044" s="41">
        <f t="shared" si="138"/>
        <v>0</v>
      </c>
      <c r="G1044" s="41">
        <f t="shared" si="138"/>
        <v>261660326.64999992</v>
      </c>
      <c r="H1044" s="41">
        <f t="shared" si="138"/>
        <v>0</v>
      </c>
      <c r="I1044" s="41">
        <f t="shared" si="138"/>
        <v>0</v>
      </c>
      <c r="J1044" s="41">
        <f t="shared" si="138"/>
        <v>-92341570.749999985</v>
      </c>
      <c r="K1044" s="41">
        <f t="shared" si="138"/>
        <v>-6773308.7873728331</v>
      </c>
      <c r="L1044" s="41">
        <f t="shared" si="138"/>
        <v>0</v>
      </c>
      <c r="M1044" s="41">
        <f t="shared" si="138"/>
        <v>-99114879.537372842</v>
      </c>
      <c r="N1044" s="41">
        <f t="shared" si="138"/>
        <v>162545447.11262715</v>
      </c>
    </row>
    <row r="1045" spans="1:14" ht="15" hidden="1" outlineLevel="1" x14ac:dyDescent="0.25">
      <c r="A1045" s="37"/>
      <c r="B1045" s="37"/>
      <c r="C1045" s="164" t="s">
        <v>79</v>
      </c>
      <c r="D1045" s="165"/>
      <c r="E1045" s="165"/>
      <c r="F1045" s="165"/>
      <c r="G1045" s="165"/>
      <c r="H1045" s="165"/>
      <c r="I1045" s="165"/>
      <c r="J1045" s="166"/>
      <c r="K1045" s="39"/>
      <c r="M1045" s="47"/>
      <c r="N1045" s="48"/>
    </row>
    <row r="1046" spans="1:14" ht="15" collapsed="1" x14ac:dyDescent="0.25">
      <c r="A1046" s="37"/>
      <c r="B1046" s="37"/>
      <c r="C1046" s="164" t="s">
        <v>80</v>
      </c>
      <c r="D1046" s="165"/>
      <c r="E1046" s="165"/>
      <c r="F1046" s="165"/>
      <c r="G1046" s="165"/>
      <c r="H1046" s="165"/>
      <c r="I1046" s="165"/>
      <c r="J1046" s="166"/>
      <c r="K1046" s="41">
        <f>K1044+K1045</f>
        <v>-6773308.7873728331</v>
      </c>
      <c r="M1046" s="47"/>
      <c r="N1046" s="48"/>
    </row>
    <row r="1047" spans="1:14" x14ac:dyDescent="0.2">
      <c r="D1047" s="169" t="s">
        <v>81</v>
      </c>
      <c r="E1047" s="169"/>
      <c r="F1047" s="169"/>
      <c r="G1047" s="48">
        <f>AVERAGE(D1042,G1042)</f>
        <v>252482740.76999995</v>
      </c>
      <c r="J1047" s="3" t="s">
        <v>82</v>
      </c>
      <c r="M1047" s="48">
        <f>AVERAGE(J1042,M1042)</f>
        <v>-95728225.143686414</v>
      </c>
    </row>
    <row r="1048" spans="1:14" x14ac:dyDescent="0.2">
      <c r="D1048" s="3"/>
      <c r="G1048" s="48"/>
      <c r="J1048" s="3" t="s">
        <v>83</v>
      </c>
      <c r="M1048" s="48">
        <f>G1047+M1047</f>
        <v>156754515.62631354</v>
      </c>
    </row>
    <row r="1049" spans="1:14" x14ac:dyDescent="0.2">
      <c r="J1049" s="2" t="s">
        <v>84</v>
      </c>
    </row>
    <row r="1050" spans="1:14" ht="15" x14ac:dyDescent="0.25">
      <c r="A1050" s="37">
        <v>10</v>
      </c>
      <c r="B1050" s="37"/>
      <c r="C1050" s="49" t="s">
        <v>85</v>
      </c>
      <c r="D1050" s="50"/>
      <c r="E1050" s="50"/>
      <c r="F1050" s="50"/>
      <c r="G1050" s="50"/>
      <c r="H1050" s="50"/>
      <c r="I1050" s="50"/>
      <c r="J1050" s="50" t="s">
        <v>85</v>
      </c>
      <c r="K1050" s="50"/>
      <c r="L1050" s="31">
        <v>-497435.36</v>
      </c>
    </row>
    <row r="1051" spans="1:14" ht="15" hidden="1" outlineLevel="1" x14ac:dyDescent="0.25">
      <c r="A1051" s="37">
        <v>8</v>
      </c>
      <c r="B1051" s="37"/>
      <c r="C1051" s="49" t="s">
        <v>58</v>
      </c>
      <c r="D1051" s="50"/>
      <c r="E1051" s="50"/>
      <c r="F1051" s="50"/>
      <c r="G1051" s="50"/>
      <c r="H1051" s="50"/>
      <c r="I1051" s="50"/>
      <c r="J1051" s="50" t="s">
        <v>58</v>
      </c>
      <c r="K1051" s="50"/>
      <c r="L1051" s="31"/>
    </row>
    <row r="1052" spans="1:14" ht="15" hidden="1" outlineLevel="1" x14ac:dyDescent="0.25">
      <c r="A1052" s="37">
        <v>47</v>
      </c>
      <c r="B1052" s="37"/>
      <c r="C1052" s="49" t="s">
        <v>86</v>
      </c>
      <c r="D1052" s="50"/>
      <c r="E1052" s="50"/>
      <c r="F1052" s="50"/>
      <c r="G1052" s="50"/>
      <c r="H1052" s="50"/>
      <c r="I1052" s="50"/>
      <c r="J1052" s="50" t="s">
        <v>86</v>
      </c>
      <c r="K1052" s="50"/>
      <c r="L1052" s="31"/>
    </row>
    <row r="1053" spans="1:14" collapsed="1" x14ac:dyDescent="0.2">
      <c r="J1053" s="167" t="s">
        <v>87</v>
      </c>
      <c r="K1053" s="168"/>
      <c r="L1053" s="51">
        <f>K1046-L1050-L1051-L1052</f>
        <v>-6275873.4273728328</v>
      </c>
    </row>
    <row r="1054" spans="1:14" x14ac:dyDescent="0.2">
      <c r="C1054" s="57"/>
      <c r="D1054" s="58"/>
      <c r="E1054" s="58"/>
      <c r="F1054" s="58"/>
      <c r="G1054" s="58"/>
      <c r="H1054" s="58"/>
      <c r="I1054" s="58"/>
      <c r="J1054" s="58"/>
      <c r="K1054" s="58"/>
      <c r="L1054" s="58"/>
      <c r="M1054" s="58"/>
      <c r="N1054" s="58"/>
    </row>
    <row r="1057" spans="1:18" ht="15.75" thickBot="1" x14ac:dyDescent="0.25">
      <c r="E1057" s="13" t="s">
        <v>17</v>
      </c>
      <c r="F1057" s="14" t="s">
        <v>88</v>
      </c>
    </row>
    <row r="1058" spans="1:18" ht="15.75" thickBot="1" x14ac:dyDescent="0.3">
      <c r="E1058" s="13" t="s">
        <v>19</v>
      </c>
      <c r="F1058" s="15">
        <v>2027</v>
      </c>
      <c r="G1058" s="16"/>
      <c r="H1058" s="17" t="b">
        <f>IF(F1058=2014,4,IF(F1058=2015,5,IF(F1058=2016,6,IF(F1058=2017,7,IF(F1058=2018,8,IF(F1058=2019,9,IF(F1058=2020,10)))))))</f>
        <v>0</v>
      </c>
    </row>
    <row r="1060" spans="1:18" x14ac:dyDescent="0.2">
      <c r="D1060" s="170" t="s">
        <v>20</v>
      </c>
      <c r="E1060" s="171"/>
      <c r="F1060" s="171"/>
      <c r="G1060" s="171"/>
      <c r="H1060" s="172"/>
      <c r="J1060" s="18"/>
      <c r="K1060" s="19" t="s">
        <v>21</v>
      </c>
      <c r="L1060" s="19"/>
      <c r="M1060" s="20"/>
    </row>
    <row r="1061" spans="1:18" ht="30" customHeight="1" x14ac:dyDescent="0.2">
      <c r="A1061" s="21" t="s">
        <v>22</v>
      </c>
      <c r="B1061" s="21" t="s">
        <v>23</v>
      </c>
      <c r="C1061" s="22" t="s">
        <v>24</v>
      </c>
      <c r="D1061" s="21" t="s">
        <v>25</v>
      </c>
      <c r="E1061" s="23" t="s">
        <v>26</v>
      </c>
      <c r="F1061" s="23" t="s">
        <v>27</v>
      </c>
      <c r="G1061" s="21" t="s">
        <v>28</v>
      </c>
      <c r="H1061" s="21" t="s">
        <v>29</v>
      </c>
      <c r="I1061" s="24"/>
      <c r="J1061" s="21" t="s">
        <v>25</v>
      </c>
      <c r="K1061" s="25" t="s">
        <v>30</v>
      </c>
      <c r="L1061" s="25" t="s">
        <v>27</v>
      </c>
      <c r="M1061" s="26" t="s">
        <v>28</v>
      </c>
      <c r="N1061" s="21" t="s">
        <v>31</v>
      </c>
    </row>
    <row r="1062" spans="1:18" ht="15" x14ac:dyDescent="0.25">
      <c r="A1062" s="21"/>
      <c r="B1062" s="27">
        <v>1608</v>
      </c>
      <c r="C1062" s="28" t="s">
        <v>89</v>
      </c>
      <c r="D1062" s="54">
        <f t="shared" ref="D1062:D1114" si="139">VLOOKUP($B1062,$B$987:$M$1046,6,FALSE)</f>
        <v>156053</v>
      </c>
      <c r="E1062" s="29">
        <v>0</v>
      </c>
      <c r="F1062" s="29">
        <v>0</v>
      </c>
      <c r="G1062" s="30">
        <f>D1062+E1062+F1062</f>
        <v>156053</v>
      </c>
      <c r="H1062" s="30">
        <v>0</v>
      </c>
      <c r="I1062" s="24"/>
      <c r="J1062" s="54">
        <f t="shared" ref="J1062:J1114" si="140">VLOOKUP($B1062,$B$987:$M$1046,12,FALSE)</f>
        <v>-89730.59</v>
      </c>
      <c r="K1062" s="29">
        <v>-3901.33</v>
      </c>
      <c r="L1062" s="29">
        <v>0</v>
      </c>
      <c r="M1062" s="30">
        <f>J1062+K1062+L1062</f>
        <v>-93631.92</v>
      </c>
      <c r="N1062" s="32">
        <f>G1062+M1062</f>
        <v>62421.08</v>
      </c>
      <c r="R1062" s="33"/>
    </row>
    <row r="1063" spans="1:18" ht="15" x14ac:dyDescent="0.25">
      <c r="A1063" s="21"/>
      <c r="B1063" s="27">
        <v>1609</v>
      </c>
      <c r="C1063" s="28" t="s">
        <v>32</v>
      </c>
      <c r="D1063" s="54">
        <f t="shared" si="139"/>
        <v>155722.38</v>
      </c>
      <c r="E1063" s="29">
        <v>0</v>
      </c>
      <c r="F1063" s="29">
        <v>0</v>
      </c>
      <c r="G1063" s="30">
        <f>D1063+E1063+F1063</f>
        <v>155722.38</v>
      </c>
      <c r="H1063" s="30">
        <v>0</v>
      </c>
      <c r="I1063" s="34"/>
      <c r="J1063" s="54">
        <f t="shared" si="140"/>
        <v>-27972.37</v>
      </c>
      <c r="K1063" s="29">
        <v>-3460.5</v>
      </c>
      <c r="L1063" s="29">
        <v>0</v>
      </c>
      <c r="M1063" s="30">
        <f>J1063+K1063+L1063</f>
        <v>-31432.87</v>
      </c>
      <c r="N1063" s="32">
        <f>G1063+M1063</f>
        <v>124289.51000000001</v>
      </c>
      <c r="R1063" s="33"/>
    </row>
    <row r="1064" spans="1:18" ht="15" x14ac:dyDescent="0.25">
      <c r="A1064" s="21"/>
      <c r="B1064" s="59">
        <v>1610</v>
      </c>
      <c r="C1064" s="60" t="s">
        <v>90</v>
      </c>
      <c r="D1064" s="54">
        <f t="shared" si="139"/>
        <v>40575.65</v>
      </c>
      <c r="E1064" s="29">
        <v>0</v>
      </c>
      <c r="F1064" s="29">
        <v>0</v>
      </c>
      <c r="G1064" s="30">
        <f>D1064+E1064+F1064</f>
        <v>40575.65</v>
      </c>
      <c r="H1064" s="30">
        <v>0</v>
      </c>
      <c r="I1064" s="34"/>
      <c r="J1064" s="54">
        <f t="shared" si="140"/>
        <v>-17882.2</v>
      </c>
      <c r="K1064" s="29">
        <v>-1014.4</v>
      </c>
      <c r="L1064" s="29">
        <v>0</v>
      </c>
      <c r="M1064" s="30">
        <f>J1064+K1064+L1064</f>
        <v>-18896.600000000002</v>
      </c>
      <c r="N1064" s="32">
        <f>G1064+M1064</f>
        <v>21679.05</v>
      </c>
      <c r="R1064" s="33"/>
    </row>
    <row r="1065" spans="1:18" ht="25.5" x14ac:dyDescent="0.25">
      <c r="A1065" s="27">
        <v>12</v>
      </c>
      <c r="B1065" s="27">
        <v>1611</v>
      </c>
      <c r="C1065" s="60" t="s">
        <v>91</v>
      </c>
      <c r="D1065" s="54">
        <f t="shared" si="139"/>
        <v>3619167.8000000007</v>
      </c>
      <c r="E1065" s="29">
        <v>285852.79999999999</v>
      </c>
      <c r="F1065" s="29">
        <v>0</v>
      </c>
      <c r="G1065" s="30">
        <f>D1065+E1065+F1065</f>
        <v>3905020.6000000006</v>
      </c>
      <c r="H1065" s="30">
        <v>0</v>
      </c>
      <c r="I1065" s="34"/>
      <c r="J1065" s="54">
        <f t="shared" si="140"/>
        <v>-2565569.0119999992</v>
      </c>
      <c r="K1065" s="29">
        <v>-345081.10399999999</v>
      </c>
      <c r="L1065" s="29">
        <v>0</v>
      </c>
      <c r="M1065" s="30">
        <f>J1065+K1065+L1065</f>
        <v>-2910650.115999999</v>
      </c>
      <c r="N1065" s="32">
        <f>G1065+M1065</f>
        <v>994370.48400000157</v>
      </c>
      <c r="R1065" s="33"/>
    </row>
    <row r="1066" spans="1:18" ht="25.5" x14ac:dyDescent="0.25">
      <c r="A1066" s="27">
        <v>12</v>
      </c>
      <c r="B1066" s="61" t="s">
        <v>92</v>
      </c>
      <c r="C1066" s="60" t="s">
        <v>93</v>
      </c>
      <c r="D1066" s="54">
        <f t="shared" si="139"/>
        <v>16117840.269999998</v>
      </c>
      <c r="E1066" s="29">
        <v>909112.64</v>
      </c>
      <c r="F1066" s="29">
        <v>0</v>
      </c>
      <c r="G1066" s="30">
        <f t="shared" ref="G1066:G1114" si="141">D1066+E1066+F1066</f>
        <v>17026952.909999996</v>
      </c>
      <c r="H1066" s="30">
        <v>0</v>
      </c>
      <c r="I1066" s="34"/>
      <c r="J1066" s="54">
        <f t="shared" si="140"/>
        <v>-12732958.168</v>
      </c>
      <c r="K1066" s="29">
        <v>-670454.53799999994</v>
      </c>
      <c r="L1066" s="29">
        <v>0</v>
      </c>
      <c r="M1066" s="30">
        <f t="shared" ref="M1066:M1114" si="142">J1066+K1066+L1066</f>
        <v>-13403412.706</v>
      </c>
      <c r="N1066" s="32">
        <f t="shared" ref="N1066:N1114" si="143">G1066+M1066</f>
        <v>3623540.2039999962</v>
      </c>
      <c r="R1066" s="33"/>
    </row>
    <row r="1067" spans="1:18" ht="25.5" x14ac:dyDescent="0.25">
      <c r="A1067" s="27">
        <v>47</v>
      </c>
      <c r="B1067" s="27">
        <v>1612</v>
      </c>
      <c r="C1067" s="28" t="s">
        <v>35</v>
      </c>
      <c r="D1067" s="54">
        <f t="shared" si="139"/>
        <v>475674.19933444232</v>
      </c>
      <c r="E1067" s="29">
        <v>15416.783527560005</v>
      </c>
      <c r="F1067" s="29">
        <v>0</v>
      </c>
      <c r="G1067" s="30">
        <f t="shared" si="141"/>
        <v>491090.98286200233</v>
      </c>
      <c r="H1067" s="30">
        <v>0</v>
      </c>
      <c r="I1067" s="34"/>
      <c r="J1067" s="54">
        <f t="shared" si="140"/>
        <v>-189011.63024168051</v>
      </c>
      <c r="K1067" s="29">
        <v>-10881.370277455562</v>
      </c>
      <c r="L1067" s="29">
        <v>0</v>
      </c>
      <c r="M1067" s="30">
        <f t="shared" si="142"/>
        <v>-199893.00051913608</v>
      </c>
      <c r="N1067" s="32">
        <f t="shared" si="143"/>
        <v>291197.98234286625</v>
      </c>
      <c r="R1067" s="33"/>
    </row>
    <row r="1068" spans="1:18" ht="15" x14ac:dyDescent="0.25">
      <c r="A1068" s="27" t="s">
        <v>36</v>
      </c>
      <c r="B1068" s="27">
        <v>1805</v>
      </c>
      <c r="C1068" s="28" t="s">
        <v>37</v>
      </c>
      <c r="D1068" s="54">
        <f t="shared" si="139"/>
        <v>383024.93</v>
      </c>
      <c r="E1068" s="29">
        <v>0</v>
      </c>
      <c r="F1068" s="29">
        <v>0</v>
      </c>
      <c r="G1068" s="30">
        <f t="shared" si="141"/>
        <v>383024.93</v>
      </c>
      <c r="H1068" s="30">
        <v>0</v>
      </c>
      <c r="I1068" s="34"/>
      <c r="J1068" s="54">
        <f t="shared" si="140"/>
        <v>0</v>
      </c>
      <c r="K1068" s="29">
        <v>0</v>
      </c>
      <c r="L1068" s="29">
        <v>0</v>
      </c>
      <c r="M1068" s="30">
        <f t="shared" si="142"/>
        <v>0</v>
      </c>
      <c r="N1068" s="32">
        <f t="shared" si="143"/>
        <v>383024.93</v>
      </c>
      <c r="R1068" s="33"/>
    </row>
    <row r="1069" spans="1:18" ht="15" x14ac:dyDescent="0.25">
      <c r="A1069" s="27">
        <v>47</v>
      </c>
      <c r="B1069" s="27">
        <v>1808</v>
      </c>
      <c r="C1069" s="28" t="s">
        <v>38</v>
      </c>
      <c r="D1069" s="54">
        <f t="shared" si="139"/>
        <v>3475850.24</v>
      </c>
      <c r="E1069" s="29">
        <v>0</v>
      </c>
      <c r="F1069" s="29">
        <v>0</v>
      </c>
      <c r="G1069" s="30">
        <f t="shared" si="141"/>
        <v>3475850.24</v>
      </c>
      <c r="H1069" s="30">
        <v>0</v>
      </c>
      <c r="I1069" s="34"/>
      <c r="J1069" s="54">
        <f t="shared" si="140"/>
        <v>-1834218.81</v>
      </c>
      <c r="K1069" s="29">
        <v>-69436.13</v>
      </c>
      <c r="L1069" s="29">
        <v>0</v>
      </c>
      <c r="M1069" s="30">
        <f t="shared" si="142"/>
        <v>-1903654.94</v>
      </c>
      <c r="N1069" s="32">
        <f t="shared" si="143"/>
        <v>1572195.3000000003</v>
      </c>
      <c r="R1069" s="33"/>
    </row>
    <row r="1070" spans="1:18" ht="15" hidden="1" outlineLevel="1" x14ac:dyDescent="0.25">
      <c r="A1070" s="27">
        <v>13</v>
      </c>
      <c r="B1070" s="27">
        <v>1810</v>
      </c>
      <c r="C1070" s="28" t="s">
        <v>39</v>
      </c>
      <c r="D1070" s="54">
        <f t="shared" si="139"/>
        <v>0</v>
      </c>
      <c r="E1070" s="29">
        <v>0</v>
      </c>
      <c r="F1070" s="29">
        <v>0</v>
      </c>
      <c r="G1070" s="30">
        <f t="shared" si="141"/>
        <v>0</v>
      </c>
      <c r="H1070" s="30">
        <v>0</v>
      </c>
      <c r="I1070" s="34"/>
      <c r="J1070" s="54">
        <f t="shared" si="140"/>
        <v>0</v>
      </c>
      <c r="K1070" s="29">
        <v>0</v>
      </c>
      <c r="L1070" s="29">
        <v>0</v>
      </c>
      <c r="M1070" s="30">
        <f t="shared" si="142"/>
        <v>0</v>
      </c>
      <c r="N1070" s="32">
        <f t="shared" si="143"/>
        <v>0</v>
      </c>
      <c r="R1070" s="33"/>
    </row>
    <row r="1071" spans="1:18" ht="15" hidden="1" outlineLevel="1" x14ac:dyDescent="0.25">
      <c r="A1071" s="27">
        <v>47</v>
      </c>
      <c r="B1071" s="27">
        <v>1815</v>
      </c>
      <c r="C1071" s="28" t="s">
        <v>40</v>
      </c>
      <c r="D1071" s="54">
        <f t="shared" si="139"/>
        <v>0</v>
      </c>
      <c r="E1071" s="29">
        <v>0</v>
      </c>
      <c r="F1071" s="29">
        <v>0</v>
      </c>
      <c r="G1071" s="30">
        <f t="shared" si="141"/>
        <v>0</v>
      </c>
      <c r="H1071" s="30">
        <v>0</v>
      </c>
      <c r="I1071" s="34"/>
      <c r="J1071" s="54">
        <f t="shared" si="140"/>
        <v>0</v>
      </c>
      <c r="K1071" s="29">
        <v>0</v>
      </c>
      <c r="L1071" s="29">
        <v>0</v>
      </c>
      <c r="M1071" s="30">
        <f t="shared" si="142"/>
        <v>0</v>
      </c>
      <c r="N1071" s="32">
        <f t="shared" si="143"/>
        <v>0</v>
      </c>
      <c r="R1071" s="33"/>
    </row>
    <row r="1072" spans="1:18" ht="25.5" collapsed="1" x14ac:dyDescent="0.25">
      <c r="A1072" s="27">
        <v>47</v>
      </c>
      <c r="B1072" s="27">
        <v>1820</v>
      </c>
      <c r="C1072" s="62" t="s">
        <v>94</v>
      </c>
      <c r="D1072" s="54">
        <f t="shared" si="139"/>
        <v>24643340.850000001</v>
      </c>
      <c r="E1072" s="29">
        <v>110058.84</v>
      </c>
      <c r="F1072" s="29">
        <v>0</v>
      </c>
      <c r="G1072" s="30">
        <f t="shared" si="141"/>
        <v>24753399.690000001</v>
      </c>
      <c r="H1072" s="30">
        <v>0</v>
      </c>
      <c r="I1072" s="34"/>
      <c r="J1072" s="54">
        <f t="shared" si="140"/>
        <v>-6179800.7732000006</v>
      </c>
      <c r="K1072" s="29">
        <v>-468188.60480000003</v>
      </c>
      <c r="L1072" s="29">
        <v>0</v>
      </c>
      <c r="M1072" s="30">
        <f t="shared" si="142"/>
        <v>-6647989.3780000005</v>
      </c>
      <c r="N1072" s="32">
        <f t="shared" si="143"/>
        <v>18105410.311999999</v>
      </c>
      <c r="R1072" s="33"/>
    </row>
    <row r="1073" spans="1:18" ht="25.5" x14ac:dyDescent="0.25">
      <c r="A1073" s="27">
        <v>47</v>
      </c>
      <c r="B1073" s="27" t="s">
        <v>95</v>
      </c>
      <c r="C1073" s="62" t="s">
        <v>96</v>
      </c>
      <c r="D1073" s="54">
        <f t="shared" si="139"/>
        <v>4945162.07</v>
      </c>
      <c r="E1073" s="29">
        <v>1641920.05</v>
      </c>
      <c r="F1073" s="29">
        <v>0</v>
      </c>
      <c r="G1073" s="30">
        <f t="shared" si="141"/>
        <v>6587082.1200000001</v>
      </c>
      <c r="H1073" s="30">
        <v>0</v>
      </c>
      <c r="I1073" s="34"/>
      <c r="J1073" s="54">
        <f t="shared" si="140"/>
        <v>-1314928.5355</v>
      </c>
      <c r="K1073" s="29">
        <v>-143577.51162499998</v>
      </c>
      <c r="L1073" s="29">
        <v>0</v>
      </c>
      <c r="M1073" s="30">
        <f t="shared" si="142"/>
        <v>-1458506.047125</v>
      </c>
      <c r="N1073" s="32">
        <f t="shared" si="143"/>
        <v>5128576.0728750005</v>
      </c>
      <c r="R1073" s="33"/>
    </row>
    <row r="1074" spans="1:18" ht="15" hidden="1" outlineLevel="1" x14ac:dyDescent="0.25">
      <c r="A1074" s="27">
        <v>47</v>
      </c>
      <c r="B1074" s="27">
        <v>1825</v>
      </c>
      <c r="C1074" s="28" t="s">
        <v>42</v>
      </c>
      <c r="D1074" s="54">
        <f t="shared" si="139"/>
        <v>0</v>
      </c>
      <c r="E1074" s="29">
        <v>0</v>
      </c>
      <c r="F1074" s="29">
        <v>0</v>
      </c>
      <c r="G1074" s="30">
        <f t="shared" si="141"/>
        <v>0</v>
      </c>
      <c r="H1074" s="30">
        <v>0</v>
      </c>
      <c r="I1074" s="34"/>
      <c r="J1074" s="54">
        <f t="shared" si="140"/>
        <v>0</v>
      </c>
      <c r="K1074" s="29">
        <v>0</v>
      </c>
      <c r="L1074" s="29">
        <v>0</v>
      </c>
      <c r="M1074" s="30">
        <f t="shared" si="142"/>
        <v>0</v>
      </c>
      <c r="N1074" s="32">
        <f t="shared" si="143"/>
        <v>0</v>
      </c>
      <c r="R1074" s="33"/>
    </row>
    <row r="1075" spans="1:18" ht="15" collapsed="1" x14ac:dyDescent="0.25">
      <c r="A1075" s="27">
        <v>47</v>
      </c>
      <c r="B1075" s="27">
        <v>1830</v>
      </c>
      <c r="C1075" s="28" t="s">
        <v>43</v>
      </c>
      <c r="D1075" s="54">
        <f t="shared" si="139"/>
        <v>53197013.664044693</v>
      </c>
      <c r="E1075" s="29">
        <v>4450904.0690532997</v>
      </c>
      <c r="F1075" s="29">
        <v>0</v>
      </c>
      <c r="G1075" s="30">
        <f t="shared" si="141"/>
        <v>57647917.733097993</v>
      </c>
      <c r="H1075" s="30">
        <v>0</v>
      </c>
      <c r="I1075" s="34"/>
      <c r="J1075" s="54">
        <f t="shared" si="140"/>
        <v>-17168627.413267158</v>
      </c>
      <c r="K1075" s="29">
        <v>-1103314.1961904741</v>
      </c>
      <c r="L1075" s="29">
        <v>0</v>
      </c>
      <c r="M1075" s="30">
        <f t="shared" si="142"/>
        <v>-18271941.609457631</v>
      </c>
      <c r="N1075" s="32">
        <f t="shared" si="143"/>
        <v>39375976.123640358</v>
      </c>
      <c r="R1075" s="33"/>
    </row>
    <row r="1076" spans="1:18" ht="15" x14ac:dyDescent="0.25">
      <c r="A1076" s="27">
        <v>47</v>
      </c>
      <c r="B1076" s="27">
        <v>1835</v>
      </c>
      <c r="C1076" s="28" t="s">
        <v>44</v>
      </c>
      <c r="D1076" s="54">
        <f t="shared" si="139"/>
        <v>74579223.635095328</v>
      </c>
      <c r="E1076" s="29">
        <v>4612566.3897640528</v>
      </c>
      <c r="F1076" s="29">
        <v>0</v>
      </c>
      <c r="G1076" s="30">
        <f t="shared" si="141"/>
        <v>79191790.024859384</v>
      </c>
      <c r="H1076" s="30">
        <v>0</v>
      </c>
      <c r="I1076" s="34"/>
      <c r="J1076" s="54">
        <f t="shared" si="140"/>
        <v>-21173803.240389951</v>
      </c>
      <c r="K1076" s="29">
        <v>-1631207.8984439417</v>
      </c>
      <c r="L1076" s="29">
        <v>0</v>
      </c>
      <c r="M1076" s="30">
        <f t="shared" si="142"/>
        <v>-22805011.138833892</v>
      </c>
      <c r="N1076" s="32">
        <f t="shared" si="143"/>
        <v>56386778.886025488</v>
      </c>
      <c r="R1076" s="33"/>
    </row>
    <row r="1077" spans="1:18" ht="15" x14ac:dyDescent="0.25">
      <c r="A1077" s="27">
        <v>47</v>
      </c>
      <c r="B1077" s="27">
        <v>1840</v>
      </c>
      <c r="C1077" s="28" t="s">
        <v>45</v>
      </c>
      <c r="D1077" s="54">
        <f t="shared" si="139"/>
        <v>5430303.4557879856</v>
      </c>
      <c r="E1077" s="29">
        <v>247508.02021895346</v>
      </c>
      <c r="F1077" s="29">
        <v>0</v>
      </c>
      <c r="G1077" s="30">
        <f t="shared" si="141"/>
        <v>5677811.4760069391</v>
      </c>
      <c r="H1077" s="30">
        <v>0</v>
      </c>
      <c r="I1077" s="34"/>
      <c r="J1077" s="54">
        <f t="shared" si="140"/>
        <v>-1082284.5284578796</v>
      </c>
      <c r="K1077" s="29">
        <v>-107337.01711794923</v>
      </c>
      <c r="L1077" s="29">
        <v>0</v>
      </c>
      <c r="M1077" s="30">
        <f t="shared" si="142"/>
        <v>-1189621.5455758288</v>
      </c>
      <c r="N1077" s="32">
        <f t="shared" si="143"/>
        <v>4488189.9304311108</v>
      </c>
      <c r="R1077" s="33"/>
    </row>
    <row r="1078" spans="1:18" ht="15" x14ac:dyDescent="0.25">
      <c r="A1078" s="27">
        <v>47</v>
      </c>
      <c r="B1078" s="27">
        <v>1845</v>
      </c>
      <c r="C1078" s="28" t="s">
        <v>46</v>
      </c>
      <c r="D1078" s="54">
        <f t="shared" si="139"/>
        <v>18165649.063218389</v>
      </c>
      <c r="E1078" s="29">
        <v>654163.70477288205</v>
      </c>
      <c r="F1078" s="29">
        <v>0</v>
      </c>
      <c r="G1078" s="30">
        <f t="shared" si="141"/>
        <v>18819812.767991271</v>
      </c>
      <c r="H1078" s="30">
        <v>0</v>
      </c>
      <c r="I1078" s="34"/>
      <c r="J1078" s="54">
        <f t="shared" si="140"/>
        <v>-5863152.08304023</v>
      </c>
      <c r="K1078" s="29">
        <v>-457756.6823901207</v>
      </c>
      <c r="L1078" s="29">
        <v>0</v>
      </c>
      <c r="M1078" s="30">
        <f t="shared" si="142"/>
        <v>-6320908.7654303508</v>
      </c>
      <c r="N1078" s="32">
        <f t="shared" si="143"/>
        <v>12498904.002560921</v>
      </c>
      <c r="R1078" s="33"/>
    </row>
    <row r="1079" spans="1:18" ht="15" x14ac:dyDescent="0.25">
      <c r="A1079" s="27">
        <v>47</v>
      </c>
      <c r="B1079" s="27">
        <v>1850</v>
      </c>
      <c r="C1079" s="28" t="s">
        <v>47</v>
      </c>
      <c r="D1079" s="54">
        <f t="shared" si="139"/>
        <v>30337113.871262852</v>
      </c>
      <c r="E1079" s="29">
        <v>1366108.9342892801</v>
      </c>
      <c r="F1079" s="29">
        <v>0</v>
      </c>
      <c r="G1079" s="30">
        <f t="shared" si="141"/>
        <v>31703222.805552132</v>
      </c>
      <c r="H1079" s="30">
        <v>0</v>
      </c>
      <c r="I1079" s="34"/>
      <c r="J1079" s="54">
        <f t="shared" si="140"/>
        <v>-10294321.253640786</v>
      </c>
      <c r="K1079" s="29">
        <v>-729184.2689601871</v>
      </c>
      <c r="L1079" s="29">
        <v>0</v>
      </c>
      <c r="M1079" s="30">
        <f t="shared" si="142"/>
        <v>-11023505.522600973</v>
      </c>
      <c r="N1079" s="32">
        <f t="shared" si="143"/>
        <v>20679717.282951161</v>
      </c>
      <c r="R1079" s="33"/>
    </row>
    <row r="1080" spans="1:18" ht="15" x14ac:dyDescent="0.25">
      <c r="A1080" s="27">
        <v>47</v>
      </c>
      <c r="B1080" s="27">
        <v>1855</v>
      </c>
      <c r="C1080" s="28" t="s">
        <v>48</v>
      </c>
      <c r="D1080" s="54">
        <f t="shared" si="139"/>
        <v>23068292.591256283</v>
      </c>
      <c r="E1080" s="29">
        <v>1303681.2583739711</v>
      </c>
      <c r="F1080" s="29">
        <v>0</v>
      </c>
      <c r="G1080" s="30">
        <f t="shared" si="141"/>
        <v>24371973.849630255</v>
      </c>
      <c r="H1080" s="30">
        <v>0</v>
      </c>
      <c r="I1080" s="34"/>
      <c r="J1080" s="54">
        <f t="shared" si="140"/>
        <v>-7454439.9053907031</v>
      </c>
      <c r="K1080" s="29">
        <v>-562490.16651108186</v>
      </c>
      <c r="L1080" s="29">
        <v>0</v>
      </c>
      <c r="M1080" s="30">
        <f t="shared" si="142"/>
        <v>-8016930.0719017852</v>
      </c>
      <c r="N1080" s="32">
        <f t="shared" si="143"/>
        <v>16355043.77772847</v>
      </c>
      <c r="R1080" s="33"/>
    </row>
    <row r="1081" spans="1:18" ht="15" x14ac:dyDescent="0.25">
      <c r="A1081" s="27">
        <v>47</v>
      </c>
      <c r="B1081" s="27">
        <v>1860</v>
      </c>
      <c r="C1081" s="62" t="s">
        <v>97</v>
      </c>
      <c r="D1081" s="54">
        <f t="shared" si="139"/>
        <v>257149.24999999959</v>
      </c>
      <c r="E1081" s="29">
        <v>0</v>
      </c>
      <c r="F1081" s="29">
        <v>0</v>
      </c>
      <c r="G1081" s="30">
        <f t="shared" si="141"/>
        <v>257149.24999999959</v>
      </c>
      <c r="H1081" s="30">
        <v>0</v>
      </c>
      <c r="I1081" s="34"/>
      <c r="J1081" s="54">
        <f t="shared" si="140"/>
        <v>-168064.41000000041</v>
      </c>
      <c r="K1081" s="29">
        <v>-8216.7900000000009</v>
      </c>
      <c r="L1081" s="29">
        <v>0</v>
      </c>
      <c r="M1081" s="30">
        <f t="shared" si="142"/>
        <v>-176281.20000000042</v>
      </c>
      <c r="N1081" s="32">
        <f t="shared" si="143"/>
        <v>80868.049999999173</v>
      </c>
      <c r="R1081" s="33"/>
    </row>
    <row r="1082" spans="1:18" ht="15" x14ac:dyDescent="0.25">
      <c r="A1082" s="27">
        <v>47</v>
      </c>
      <c r="B1082" s="27" t="s">
        <v>98</v>
      </c>
      <c r="C1082" s="62" t="s">
        <v>50</v>
      </c>
      <c r="D1082" s="54">
        <f t="shared" si="139"/>
        <v>7834028.8719999995</v>
      </c>
      <c r="E1082" s="29">
        <v>1439997.648</v>
      </c>
      <c r="F1082" s="29">
        <v>0</v>
      </c>
      <c r="G1082" s="30">
        <f t="shared" si="141"/>
        <v>9274026.5199999996</v>
      </c>
      <c r="H1082" s="30">
        <v>0</v>
      </c>
      <c r="I1082" s="34"/>
      <c r="J1082" s="54">
        <f t="shared" si="140"/>
        <v>-5559075.6863999981</v>
      </c>
      <c r="K1082" s="29">
        <v>-302362.56440000003</v>
      </c>
      <c r="L1082" s="29">
        <v>0</v>
      </c>
      <c r="M1082" s="30">
        <f t="shared" si="142"/>
        <v>-5861438.2507999986</v>
      </c>
      <c r="N1082" s="32">
        <f t="shared" si="143"/>
        <v>3412588.2692000009</v>
      </c>
      <c r="R1082" s="33"/>
    </row>
    <row r="1083" spans="1:18" ht="15" x14ac:dyDescent="0.25">
      <c r="A1083" s="27">
        <v>47</v>
      </c>
      <c r="B1083" s="27" t="s">
        <v>99</v>
      </c>
      <c r="C1083" s="62" t="s">
        <v>100</v>
      </c>
      <c r="D1083" s="54">
        <f t="shared" si="139"/>
        <v>2131398.0279999999</v>
      </c>
      <c r="E1083" s="29">
        <v>172732.03199999998</v>
      </c>
      <c r="F1083" s="29">
        <v>0</v>
      </c>
      <c r="G1083" s="30">
        <f t="shared" si="141"/>
        <v>2304130.06</v>
      </c>
      <c r="H1083" s="30">
        <v>0</v>
      </c>
      <c r="I1083" s="34"/>
      <c r="J1083" s="54">
        <f t="shared" si="140"/>
        <v>-667224.40980000002</v>
      </c>
      <c r="K1083" s="29">
        <v>-68166.686799999996</v>
      </c>
      <c r="L1083" s="29">
        <v>0</v>
      </c>
      <c r="M1083" s="30">
        <f t="shared" si="142"/>
        <v>-735391.09660000005</v>
      </c>
      <c r="N1083" s="32">
        <f t="shared" si="143"/>
        <v>1568738.9634</v>
      </c>
      <c r="R1083" s="33"/>
    </row>
    <row r="1084" spans="1:18" ht="15" x14ac:dyDescent="0.25">
      <c r="A1084" s="27">
        <v>10</v>
      </c>
      <c r="B1084" s="27">
        <v>1865</v>
      </c>
      <c r="C1084" s="62" t="s">
        <v>101</v>
      </c>
      <c r="D1084" s="54">
        <f t="shared" si="139"/>
        <v>134426.32999999999</v>
      </c>
      <c r="E1084" s="29">
        <v>0</v>
      </c>
      <c r="F1084" s="29">
        <v>0</v>
      </c>
      <c r="G1084" s="30">
        <f t="shared" si="141"/>
        <v>134426.32999999999</v>
      </c>
      <c r="H1084" s="30">
        <v>0</v>
      </c>
      <c r="I1084" s="34"/>
      <c r="J1084" s="54">
        <f t="shared" si="140"/>
        <v>-134426.33000000002</v>
      </c>
      <c r="K1084" s="29">
        <v>0</v>
      </c>
      <c r="L1084" s="29">
        <v>0</v>
      </c>
      <c r="M1084" s="30">
        <f t="shared" si="142"/>
        <v>-134426.33000000002</v>
      </c>
      <c r="N1084" s="32">
        <f t="shared" si="143"/>
        <v>0</v>
      </c>
      <c r="R1084" s="33"/>
    </row>
    <row r="1085" spans="1:18" ht="15" hidden="1" outlineLevel="1" x14ac:dyDescent="0.25">
      <c r="A1085" s="27" t="s">
        <v>36</v>
      </c>
      <c r="B1085" s="27">
        <v>1905</v>
      </c>
      <c r="C1085" s="28" t="s">
        <v>37</v>
      </c>
      <c r="D1085" s="54">
        <f t="shared" si="139"/>
        <v>0</v>
      </c>
      <c r="E1085" s="29">
        <v>0</v>
      </c>
      <c r="F1085" s="29">
        <v>0</v>
      </c>
      <c r="G1085" s="30">
        <f t="shared" si="141"/>
        <v>0</v>
      </c>
      <c r="H1085" s="30">
        <v>0</v>
      </c>
      <c r="I1085" s="34"/>
      <c r="J1085" s="54">
        <f t="shared" si="140"/>
        <v>0</v>
      </c>
      <c r="K1085" s="29">
        <v>0</v>
      </c>
      <c r="L1085" s="29">
        <v>0</v>
      </c>
      <c r="M1085" s="30">
        <f t="shared" si="142"/>
        <v>0</v>
      </c>
      <c r="N1085" s="32">
        <f t="shared" si="143"/>
        <v>0</v>
      </c>
      <c r="R1085" s="33"/>
    </row>
    <row r="1086" spans="1:18" ht="15" collapsed="1" x14ac:dyDescent="0.25">
      <c r="A1086" s="27">
        <v>1</v>
      </c>
      <c r="B1086" s="27">
        <v>1908</v>
      </c>
      <c r="C1086" s="28" t="s">
        <v>51</v>
      </c>
      <c r="D1086" s="54">
        <f t="shared" si="139"/>
        <v>1007969.5</v>
      </c>
      <c r="E1086" s="29">
        <v>25859.040000000001</v>
      </c>
      <c r="F1086" s="29">
        <v>0</v>
      </c>
      <c r="G1086" s="30">
        <f t="shared" si="141"/>
        <v>1033828.54</v>
      </c>
      <c r="H1086" s="30">
        <v>0</v>
      </c>
      <c r="I1086" s="34"/>
      <c r="J1086" s="54">
        <f t="shared" si="140"/>
        <v>-429642.76360000006</v>
      </c>
      <c r="K1086" s="29">
        <v>-20434.477600000002</v>
      </c>
      <c r="L1086" s="29">
        <v>0</v>
      </c>
      <c r="M1086" s="30">
        <f t="shared" si="142"/>
        <v>-450077.24120000005</v>
      </c>
      <c r="N1086" s="32">
        <f t="shared" si="143"/>
        <v>583751.29879999999</v>
      </c>
      <c r="R1086" s="33"/>
    </row>
    <row r="1087" spans="1:18" ht="15" x14ac:dyDescent="0.25">
      <c r="A1087" s="27">
        <v>1</v>
      </c>
      <c r="B1087" s="27" t="s">
        <v>102</v>
      </c>
      <c r="C1087" s="62" t="s">
        <v>103</v>
      </c>
      <c r="D1087" s="54">
        <f t="shared" si="139"/>
        <v>110609.65</v>
      </c>
      <c r="E1087" s="29">
        <v>0</v>
      </c>
      <c r="F1087" s="29">
        <v>0</v>
      </c>
      <c r="G1087" s="30">
        <f t="shared" si="141"/>
        <v>110609.65</v>
      </c>
      <c r="H1087" s="30">
        <v>0</v>
      </c>
      <c r="I1087" s="34"/>
      <c r="J1087" s="54">
        <f t="shared" si="140"/>
        <v>-17918.939999999999</v>
      </c>
      <c r="K1087" s="29">
        <v>-4424.3900000000003</v>
      </c>
      <c r="L1087" s="29">
        <v>0</v>
      </c>
      <c r="M1087" s="30">
        <f t="shared" si="142"/>
        <v>-22343.329999999998</v>
      </c>
      <c r="N1087" s="32">
        <f t="shared" si="143"/>
        <v>88266.319999999992</v>
      </c>
      <c r="R1087" s="33"/>
    </row>
    <row r="1088" spans="1:18" ht="15" x14ac:dyDescent="0.25">
      <c r="A1088" s="27">
        <v>12</v>
      </c>
      <c r="B1088" s="27">
        <v>1910</v>
      </c>
      <c r="C1088" s="28" t="s">
        <v>104</v>
      </c>
      <c r="D1088" s="54">
        <f t="shared" si="139"/>
        <v>2489005.86</v>
      </c>
      <c r="E1088" s="29">
        <v>-4.0000000037252903E-2</v>
      </c>
      <c r="F1088" s="29">
        <v>0</v>
      </c>
      <c r="G1088" s="30">
        <f t="shared" si="141"/>
        <v>2489005.8199999998</v>
      </c>
      <c r="H1088" s="30">
        <v>0</v>
      </c>
      <c r="I1088" s="34"/>
      <c r="J1088" s="54">
        <f t="shared" si="140"/>
        <v>-1969267.2600000002</v>
      </c>
      <c r="K1088" s="29">
        <v>-165421.93599999999</v>
      </c>
      <c r="L1088" s="29">
        <v>0</v>
      </c>
      <c r="M1088" s="30">
        <f t="shared" si="142"/>
        <v>-2134689.1960000005</v>
      </c>
      <c r="N1088" s="32">
        <f t="shared" si="143"/>
        <v>354316.62399999937</v>
      </c>
      <c r="R1088" s="33"/>
    </row>
    <row r="1089" spans="1:18" ht="15" x14ac:dyDescent="0.25">
      <c r="A1089" s="27">
        <v>13</v>
      </c>
      <c r="B1089" s="27" t="s">
        <v>121</v>
      </c>
      <c r="C1089" s="28" t="s">
        <v>122</v>
      </c>
      <c r="D1089" s="54">
        <v>0</v>
      </c>
      <c r="E1089" s="29">
        <v>2248079</v>
      </c>
      <c r="F1089" s="29">
        <v>0</v>
      </c>
      <c r="G1089" s="30">
        <f t="shared" si="141"/>
        <v>2248079</v>
      </c>
      <c r="H1089" s="30">
        <v>0</v>
      </c>
      <c r="I1089" s="34"/>
      <c r="J1089" s="54">
        <v>0</v>
      </c>
      <c r="K1089" s="29">
        <v>-124893.27777777778</v>
      </c>
      <c r="L1089" s="29">
        <v>0</v>
      </c>
      <c r="M1089" s="30">
        <f t="shared" si="142"/>
        <v>-124893.27777777778</v>
      </c>
      <c r="N1089" s="32">
        <f t="shared" si="143"/>
        <v>2123185.722222222</v>
      </c>
      <c r="R1089" s="33"/>
    </row>
    <row r="1090" spans="1:18" ht="15" x14ac:dyDescent="0.25">
      <c r="A1090" s="27">
        <v>8</v>
      </c>
      <c r="B1090" s="27">
        <v>1915</v>
      </c>
      <c r="C1090" s="28" t="s">
        <v>52</v>
      </c>
      <c r="D1090" s="54">
        <f t="shared" si="139"/>
        <v>1738340.69</v>
      </c>
      <c r="E1090" s="29">
        <v>35000.04</v>
      </c>
      <c r="F1090" s="29">
        <v>0</v>
      </c>
      <c r="G1090" s="30">
        <f t="shared" si="141"/>
        <v>1773340.73</v>
      </c>
      <c r="H1090" s="30">
        <v>0</v>
      </c>
      <c r="I1090" s="34"/>
      <c r="J1090" s="54">
        <f t="shared" si="140"/>
        <v>-1609304.6620000002</v>
      </c>
      <c r="K1090" s="29">
        <v>-27390.096000000001</v>
      </c>
      <c r="L1090" s="29">
        <v>0</v>
      </c>
      <c r="M1090" s="30">
        <f t="shared" si="142"/>
        <v>-1636694.7580000001</v>
      </c>
      <c r="N1090" s="32">
        <f t="shared" si="143"/>
        <v>136645.97199999983</v>
      </c>
      <c r="R1090" s="33"/>
    </row>
    <row r="1091" spans="1:18" ht="15" hidden="1" outlineLevel="1" x14ac:dyDescent="0.25">
      <c r="A1091" s="27">
        <v>8</v>
      </c>
      <c r="B1091" s="27" t="s">
        <v>105</v>
      </c>
      <c r="C1091" s="28" t="s">
        <v>53</v>
      </c>
      <c r="D1091" s="54">
        <f t="shared" si="139"/>
        <v>0</v>
      </c>
      <c r="E1091" s="29">
        <v>0</v>
      </c>
      <c r="F1091" s="29">
        <v>0</v>
      </c>
      <c r="G1091" s="30">
        <f t="shared" si="141"/>
        <v>0</v>
      </c>
      <c r="H1091" s="30">
        <v>0</v>
      </c>
      <c r="I1091" s="34"/>
      <c r="J1091" s="54">
        <f t="shared" si="140"/>
        <v>0</v>
      </c>
      <c r="K1091" s="29">
        <v>0</v>
      </c>
      <c r="L1091" s="29">
        <v>0</v>
      </c>
      <c r="M1091" s="30">
        <f t="shared" si="142"/>
        <v>0</v>
      </c>
      <c r="N1091" s="32">
        <f t="shared" si="143"/>
        <v>0</v>
      </c>
      <c r="R1091" s="33"/>
    </row>
    <row r="1092" spans="1:18" ht="15" collapsed="1" x14ac:dyDescent="0.25">
      <c r="A1092" s="27">
        <v>50</v>
      </c>
      <c r="B1092" s="27">
        <v>1920</v>
      </c>
      <c r="C1092" s="28" t="s">
        <v>54</v>
      </c>
      <c r="D1092" s="54">
        <f t="shared" si="139"/>
        <v>3068525.6499999994</v>
      </c>
      <c r="E1092" s="29">
        <v>701805.2</v>
      </c>
      <c r="F1092" s="29">
        <v>0</v>
      </c>
      <c r="G1092" s="30">
        <f t="shared" si="141"/>
        <v>3770330.8499999996</v>
      </c>
      <c r="H1092" s="30">
        <v>0</v>
      </c>
      <c r="I1092" s="34"/>
      <c r="J1092" s="54">
        <f t="shared" si="140"/>
        <v>-2272320.4940000004</v>
      </c>
      <c r="K1092" s="29">
        <v>-321178.30799999996</v>
      </c>
      <c r="L1092" s="29">
        <v>0</v>
      </c>
      <c r="M1092" s="30">
        <f t="shared" si="142"/>
        <v>-2593498.8020000001</v>
      </c>
      <c r="N1092" s="32">
        <f t="shared" si="143"/>
        <v>1176832.0479999995</v>
      </c>
      <c r="R1092" s="33"/>
    </row>
    <row r="1093" spans="1:18" ht="25.5" hidden="1" outlineLevel="1" x14ac:dyDescent="0.25">
      <c r="A1093" s="27">
        <v>45</v>
      </c>
      <c r="B1093" s="27" t="s">
        <v>106</v>
      </c>
      <c r="C1093" s="28" t="s">
        <v>55</v>
      </c>
      <c r="D1093" s="54">
        <f t="shared" si="139"/>
        <v>0</v>
      </c>
      <c r="E1093" s="29">
        <v>0</v>
      </c>
      <c r="F1093" s="29">
        <v>0</v>
      </c>
      <c r="G1093" s="30">
        <f t="shared" si="141"/>
        <v>0</v>
      </c>
      <c r="H1093" s="30">
        <v>0</v>
      </c>
      <c r="I1093" s="34"/>
      <c r="J1093" s="54">
        <f t="shared" si="140"/>
        <v>0</v>
      </c>
      <c r="K1093" s="29">
        <v>0</v>
      </c>
      <c r="L1093" s="29">
        <v>0</v>
      </c>
      <c r="M1093" s="30">
        <f t="shared" si="142"/>
        <v>0</v>
      </c>
      <c r="N1093" s="32">
        <f t="shared" si="143"/>
        <v>0</v>
      </c>
      <c r="R1093" s="33"/>
    </row>
    <row r="1094" spans="1:18" ht="25.5" hidden="1" outlineLevel="1" x14ac:dyDescent="0.25">
      <c r="A1094" s="27">
        <v>50</v>
      </c>
      <c r="B1094" s="27" t="s">
        <v>107</v>
      </c>
      <c r="C1094" s="28" t="s">
        <v>56</v>
      </c>
      <c r="D1094" s="54">
        <f t="shared" si="139"/>
        <v>0</v>
      </c>
      <c r="E1094" s="29">
        <v>0</v>
      </c>
      <c r="F1094" s="29">
        <v>0</v>
      </c>
      <c r="G1094" s="30">
        <f t="shared" si="141"/>
        <v>0</v>
      </c>
      <c r="H1094" s="30">
        <v>0</v>
      </c>
      <c r="I1094" s="34"/>
      <c r="J1094" s="54">
        <f t="shared" si="140"/>
        <v>0</v>
      </c>
      <c r="K1094" s="29">
        <v>0</v>
      </c>
      <c r="L1094" s="29">
        <v>0</v>
      </c>
      <c r="M1094" s="30">
        <f t="shared" si="142"/>
        <v>0</v>
      </c>
      <c r="N1094" s="32">
        <f t="shared" si="143"/>
        <v>0</v>
      </c>
      <c r="R1094" s="33"/>
    </row>
    <row r="1095" spans="1:18" ht="15" collapsed="1" x14ac:dyDescent="0.25">
      <c r="A1095" s="27">
        <v>10</v>
      </c>
      <c r="B1095" s="27">
        <v>1930</v>
      </c>
      <c r="C1095" s="62" t="s">
        <v>108</v>
      </c>
      <c r="D1095" s="54">
        <f t="shared" si="139"/>
        <v>1065775.7100000002</v>
      </c>
      <c r="E1095" s="29">
        <v>240999.96</v>
      </c>
      <c r="F1095" s="29">
        <v>0</v>
      </c>
      <c r="G1095" s="30">
        <f t="shared" si="141"/>
        <v>1306775.6700000002</v>
      </c>
      <c r="H1095" s="30">
        <v>0</v>
      </c>
      <c r="I1095" s="34"/>
      <c r="J1095" s="54">
        <f t="shared" si="140"/>
        <v>-847276.15000000026</v>
      </c>
      <c r="K1095" s="29">
        <v>-112365.406</v>
      </c>
      <c r="L1095" s="29">
        <v>0</v>
      </c>
      <c r="M1095" s="30">
        <f t="shared" si="142"/>
        <v>-959641.55600000022</v>
      </c>
      <c r="N1095" s="32">
        <f t="shared" si="143"/>
        <v>347134.11399999994</v>
      </c>
      <c r="R1095" s="33"/>
    </row>
    <row r="1096" spans="1:18" ht="15" x14ac:dyDescent="0.25">
      <c r="A1096" s="27">
        <v>10</v>
      </c>
      <c r="B1096" s="27" t="s">
        <v>109</v>
      </c>
      <c r="C1096" s="62" t="s">
        <v>110</v>
      </c>
      <c r="D1096" s="54">
        <f t="shared" si="139"/>
        <v>5469324.5000000009</v>
      </c>
      <c r="E1096" s="29">
        <v>94500</v>
      </c>
      <c r="F1096" s="29">
        <v>0</v>
      </c>
      <c r="G1096" s="30">
        <f t="shared" si="141"/>
        <v>5563824.5000000009</v>
      </c>
      <c r="H1096" s="30">
        <v>0</v>
      </c>
      <c r="I1096" s="34"/>
      <c r="J1096" s="54">
        <f t="shared" si="140"/>
        <v>-3639240.8099999987</v>
      </c>
      <c r="K1096" s="29">
        <v>-339671.95</v>
      </c>
      <c r="L1096" s="29">
        <v>0</v>
      </c>
      <c r="M1096" s="30">
        <f t="shared" si="142"/>
        <v>-3978912.7599999988</v>
      </c>
      <c r="N1096" s="32">
        <f t="shared" si="143"/>
        <v>1584911.7400000021</v>
      </c>
      <c r="R1096" s="33"/>
    </row>
    <row r="1097" spans="1:18" ht="15" x14ac:dyDescent="0.25">
      <c r="A1097" s="27">
        <v>10</v>
      </c>
      <c r="B1097" s="27">
        <v>1935</v>
      </c>
      <c r="C1097" s="28" t="s">
        <v>58</v>
      </c>
      <c r="D1097" s="54">
        <f t="shared" si="139"/>
        <v>173575.58</v>
      </c>
      <c r="E1097" s="29">
        <v>0</v>
      </c>
      <c r="F1097" s="29">
        <v>0</v>
      </c>
      <c r="G1097" s="30">
        <f t="shared" si="141"/>
        <v>173575.58</v>
      </c>
      <c r="H1097" s="30">
        <v>0</v>
      </c>
      <c r="I1097" s="34"/>
      <c r="J1097" s="54">
        <f t="shared" si="140"/>
        <v>-173575.58</v>
      </c>
      <c r="K1097" s="29">
        <v>0</v>
      </c>
      <c r="L1097" s="29">
        <v>0</v>
      </c>
      <c r="M1097" s="30">
        <f t="shared" si="142"/>
        <v>-173575.58</v>
      </c>
      <c r="N1097" s="32">
        <f t="shared" si="143"/>
        <v>0</v>
      </c>
      <c r="R1097" s="33"/>
    </row>
    <row r="1098" spans="1:18" ht="25.5" x14ac:dyDescent="0.25">
      <c r="A1098" s="27">
        <v>8</v>
      </c>
      <c r="B1098" s="27">
        <v>1940</v>
      </c>
      <c r="C1098" s="62" t="s">
        <v>111</v>
      </c>
      <c r="D1098" s="54">
        <f t="shared" si="139"/>
        <v>661054.43999999994</v>
      </c>
      <c r="E1098" s="29">
        <v>111000</v>
      </c>
      <c r="F1098" s="29">
        <v>0</v>
      </c>
      <c r="G1098" s="30">
        <f t="shared" si="141"/>
        <v>772054.44</v>
      </c>
      <c r="H1098" s="30">
        <v>0</v>
      </c>
      <c r="I1098" s="34"/>
      <c r="J1098" s="54">
        <f t="shared" si="140"/>
        <v>-414937.48999999987</v>
      </c>
      <c r="K1098" s="29">
        <v>-49584.53</v>
      </c>
      <c r="L1098" s="29">
        <v>0</v>
      </c>
      <c r="M1098" s="30">
        <f t="shared" si="142"/>
        <v>-464522.0199999999</v>
      </c>
      <c r="N1098" s="32">
        <f t="shared" si="143"/>
        <v>307532.42000000004</v>
      </c>
      <c r="R1098" s="33"/>
    </row>
    <row r="1099" spans="1:18" ht="15" x14ac:dyDescent="0.25">
      <c r="A1099" s="27">
        <v>8</v>
      </c>
      <c r="B1099" s="27" t="s">
        <v>112</v>
      </c>
      <c r="C1099" s="62" t="s">
        <v>113</v>
      </c>
      <c r="D1099" s="54">
        <f t="shared" si="139"/>
        <v>78222.55</v>
      </c>
      <c r="E1099" s="29">
        <v>0</v>
      </c>
      <c r="F1099" s="29">
        <v>0</v>
      </c>
      <c r="G1099" s="30">
        <f t="shared" si="141"/>
        <v>78222.55</v>
      </c>
      <c r="H1099" s="30">
        <v>0</v>
      </c>
      <c r="I1099" s="34"/>
      <c r="J1099" s="54">
        <f t="shared" si="140"/>
        <v>-23323.86</v>
      </c>
      <c r="K1099" s="29">
        <v>-15698.89</v>
      </c>
      <c r="L1099" s="29">
        <v>0</v>
      </c>
      <c r="M1099" s="30">
        <f t="shared" si="142"/>
        <v>-39022.75</v>
      </c>
      <c r="N1099" s="32">
        <f t="shared" si="143"/>
        <v>39199.800000000003</v>
      </c>
      <c r="R1099" s="33"/>
    </row>
    <row r="1100" spans="1:18" ht="15" x14ac:dyDescent="0.25">
      <c r="A1100" s="27">
        <v>10</v>
      </c>
      <c r="B1100" s="27">
        <v>1945</v>
      </c>
      <c r="C1100" s="28" t="s">
        <v>60</v>
      </c>
      <c r="D1100" s="54">
        <f t="shared" si="139"/>
        <v>765756.63</v>
      </c>
      <c r="E1100" s="29">
        <v>0</v>
      </c>
      <c r="F1100" s="29">
        <v>0</v>
      </c>
      <c r="G1100" s="30">
        <f t="shared" si="141"/>
        <v>765756.63</v>
      </c>
      <c r="H1100" s="30">
        <v>0</v>
      </c>
      <c r="I1100" s="34"/>
      <c r="J1100" s="54">
        <f t="shared" si="140"/>
        <v>-627016.00999999989</v>
      </c>
      <c r="K1100" s="29">
        <v>-24682.780000000002</v>
      </c>
      <c r="L1100" s="29">
        <v>0</v>
      </c>
      <c r="M1100" s="30">
        <f t="shared" si="142"/>
        <v>-651698.78999999992</v>
      </c>
      <c r="N1100" s="32">
        <f t="shared" si="143"/>
        <v>114057.84000000008</v>
      </c>
      <c r="R1100" s="33"/>
    </row>
    <row r="1101" spans="1:18" ht="15" x14ac:dyDescent="0.25">
      <c r="A1101" s="27">
        <v>10</v>
      </c>
      <c r="B1101" s="27">
        <v>1950</v>
      </c>
      <c r="C1101" s="28" t="s">
        <v>61</v>
      </c>
      <c r="D1101" s="54">
        <f t="shared" si="139"/>
        <v>109339.4</v>
      </c>
      <c r="E1101" s="29">
        <v>0</v>
      </c>
      <c r="F1101" s="29">
        <v>0</v>
      </c>
      <c r="G1101" s="30">
        <f t="shared" si="141"/>
        <v>109339.4</v>
      </c>
      <c r="H1101" s="30">
        <v>0</v>
      </c>
      <c r="I1101" s="34"/>
      <c r="J1101" s="54">
        <f t="shared" si="140"/>
        <v>-109339.4</v>
      </c>
      <c r="K1101" s="29">
        <v>0</v>
      </c>
      <c r="L1101" s="29">
        <v>0</v>
      </c>
      <c r="M1101" s="30">
        <f t="shared" si="142"/>
        <v>-109339.4</v>
      </c>
      <c r="N1101" s="32">
        <f t="shared" si="143"/>
        <v>0</v>
      </c>
      <c r="R1101" s="33"/>
    </row>
    <row r="1102" spans="1:18" ht="15" x14ac:dyDescent="0.25">
      <c r="A1102" s="27">
        <v>10</v>
      </c>
      <c r="B1102" s="27">
        <v>1955</v>
      </c>
      <c r="C1102" s="62" t="s">
        <v>114</v>
      </c>
      <c r="D1102" s="54">
        <f t="shared" si="139"/>
        <v>665714.52</v>
      </c>
      <c r="E1102" s="29">
        <v>0</v>
      </c>
      <c r="F1102" s="29">
        <v>0</v>
      </c>
      <c r="G1102" s="30">
        <f t="shared" si="141"/>
        <v>665714.52</v>
      </c>
      <c r="H1102" s="30">
        <v>0</v>
      </c>
      <c r="J1102" s="54">
        <f t="shared" si="140"/>
        <v>-569200.71</v>
      </c>
      <c r="K1102" s="29">
        <v>-32171.27</v>
      </c>
      <c r="L1102" s="29">
        <v>0</v>
      </c>
      <c r="M1102" s="30">
        <f t="shared" si="142"/>
        <v>-601371.98</v>
      </c>
      <c r="N1102" s="32">
        <f t="shared" si="143"/>
        <v>64342.540000000037</v>
      </c>
      <c r="R1102" s="33"/>
    </row>
    <row r="1103" spans="1:18" ht="15" x14ac:dyDescent="0.25">
      <c r="A1103" s="27">
        <v>10</v>
      </c>
      <c r="B1103" s="27" t="s">
        <v>115</v>
      </c>
      <c r="C1103" s="62" t="s">
        <v>116</v>
      </c>
      <c r="D1103" s="54">
        <f t="shared" si="139"/>
        <v>121415.01</v>
      </c>
      <c r="E1103" s="29">
        <v>0</v>
      </c>
      <c r="F1103" s="29">
        <v>0</v>
      </c>
      <c r="G1103" s="30">
        <f t="shared" si="141"/>
        <v>121415.01</v>
      </c>
      <c r="H1103" s="30">
        <v>0</v>
      </c>
      <c r="J1103" s="54">
        <f t="shared" si="140"/>
        <v>-121415.01</v>
      </c>
      <c r="K1103" s="29">
        <v>0</v>
      </c>
      <c r="L1103" s="29">
        <v>0</v>
      </c>
      <c r="M1103" s="30">
        <f t="shared" si="142"/>
        <v>-121415.01</v>
      </c>
      <c r="N1103" s="32">
        <f t="shared" si="143"/>
        <v>0</v>
      </c>
      <c r="R1103" s="33"/>
    </row>
    <row r="1104" spans="1:18" ht="15" hidden="1" outlineLevel="1" x14ac:dyDescent="0.25">
      <c r="A1104" s="27">
        <v>10</v>
      </c>
      <c r="B1104" s="27" t="s">
        <v>117</v>
      </c>
      <c r="C1104" s="62" t="s">
        <v>63</v>
      </c>
      <c r="D1104" s="54">
        <f t="shared" si="139"/>
        <v>0</v>
      </c>
      <c r="E1104" s="29">
        <v>0</v>
      </c>
      <c r="F1104" s="29">
        <v>0</v>
      </c>
      <c r="G1104" s="30">
        <f t="shared" si="141"/>
        <v>0</v>
      </c>
      <c r="H1104" s="30">
        <v>0</v>
      </c>
      <c r="J1104" s="54">
        <f t="shared" si="140"/>
        <v>0</v>
      </c>
      <c r="K1104" s="29">
        <v>0</v>
      </c>
      <c r="L1104" s="29">
        <v>0</v>
      </c>
      <c r="M1104" s="30">
        <f t="shared" si="142"/>
        <v>0</v>
      </c>
      <c r="N1104" s="32">
        <f t="shared" si="143"/>
        <v>0</v>
      </c>
      <c r="R1104" s="33"/>
    </row>
    <row r="1105" spans="1:18" ht="15" collapsed="1" x14ac:dyDescent="0.25">
      <c r="A1105" s="27">
        <v>8</v>
      </c>
      <c r="B1105" s="27">
        <v>1960</v>
      </c>
      <c r="C1105" s="28" t="s">
        <v>64</v>
      </c>
      <c r="D1105" s="54">
        <f t="shared" si="139"/>
        <v>426963.72000000003</v>
      </c>
      <c r="E1105" s="29">
        <v>0</v>
      </c>
      <c r="F1105" s="29">
        <v>0</v>
      </c>
      <c r="G1105" s="30">
        <f t="shared" si="141"/>
        <v>426963.72000000003</v>
      </c>
      <c r="H1105" s="30">
        <v>0</v>
      </c>
      <c r="J1105" s="54">
        <f t="shared" si="140"/>
        <v>-217179.08</v>
      </c>
      <c r="K1105" s="29">
        <v>-33735.949999999997</v>
      </c>
      <c r="L1105" s="29">
        <v>0</v>
      </c>
      <c r="M1105" s="30">
        <f t="shared" si="142"/>
        <v>-250915.02999999997</v>
      </c>
      <c r="N1105" s="32">
        <f t="shared" si="143"/>
        <v>176048.69000000006</v>
      </c>
      <c r="R1105" s="33"/>
    </row>
    <row r="1106" spans="1:18" ht="15" x14ac:dyDescent="0.25">
      <c r="A1106" s="144">
        <v>8</v>
      </c>
      <c r="B1106" s="27" t="s">
        <v>118</v>
      </c>
      <c r="C1106" s="62" t="s">
        <v>119</v>
      </c>
      <c r="D1106" s="54">
        <f t="shared" si="139"/>
        <v>95535.5</v>
      </c>
      <c r="E1106" s="29">
        <v>0</v>
      </c>
      <c r="F1106" s="29">
        <v>0</v>
      </c>
      <c r="G1106" s="30">
        <f t="shared" si="141"/>
        <v>95535.5</v>
      </c>
      <c r="H1106" s="30">
        <v>0</v>
      </c>
      <c r="J1106" s="54">
        <f t="shared" si="140"/>
        <v>-80873.529999999984</v>
      </c>
      <c r="K1106" s="29">
        <v>-6283.6299999999992</v>
      </c>
      <c r="L1106" s="29">
        <v>0</v>
      </c>
      <c r="M1106" s="30">
        <f t="shared" si="142"/>
        <v>-87157.159999999989</v>
      </c>
      <c r="N1106" s="32">
        <f t="shared" si="143"/>
        <v>8378.3400000000111</v>
      </c>
      <c r="R1106" s="33"/>
    </row>
    <row r="1107" spans="1:18" ht="25.5" hidden="1" outlineLevel="1" x14ac:dyDescent="0.25">
      <c r="A1107" s="1">
        <v>47</v>
      </c>
      <c r="B1107" s="27">
        <v>1970</v>
      </c>
      <c r="C1107" s="28" t="s">
        <v>65</v>
      </c>
      <c r="D1107" s="54">
        <f t="shared" si="139"/>
        <v>0</v>
      </c>
      <c r="E1107" s="29">
        <v>0</v>
      </c>
      <c r="F1107" s="29">
        <v>0</v>
      </c>
      <c r="G1107" s="30">
        <f t="shared" si="141"/>
        <v>0</v>
      </c>
      <c r="H1107" s="30">
        <v>0</v>
      </c>
      <c r="J1107" s="54">
        <f t="shared" si="140"/>
        <v>0</v>
      </c>
      <c r="K1107" s="29">
        <v>0</v>
      </c>
      <c r="L1107" s="29">
        <v>0</v>
      </c>
      <c r="M1107" s="30">
        <f t="shared" si="142"/>
        <v>0</v>
      </c>
      <c r="N1107" s="32">
        <f t="shared" si="143"/>
        <v>0</v>
      </c>
      <c r="R1107" s="33"/>
    </row>
    <row r="1108" spans="1:18" ht="25.5" hidden="1" outlineLevel="1" x14ac:dyDescent="0.25">
      <c r="A1108" s="27">
        <v>47</v>
      </c>
      <c r="B1108" s="27">
        <v>1975</v>
      </c>
      <c r="C1108" s="28" t="s">
        <v>66</v>
      </c>
      <c r="D1108" s="54">
        <f t="shared" si="139"/>
        <v>0</v>
      </c>
      <c r="E1108" s="29">
        <v>0</v>
      </c>
      <c r="F1108" s="29">
        <v>0</v>
      </c>
      <c r="G1108" s="30">
        <f t="shared" si="141"/>
        <v>0</v>
      </c>
      <c r="H1108" s="30">
        <v>0</v>
      </c>
      <c r="J1108" s="54">
        <f t="shared" si="140"/>
        <v>0</v>
      </c>
      <c r="K1108" s="29">
        <v>0</v>
      </c>
      <c r="L1108" s="29">
        <v>0</v>
      </c>
      <c r="M1108" s="30">
        <f t="shared" si="142"/>
        <v>0</v>
      </c>
      <c r="N1108" s="32">
        <f t="shared" si="143"/>
        <v>0</v>
      </c>
      <c r="R1108" s="33"/>
    </row>
    <row r="1109" spans="1:18" ht="15" collapsed="1" x14ac:dyDescent="0.25">
      <c r="A1109" s="27">
        <v>8</v>
      </c>
      <c r="B1109" s="27">
        <v>1980</v>
      </c>
      <c r="C1109" s="28" t="s">
        <v>67</v>
      </c>
      <c r="D1109" s="54">
        <f t="shared" si="139"/>
        <v>1772219.5400000003</v>
      </c>
      <c r="E1109" s="29">
        <v>529917.36</v>
      </c>
      <c r="F1109" s="29">
        <v>0</v>
      </c>
      <c r="G1109" s="30">
        <f t="shared" si="141"/>
        <v>2302136.9000000004</v>
      </c>
      <c r="H1109" s="30">
        <v>0</v>
      </c>
      <c r="J1109" s="54">
        <f t="shared" si="140"/>
        <v>-994902.34399999992</v>
      </c>
      <c r="K1109" s="29">
        <v>-64332.112000000001</v>
      </c>
      <c r="L1109" s="29">
        <v>0</v>
      </c>
      <c r="M1109" s="30">
        <f t="shared" si="142"/>
        <v>-1059234.456</v>
      </c>
      <c r="N1109" s="32">
        <f t="shared" si="143"/>
        <v>1242902.4440000004</v>
      </c>
      <c r="R1109" s="33"/>
    </row>
    <row r="1110" spans="1:18" ht="15" hidden="1" outlineLevel="1" x14ac:dyDescent="0.25">
      <c r="A1110" s="27">
        <v>47</v>
      </c>
      <c r="B1110" s="27">
        <v>1985</v>
      </c>
      <c r="C1110" s="28" t="s">
        <v>68</v>
      </c>
      <c r="D1110" s="54">
        <f t="shared" si="139"/>
        <v>0</v>
      </c>
      <c r="E1110" s="29">
        <v>0</v>
      </c>
      <c r="F1110" s="29">
        <v>0</v>
      </c>
      <c r="G1110" s="30">
        <f t="shared" si="141"/>
        <v>0</v>
      </c>
      <c r="H1110" s="30">
        <v>0</v>
      </c>
      <c r="J1110" s="54">
        <f t="shared" si="140"/>
        <v>0</v>
      </c>
      <c r="K1110" s="29">
        <v>0</v>
      </c>
      <c r="L1110" s="29">
        <v>0</v>
      </c>
      <c r="M1110" s="30">
        <f t="shared" si="142"/>
        <v>0</v>
      </c>
      <c r="N1110" s="32">
        <f t="shared" si="143"/>
        <v>0</v>
      </c>
      <c r="R1110" s="33"/>
    </row>
    <row r="1111" spans="1:18" ht="15" hidden="1" outlineLevel="1" x14ac:dyDescent="0.25">
      <c r="A1111" s="1">
        <v>47</v>
      </c>
      <c r="B1111" s="27">
        <v>1990</v>
      </c>
      <c r="C1111" s="36" t="s">
        <v>69</v>
      </c>
      <c r="D1111" s="54">
        <f t="shared" si="139"/>
        <v>0</v>
      </c>
      <c r="E1111" s="29">
        <v>0</v>
      </c>
      <c r="F1111" s="29">
        <v>0</v>
      </c>
      <c r="G1111" s="30">
        <f t="shared" si="141"/>
        <v>0</v>
      </c>
      <c r="H1111" s="30">
        <v>0</v>
      </c>
      <c r="J1111" s="54">
        <f t="shared" si="140"/>
        <v>0</v>
      </c>
      <c r="K1111" s="29">
        <v>0</v>
      </c>
      <c r="L1111" s="29">
        <v>0</v>
      </c>
      <c r="M1111" s="30">
        <f t="shared" si="142"/>
        <v>0</v>
      </c>
      <c r="N1111" s="32">
        <f t="shared" si="143"/>
        <v>0</v>
      </c>
      <c r="R1111" s="33"/>
    </row>
    <row r="1112" spans="1:18" ht="15" collapsed="1" x14ac:dyDescent="0.25">
      <c r="A1112" s="27">
        <v>47</v>
      </c>
      <c r="B1112" s="27">
        <v>1995</v>
      </c>
      <c r="C1112" s="28" t="s">
        <v>70</v>
      </c>
      <c r="D1112" s="54">
        <f t="shared" si="139"/>
        <v>-30443188.889999997</v>
      </c>
      <c r="E1112" s="29">
        <v>-1250000</v>
      </c>
      <c r="F1112" s="29">
        <v>0</v>
      </c>
      <c r="G1112" s="30">
        <f t="shared" si="141"/>
        <v>-31693188.889999997</v>
      </c>
      <c r="H1112" s="30">
        <v>0</v>
      </c>
      <c r="J1112" s="54">
        <f t="shared" si="140"/>
        <v>8509715.9055555556</v>
      </c>
      <c r="K1112" s="29">
        <v>714467.37777777773</v>
      </c>
      <c r="L1112" s="29">
        <v>0</v>
      </c>
      <c r="M1112" s="30">
        <f t="shared" si="142"/>
        <v>9224183.2833333332</v>
      </c>
      <c r="N1112" s="32">
        <f t="shared" si="143"/>
        <v>-22469005.606666662</v>
      </c>
      <c r="R1112" s="33"/>
    </row>
    <row r="1113" spans="1:18" ht="15" hidden="1" outlineLevel="1" x14ac:dyDescent="0.25">
      <c r="A1113" s="27">
        <v>47</v>
      </c>
      <c r="B1113" s="27">
        <v>2440</v>
      </c>
      <c r="C1113" s="28" t="s">
        <v>71</v>
      </c>
      <c r="D1113" s="54">
        <f t="shared" si="139"/>
        <v>0</v>
      </c>
      <c r="E1113" s="29">
        <v>0</v>
      </c>
      <c r="F1113" s="29">
        <v>0</v>
      </c>
      <c r="G1113" s="30">
        <f t="shared" si="141"/>
        <v>0</v>
      </c>
      <c r="H1113" s="30">
        <v>0</v>
      </c>
      <c r="J1113" s="54">
        <f t="shared" si="140"/>
        <v>0</v>
      </c>
      <c r="K1113" s="29">
        <v>0</v>
      </c>
      <c r="L1113" s="29">
        <v>0</v>
      </c>
      <c r="M1113" s="30">
        <f t="shared" si="142"/>
        <v>0</v>
      </c>
      <c r="N1113" s="32">
        <f t="shared" si="143"/>
        <v>0</v>
      </c>
      <c r="R1113" s="33"/>
    </row>
    <row r="1114" spans="1:18" ht="15" hidden="1" outlineLevel="1" x14ac:dyDescent="0.25">
      <c r="A1114" s="37"/>
      <c r="B1114" s="37">
        <v>2005</v>
      </c>
      <c r="C1114" s="38" t="s">
        <v>72</v>
      </c>
      <c r="D1114" s="54">
        <f t="shared" si="139"/>
        <v>0</v>
      </c>
      <c r="E1114" s="39">
        <v>0</v>
      </c>
      <c r="F1114" s="39">
        <v>0</v>
      </c>
      <c r="G1114" s="30">
        <f t="shared" si="141"/>
        <v>0</v>
      </c>
      <c r="H1114" s="30">
        <v>0</v>
      </c>
      <c r="J1114" s="54">
        <f t="shared" si="140"/>
        <v>0</v>
      </c>
      <c r="K1114" s="39">
        <v>0</v>
      </c>
      <c r="L1114" s="39">
        <v>0</v>
      </c>
      <c r="M1114" s="30">
        <f t="shared" si="142"/>
        <v>0</v>
      </c>
      <c r="N1114" s="32">
        <f t="shared" si="143"/>
        <v>0</v>
      </c>
      <c r="R1114" s="33"/>
    </row>
    <row r="1115" spans="1:18" collapsed="1" x14ac:dyDescent="0.2">
      <c r="A1115" s="37"/>
      <c r="B1115" s="37"/>
      <c r="C1115" s="40" t="s">
        <v>73</v>
      </c>
      <c r="D1115" s="41">
        <f>SUM(D1062:D1114)</f>
        <v>258523169.70999992</v>
      </c>
      <c r="E1115" s="41">
        <f>SUM(E1062:E1114)</f>
        <v>19947183.730000004</v>
      </c>
      <c r="F1115" s="41">
        <f>SUM(F1062:F1114)</f>
        <v>0</v>
      </c>
      <c r="G1115" s="41">
        <f>SUM(G1062:G1114)</f>
        <v>278470353.43999994</v>
      </c>
      <c r="H1115" s="41">
        <f>SUM(H1062:H1114)</f>
        <v>0</v>
      </c>
      <c r="I1115" s="43"/>
      <c r="J1115" s="41">
        <f>SUM(J1062:J1114)</f>
        <v>-100124509.53737284</v>
      </c>
      <c r="K1115" s="41">
        <f>SUM(K1062:K1114)</f>
        <v>-7313833.3851162102</v>
      </c>
      <c r="L1115" s="41">
        <f>SUM(L1062:L1114)</f>
        <v>0</v>
      </c>
      <c r="M1115" s="41">
        <f>SUM(M1062:M1114)</f>
        <v>-107438342.92248905</v>
      </c>
      <c r="N1115" s="41">
        <f>SUM(N1062:N1114)</f>
        <v>171032010.51751098</v>
      </c>
    </row>
    <row r="1116" spans="1:18" ht="37.5" hidden="1" outlineLevel="1" x14ac:dyDescent="0.25">
      <c r="A1116" s="37"/>
      <c r="B1116" s="37"/>
      <c r="C1116" s="44" t="s">
        <v>74</v>
      </c>
      <c r="D1116" s="39"/>
      <c r="E1116" s="39"/>
      <c r="F1116" s="39"/>
      <c r="G1116" s="30">
        <f>D1116+E1116+F1116</f>
        <v>0</v>
      </c>
      <c r="H1116" s="30"/>
      <c r="J1116" s="39"/>
      <c r="K1116" s="39"/>
      <c r="L1116" s="39"/>
      <c r="M1116" s="30">
        <f>J1116+K1116+L1116</f>
        <v>0</v>
      </c>
      <c r="N1116" s="32">
        <f>G1116+M1116</f>
        <v>0</v>
      </c>
    </row>
    <row r="1117" spans="1:18" ht="25.5" collapsed="1" x14ac:dyDescent="0.25">
      <c r="A1117" s="37"/>
      <c r="B1117" s="37" t="s">
        <v>120</v>
      </c>
      <c r="C1117" s="45" t="s">
        <v>75</v>
      </c>
      <c r="D1117" s="56">
        <f t="shared" ref="D1117" si="144">VLOOKUP($B1117,$B$912:$M$971,6,FALSE)</f>
        <v>-1400000</v>
      </c>
      <c r="E1117" s="39"/>
      <c r="F1117" s="39"/>
      <c r="G1117" s="30">
        <f>D1117+E1117+F1117</f>
        <v>-1400000</v>
      </c>
      <c r="H1117" s="30"/>
      <c r="J1117" s="56">
        <f t="shared" ref="J1117" si="145">VLOOKUP($B1117,$B$987:$M$1046,12,FALSE)</f>
        <v>1009630</v>
      </c>
      <c r="K1117" s="29">
        <v>42511</v>
      </c>
      <c r="L1117" s="39"/>
      <c r="M1117" s="30">
        <f>J1117+K1117+L1117</f>
        <v>1052141</v>
      </c>
      <c r="N1117" s="32">
        <f>G1117+M1117</f>
        <v>-347859</v>
      </c>
    </row>
    <row r="1118" spans="1:18" ht="15" x14ac:dyDescent="0.25">
      <c r="A1118" s="37"/>
      <c r="B1118" s="37"/>
      <c r="C1118" s="40" t="s">
        <v>76</v>
      </c>
      <c r="D1118" s="41">
        <f>SUM(D1115:D1117)</f>
        <v>257123169.70999992</v>
      </c>
      <c r="E1118" s="41">
        <f>SUM(E1115:E1117)</f>
        <v>19947183.730000004</v>
      </c>
      <c r="F1118" s="41">
        <f>SUM(F1115:F1117)</f>
        <v>0</v>
      </c>
      <c r="G1118" s="41">
        <f>SUM(G1115:G1117)</f>
        <v>277070353.43999994</v>
      </c>
      <c r="H1118" s="30"/>
      <c r="I1118" s="43"/>
      <c r="J1118" s="41">
        <f>SUM(J1115:J1117)</f>
        <v>-99114879.537372842</v>
      </c>
      <c r="K1118" s="41">
        <f>SUM(K1115:K1117)</f>
        <v>-7271322.3851162102</v>
      </c>
      <c r="L1118" s="41">
        <f>SUM(L1115:L1117)</f>
        <v>0</v>
      </c>
      <c r="M1118" s="41">
        <f>SUM(M1115:M1117)</f>
        <v>-106386201.92248905</v>
      </c>
      <c r="N1118" s="41">
        <f>SUM(N1115:N1117)</f>
        <v>170684151.51751098</v>
      </c>
    </row>
    <row r="1119" spans="1:18" ht="15" x14ac:dyDescent="0.25">
      <c r="A1119" s="37"/>
      <c r="B1119" s="37">
        <v>2055</v>
      </c>
      <c r="C1119" s="46" t="s">
        <v>77</v>
      </c>
      <c r="D1119" s="29">
        <f>VLOOKUP($B1119,$B$987:$M$1046,6,FALSE)</f>
        <v>4537156.9400000023</v>
      </c>
      <c r="E1119" s="29">
        <v>-421144.89000000007</v>
      </c>
      <c r="F1119" s="29">
        <v>0</v>
      </c>
      <c r="G1119" s="30">
        <f t="shared" ref="G1119" si="146">D1119+E1119+F1119</f>
        <v>4116012.0500000021</v>
      </c>
      <c r="H1119" s="30">
        <v>0</v>
      </c>
      <c r="I1119" s="34"/>
      <c r="M1119" s="30">
        <f t="shared" ref="M1119" si="147">J1119+K1119+L1119</f>
        <v>0</v>
      </c>
      <c r="N1119" s="32">
        <f t="shared" ref="N1119" si="148">G1119+M1119</f>
        <v>4116012.0500000021</v>
      </c>
    </row>
    <row r="1120" spans="1:18" x14ac:dyDescent="0.2">
      <c r="A1120" s="37"/>
      <c r="B1120" s="37"/>
      <c r="C1120" s="46" t="s">
        <v>78</v>
      </c>
      <c r="D1120" s="41">
        <f>SUM(D1118:D1119)</f>
        <v>261660326.64999992</v>
      </c>
      <c r="E1120" s="41">
        <f t="shared" ref="E1120:N1120" si="149">SUM(E1118:E1119)</f>
        <v>19526038.840000004</v>
      </c>
      <c r="F1120" s="41">
        <f t="shared" si="149"/>
        <v>0</v>
      </c>
      <c r="G1120" s="41">
        <f t="shared" si="149"/>
        <v>281186365.48999995</v>
      </c>
      <c r="H1120" s="41">
        <f t="shared" si="149"/>
        <v>0</v>
      </c>
      <c r="I1120" s="41">
        <f t="shared" si="149"/>
        <v>0</v>
      </c>
      <c r="J1120" s="41">
        <f t="shared" si="149"/>
        <v>-99114879.537372842</v>
      </c>
      <c r="K1120" s="41">
        <f t="shared" si="149"/>
        <v>-7271322.3851162102</v>
      </c>
      <c r="L1120" s="41">
        <f t="shared" si="149"/>
        <v>0</v>
      </c>
      <c r="M1120" s="41">
        <f t="shared" si="149"/>
        <v>-106386201.92248905</v>
      </c>
      <c r="N1120" s="41">
        <f t="shared" si="149"/>
        <v>174800163.56751099</v>
      </c>
    </row>
    <row r="1121" spans="1:14" ht="15" hidden="1" outlineLevel="1" x14ac:dyDescent="0.25">
      <c r="A1121" s="37"/>
      <c r="B1121" s="37"/>
      <c r="C1121" s="164" t="s">
        <v>79</v>
      </c>
      <c r="D1121" s="165"/>
      <c r="E1121" s="165"/>
      <c r="F1121" s="165"/>
      <c r="G1121" s="165"/>
      <c r="H1121" s="165"/>
      <c r="I1121" s="165"/>
      <c r="J1121" s="166"/>
      <c r="K1121" s="39"/>
      <c r="M1121" s="47"/>
      <c r="N1121" s="48"/>
    </row>
    <row r="1122" spans="1:14" ht="15" collapsed="1" x14ac:dyDescent="0.25">
      <c r="A1122" s="37"/>
      <c r="B1122" s="37"/>
      <c r="C1122" s="164" t="s">
        <v>80</v>
      </c>
      <c r="D1122" s="165"/>
      <c r="E1122" s="165"/>
      <c r="F1122" s="165"/>
      <c r="G1122" s="165"/>
      <c r="H1122" s="165"/>
      <c r="I1122" s="165"/>
      <c r="J1122" s="166"/>
      <c r="K1122" s="41">
        <f>K1120+K1121</f>
        <v>-7271322.3851162102</v>
      </c>
      <c r="M1122" s="47"/>
      <c r="N1122" s="48"/>
    </row>
    <row r="1123" spans="1:14" x14ac:dyDescent="0.2">
      <c r="D1123" s="3" t="s">
        <v>123</v>
      </c>
      <c r="G1123" s="48">
        <f>AVERAGE(D1118,G1118)</f>
        <v>267096761.57499993</v>
      </c>
      <c r="J1123" s="3" t="s">
        <v>124</v>
      </c>
      <c r="M1123" s="48">
        <f>AVERAGE(J1118,M1118)</f>
        <v>-102750540.72993094</v>
      </c>
    </row>
    <row r="1124" spans="1:14" x14ac:dyDescent="0.2">
      <c r="D1124" s="3"/>
      <c r="G1124" s="48"/>
      <c r="J1124" s="3" t="s">
        <v>125</v>
      </c>
      <c r="M1124" s="48">
        <f>G1123+M1123</f>
        <v>164346220.84506899</v>
      </c>
    </row>
    <row r="1125" spans="1:14" x14ac:dyDescent="0.2">
      <c r="J1125" s="2" t="s">
        <v>84</v>
      </c>
    </row>
    <row r="1126" spans="1:14" ht="15" x14ac:dyDescent="0.25">
      <c r="A1126" s="37">
        <v>10</v>
      </c>
      <c r="B1126" s="37"/>
      <c r="C1126" s="49" t="s">
        <v>85</v>
      </c>
      <c r="D1126" s="50"/>
      <c r="E1126" s="50"/>
      <c r="F1126" s="50"/>
      <c r="G1126" s="50"/>
      <c r="H1126" s="50"/>
      <c r="I1126" s="50"/>
      <c r="J1126" s="50" t="s">
        <v>85</v>
      </c>
      <c r="K1126" s="50"/>
      <c r="L1126" s="31">
        <v>-452037.35600000003</v>
      </c>
    </row>
    <row r="1127" spans="1:14" ht="15" hidden="1" outlineLevel="1" x14ac:dyDescent="0.25">
      <c r="A1127" s="37">
        <v>8</v>
      </c>
      <c r="B1127" s="37"/>
      <c r="C1127" s="49" t="s">
        <v>58</v>
      </c>
      <c r="D1127" s="50"/>
      <c r="E1127" s="50"/>
      <c r="F1127" s="50"/>
      <c r="G1127" s="50"/>
      <c r="H1127" s="50"/>
      <c r="I1127" s="50"/>
      <c r="J1127" s="50" t="s">
        <v>58</v>
      </c>
      <c r="K1127" s="50"/>
      <c r="L1127" s="31"/>
    </row>
    <row r="1128" spans="1:14" ht="15" hidden="1" outlineLevel="1" x14ac:dyDescent="0.25">
      <c r="A1128" s="37">
        <v>47</v>
      </c>
      <c r="B1128" s="37"/>
      <c r="C1128" s="49" t="s">
        <v>86</v>
      </c>
      <c r="D1128" s="50"/>
      <c r="E1128" s="50"/>
      <c r="F1128" s="50"/>
      <c r="G1128" s="50"/>
      <c r="H1128" s="50"/>
      <c r="I1128" s="50"/>
      <c r="J1128" s="50" t="s">
        <v>86</v>
      </c>
      <c r="K1128" s="50"/>
      <c r="L1128" s="31"/>
    </row>
    <row r="1129" spans="1:14" collapsed="1" x14ac:dyDescent="0.2">
      <c r="J1129" s="167" t="s">
        <v>87</v>
      </c>
      <c r="K1129" s="168"/>
      <c r="L1129" s="51">
        <f>K1122-L1126-L1127-L1128</f>
        <v>-6819285.0291162105</v>
      </c>
    </row>
    <row r="1130" spans="1:14" x14ac:dyDescent="0.2">
      <c r="C1130" s="57"/>
      <c r="D1130" s="58"/>
      <c r="E1130" s="58"/>
      <c r="F1130" s="58"/>
      <c r="G1130" s="58"/>
      <c r="H1130" s="58"/>
      <c r="I1130" s="58"/>
      <c r="J1130" s="58"/>
      <c r="K1130" s="58"/>
      <c r="L1130" s="58"/>
      <c r="M1130" s="58"/>
      <c r="N1130" s="58"/>
    </row>
  </sheetData>
  <mergeCells count="86">
    <mergeCell ref="B24:N24"/>
    <mergeCell ref="A9:N9"/>
    <mergeCell ref="A10:N10"/>
    <mergeCell ref="B14:N15"/>
    <mergeCell ref="B17:N18"/>
    <mergeCell ref="B20:N20"/>
    <mergeCell ref="D173:H173"/>
    <mergeCell ref="B26:N28"/>
    <mergeCell ref="D45:H45"/>
    <mergeCell ref="C94:J94"/>
    <mergeCell ref="C95:J95"/>
    <mergeCell ref="D96:F96"/>
    <mergeCell ref="J102:K102"/>
    <mergeCell ref="D109:H109"/>
    <mergeCell ref="C158:J158"/>
    <mergeCell ref="C159:J159"/>
    <mergeCell ref="D160:F160"/>
    <mergeCell ref="J166:K166"/>
    <mergeCell ref="C351:J351"/>
    <mergeCell ref="C222:J222"/>
    <mergeCell ref="C223:J223"/>
    <mergeCell ref="D224:F224"/>
    <mergeCell ref="J230:K230"/>
    <mergeCell ref="D237:H237"/>
    <mergeCell ref="C286:J286"/>
    <mergeCell ref="C287:J287"/>
    <mergeCell ref="D288:F288"/>
    <mergeCell ref="J294:K294"/>
    <mergeCell ref="D301:H301"/>
    <mergeCell ref="C350:J350"/>
    <mergeCell ref="J486:K486"/>
    <mergeCell ref="D352:F352"/>
    <mergeCell ref="J358:K358"/>
    <mergeCell ref="D365:H365"/>
    <mergeCell ref="C414:J414"/>
    <mergeCell ref="C415:J415"/>
    <mergeCell ref="D416:F416"/>
    <mergeCell ref="J422:K422"/>
    <mergeCell ref="D429:H429"/>
    <mergeCell ref="C478:J478"/>
    <mergeCell ref="C479:J479"/>
    <mergeCell ref="D480:F480"/>
    <mergeCell ref="C670:J670"/>
    <mergeCell ref="D493:H493"/>
    <mergeCell ref="C542:J542"/>
    <mergeCell ref="C543:J543"/>
    <mergeCell ref="D544:F544"/>
    <mergeCell ref="J550:K550"/>
    <mergeCell ref="D557:H557"/>
    <mergeCell ref="C606:J606"/>
    <mergeCell ref="C607:J607"/>
    <mergeCell ref="D608:F608"/>
    <mergeCell ref="J614:K614"/>
    <mergeCell ref="D621:H621"/>
    <mergeCell ref="D822:F822"/>
    <mergeCell ref="C671:J671"/>
    <mergeCell ref="D672:F672"/>
    <mergeCell ref="J678:K678"/>
    <mergeCell ref="D685:H685"/>
    <mergeCell ref="C745:J745"/>
    <mergeCell ref="C746:J746"/>
    <mergeCell ref="D747:F747"/>
    <mergeCell ref="J753:K753"/>
    <mergeCell ref="D760:H760"/>
    <mergeCell ref="C820:J820"/>
    <mergeCell ref="C821:J821"/>
    <mergeCell ref="D985:H985"/>
    <mergeCell ref="J828:K828"/>
    <mergeCell ref="D835:H835"/>
    <mergeCell ref="C895:J895"/>
    <mergeCell ref="C896:J896"/>
    <mergeCell ref="D897:F897"/>
    <mergeCell ref="J903:K903"/>
    <mergeCell ref="D910:H910"/>
    <mergeCell ref="C970:J970"/>
    <mergeCell ref="C971:J971"/>
    <mergeCell ref="D972:F972"/>
    <mergeCell ref="J978:K978"/>
    <mergeCell ref="C1122:J1122"/>
    <mergeCell ref="J1129:K1129"/>
    <mergeCell ref="C1045:J1045"/>
    <mergeCell ref="C1046:J1046"/>
    <mergeCell ref="D1047:F1047"/>
    <mergeCell ref="J1053:K1053"/>
    <mergeCell ref="D1060:H1060"/>
    <mergeCell ref="C1121:J1121"/>
  </mergeCells>
  <dataValidations count="1">
    <dataValidation type="list" allowBlank="1" showErrorMessage="1" error="Use the following date format when inserting a date:_x000a__x000a_Eg:  &quot;January 1, 2013&quot;" prompt="Use the following format eg: January 1, 2013" sqref="F42 F426 F490 F554 F618 F682 F757 F832 F907 F982 F1057 F362 F298 F234 F170 F106" xr:uid="{8BAADD41-E11D-40FC-B1B9-7982D3A83D47}">
      <formula1>"CGAAP, MIFRS,USGAAP, ASPE"</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A4633-BBB8-4A66-B697-0CF4D006A07B}">
  <dimension ref="A1:U872"/>
  <sheetViews>
    <sheetView tabSelected="1" workbookViewId="0">
      <selection activeCell="J2" sqref="J2:K2"/>
    </sheetView>
  </sheetViews>
  <sheetFormatPr defaultRowHeight="12.75" outlineLevelRow="1" x14ac:dyDescent="0.2"/>
  <cols>
    <col min="1" max="1" width="9.28515625" style="2" bestFit="1" customWidth="1"/>
    <col min="2" max="2" width="55.5703125" style="2" customWidth="1"/>
    <col min="3" max="3" width="14.5703125" style="2" customWidth="1"/>
    <col min="4" max="5" width="13.42578125" style="2" customWidth="1"/>
    <col min="6" max="6" width="11.85546875" style="2" bestFit="1" customWidth="1"/>
    <col min="7" max="7" width="14.5703125" style="2" customWidth="1"/>
    <col min="8" max="8" width="12.42578125" style="2" customWidth="1"/>
    <col min="9" max="9" width="15.7109375" style="2" customWidth="1"/>
    <col min="10" max="10" width="13.85546875" style="2" customWidth="1"/>
    <col min="11" max="11" width="16.7109375" style="2" customWidth="1"/>
    <col min="12" max="12" width="11.85546875" style="2" customWidth="1"/>
    <col min="13" max="13" width="10.42578125" style="2" customWidth="1"/>
    <col min="14" max="15" width="9.140625" style="2"/>
    <col min="16" max="16" width="9.28515625" style="2" bestFit="1" customWidth="1"/>
    <col min="17" max="17" width="0" style="2" hidden="1" customWidth="1"/>
    <col min="18" max="18" width="20.85546875" style="2" bestFit="1" customWidth="1"/>
    <col min="19" max="19" width="12.28515625" style="2" bestFit="1" customWidth="1"/>
    <col min="20" max="252" width="9.140625" style="2"/>
    <col min="253" max="253" width="2.42578125" style="2" customWidth="1"/>
    <col min="254" max="254" width="9.140625" style="2"/>
    <col min="255" max="255" width="35.85546875" style="2" bestFit="1" customWidth="1"/>
    <col min="256" max="256" width="10.5703125" style="2" customWidth="1"/>
    <col min="257" max="257" width="8.85546875" style="2" customWidth="1"/>
    <col min="258" max="258" width="13" style="2" customWidth="1"/>
    <col min="259" max="259" width="8.5703125" style="2" customWidth="1"/>
    <col min="260" max="261" width="11" style="2" customWidth="1"/>
    <col min="262" max="265" width="11.42578125" style="2" customWidth="1"/>
    <col min="266" max="266" width="11" style="2" bestFit="1" customWidth="1"/>
    <col min="267" max="267" width="11.85546875" style="2" customWidth="1"/>
    <col min="268" max="508" width="9.140625" style="2"/>
    <col min="509" max="509" width="2.42578125" style="2" customWidth="1"/>
    <col min="510" max="510" width="9.140625" style="2"/>
    <col min="511" max="511" width="35.85546875" style="2" bestFit="1" customWidth="1"/>
    <col min="512" max="512" width="10.5703125" style="2" customWidth="1"/>
    <col min="513" max="513" width="8.85546875" style="2" customWidth="1"/>
    <col min="514" max="514" width="13" style="2" customWidth="1"/>
    <col min="515" max="515" width="8.5703125" style="2" customWidth="1"/>
    <col min="516" max="517" width="11" style="2" customWidth="1"/>
    <col min="518" max="521" width="11.42578125" style="2" customWidth="1"/>
    <col min="522" max="522" width="11" style="2" bestFit="1" customWidth="1"/>
    <col min="523" max="523" width="11.85546875" style="2" customWidth="1"/>
    <col min="524" max="764" width="9.140625" style="2"/>
    <col min="765" max="765" width="2.42578125" style="2" customWidth="1"/>
    <col min="766" max="766" width="9.140625" style="2"/>
    <col min="767" max="767" width="35.85546875" style="2" bestFit="1" customWidth="1"/>
    <col min="768" max="768" width="10.5703125" style="2" customWidth="1"/>
    <col min="769" max="769" width="8.85546875" style="2" customWidth="1"/>
    <col min="770" max="770" width="13" style="2" customWidth="1"/>
    <col min="771" max="771" width="8.5703125" style="2" customWidth="1"/>
    <col min="772" max="773" width="11" style="2" customWidth="1"/>
    <col min="774" max="777" width="11.42578125" style="2" customWidth="1"/>
    <col min="778" max="778" width="11" style="2" bestFit="1" customWidth="1"/>
    <col min="779" max="779" width="11.85546875" style="2" customWidth="1"/>
    <col min="780" max="1020" width="9.140625" style="2"/>
    <col min="1021" max="1021" width="2.42578125" style="2" customWidth="1"/>
    <col min="1022" max="1022" width="9.140625" style="2"/>
    <col min="1023" max="1023" width="35.85546875" style="2" bestFit="1" customWidth="1"/>
    <col min="1024" max="1024" width="10.5703125" style="2" customWidth="1"/>
    <col min="1025" max="1025" width="8.85546875" style="2" customWidth="1"/>
    <col min="1026" max="1026" width="13" style="2" customWidth="1"/>
    <col min="1027" max="1027" width="8.5703125" style="2" customWidth="1"/>
    <col min="1028" max="1029" width="11" style="2" customWidth="1"/>
    <col min="1030" max="1033" width="11.42578125" style="2" customWidth="1"/>
    <col min="1034" max="1034" width="11" style="2" bestFit="1" customWidth="1"/>
    <col min="1035" max="1035" width="11.85546875" style="2" customWidth="1"/>
    <col min="1036" max="1276" width="9.140625" style="2"/>
    <col min="1277" max="1277" width="2.42578125" style="2" customWidth="1"/>
    <col min="1278" max="1278" width="9.140625" style="2"/>
    <col min="1279" max="1279" width="35.85546875" style="2" bestFit="1" customWidth="1"/>
    <col min="1280" max="1280" width="10.5703125" style="2" customWidth="1"/>
    <col min="1281" max="1281" width="8.85546875" style="2" customWidth="1"/>
    <col min="1282" max="1282" width="13" style="2" customWidth="1"/>
    <col min="1283" max="1283" width="8.5703125" style="2" customWidth="1"/>
    <col min="1284" max="1285" width="11" style="2" customWidth="1"/>
    <col min="1286" max="1289" width="11.42578125" style="2" customWidth="1"/>
    <col min="1290" max="1290" width="11" style="2" bestFit="1" customWidth="1"/>
    <col min="1291" max="1291" width="11.85546875" style="2" customWidth="1"/>
    <col min="1292" max="1532" width="9.140625" style="2"/>
    <col min="1533" max="1533" width="2.42578125" style="2" customWidth="1"/>
    <col min="1534" max="1534" width="9.140625" style="2"/>
    <col min="1535" max="1535" width="35.85546875" style="2" bestFit="1" customWidth="1"/>
    <col min="1536" max="1536" width="10.5703125" style="2" customWidth="1"/>
    <col min="1537" max="1537" width="8.85546875" style="2" customWidth="1"/>
    <col min="1538" max="1538" width="13" style="2" customWidth="1"/>
    <col min="1539" max="1539" width="8.5703125" style="2" customWidth="1"/>
    <col min="1540" max="1541" width="11" style="2" customWidth="1"/>
    <col min="1542" max="1545" width="11.42578125" style="2" customWidth="1"/>
    <col min="1546" max="1546" width="11" style="2" bestFit="1" customWidth="1"/>
    <col min="1547" max="1547" width="11.85546875" style="2" customWidth="1"/>
    <col min="1548" max="1788" width="9.140625" style="2"/>
    <col min="1789" max="1789" width="2.42578125" style="2" customWidth="1"/>
    <col min="1790" max="1790" width="9.140625" style="2"/>
    <col min="1791" max="1791" width="35.85546875" style="2" bestFit="1" customWidth="1"/>
    <col min="1792" max="1792" width="10.5703125" style="2" customWidth="1"/>
    <col min="1793" max="1793" width="8.85546875" style="2" customWidth="1"/>
    <col min="1794" max="1794" width="13" style="2" customWidth="1"/>
    <col min="1795" max="1795" width="8.5703125" style="2" customWidth="1"/>
    <col min="1796" max="1797" width="11" style="2" customWidth="1"/>
    <col min="1798" max="1801" width="11.42578125" style="2" customWidth="1"/>
    <col min="1802" max="1802" width="11" style="2" bestFit="1" customWidth="1"/>
    <col min="1803" max="1803" width="11.85546875" style="2" customWidth="1"/>
    <col min="1804" max="2044" width="9.140625" style="2"/>
    <col min="2045" max="2045" width="2.42578125" style="2" customWidth="1"/>
    <col min="2046" max="2046" width="9.140625" style="2"/>
    <col min="2047" max="2047" width="35.85546875" style="2" bestFit="1" customWidth="1"/>
    <col min="2048" max="2048" width="10.5703125" style="2" customWidth="1"/>
    <col min="2049" max="2049" width="8.85546875" style="2" customWidth="1"/>
    <col min="2050" max="2050" width="13" style="2" customWidth="1"/>
    <col min="2051" max="2051" width="8.5703125" style="2" customWidth="1"/>
    <col min="2052" max="2053" width="11" style="2" customWidth="1"/>
    <col min="2054" max="2057" width="11.42578125" style="2" customWidth="1"/>
    <col min="2058" max="2058" width="11" style="2" bestFit="1" customWidth="1"/>
    <col min="2059" max="2059" width="11.85546875" style="2" customWidth="1"/>
    <col min="2060" max="2300" width="9.140625" style="2"/>
    <col min="2301" max="2301" width="2.42578125" style="2" customWidth="1"/>
    <col min="2302" max="2302" width="9.140625" style="2"/>
    <col min="2303" max="2303" width="35.85546875" style="2" bestFit="1" customWidth="1"/>
    <col min="2304" max="2304" width="10.5703125" style="2" customWidth="1"/>
    <col min="2305" max="2305" width="8.85546875" style="2" customWidth="1"/>
    <col min="2306" max="2306" width="13" style="2" customWidth="1"/>
    <col min="2307" max="2307" width="8.5703125" style="2" customWidth="1"/>
    <col min="2308" max="2309" width="11" style="2" customWidth="1"/>
    <col min="2310" max="2313" width="11.42578125" style="2" customWidth="1"/>
    <col min="2314" max="2314" width="11" style="2" bestFit="1" customWidth="1"/>
    <col min="2315" max="2315" width="11.85546875" style="2" customWidth="1"/>
    <col min="2316" max="2556" width="9.140625" style="2"/>
    <col min="2557" max="2557" width="2.42578125" style="2" customWidth="1"/>
    <col min="2558" max="2558" width="9.140625" style="2"/>
    <col min="2559" max="2559" width="35.85546875" style="2" bestFit="1" customWidth="1"/>
    <col min="2560" max="2560" width="10.5703125" style="2" customWidth="1"/>
    <col min="2561" max="2561" width="8.85546875" style="2" customWidth="1"/>
    <col min="2562" max="2562" width="13" style="2" customWidth="1"/>
    <col min="2563" max="2563" width="8.5703125" style="2" customWidth="1"/>
    <col min="2564" max="2565" width="11" style="2" customWidth="1"/>
    <col min="2566" max="2569" width="11.42578125" style="2" customWidth="1"/>
    <col min="2570" max="2570" width="11" style="2" bestFit="1" customWidth="1"/>
    <col min="2571" max="2571" width="11.85546875" style="2" customWidth="1"/>
    <col min="2572" max="2812" width="9.140625" style="2"/>
    <col min="2813" max="2813" width="2.42578125" style="2" customWidth="1"/>
    <col min="2814" max="2814" width="9.140625" style="2"/>
    <col min="2815" max="2815" width="35.85546875" style="2" bestFit="1" customWidth="1"/>
    <col min="2816" max="2816" width="10.5703125" style="2" customWidth="1"/>
    <col min="2817" max="2817" width="8.85546875" style="2" customWidth="1"/>
    <col min="2818" max="2818" width="13" style="2" customWidth="1"/>
    <col min="2819" max="2819" width="8.5703125" style="2" customWidth="1"/>
    <col min="2820" max="2821" width="11" style="2" customWidth="1"/>
    <col min="2822" max="2825" width="11.42578125" style="2" customWidth="1"/>
    <col min="2826" max="2826" width="11" style="2" bestFit="1" customWidth="1"/>
    <col min="2827" max="2827" width="11.85546875" style="2" customWidth="1"/>
    <col min="2828" max="3068" width="9.140625" style="2"/>
    <col min="3069" max="3069" width="2.42578125" style="2" customWidth="1"/>
    <col min="3070" max="3070" width="9.140625" style="2"/>
    <col min="3071" max="3071" width="35.85546875" style="2" bestFit="1" customWidth="1"/>
    <col min="3072" max="3072" width="10.5703125" style="2" customWidth="1"/>
    <col min="3073" max="3073" width="8.85546875" style="2" customWidth="1"/>
    <col min="3074" max="3074" width="13" style="2" customWidth="1"/>
    <col min="3075" max="3075" width="8.5703125" style="2" customWidth="1"/>
    <col min="3076" max="3077" width="11" style="2" customWidth="1"/>
    <col min="3078" max="3081" width="11.42578125" style="2" customWidth="1"/>
    <col min="3082" max="3082" width="11" style="2" bestFit="1" customWidth="1"/>
    <col min="3083" max="3083" width="11.85546875" style="2" customWidth="1"/>
    <col min="3084" max="3324" width="9.140625" style="2"/>
    <col min="3325" max="3325" width="2.42578125" style="2" customWidth="1"/>
    <col min="3326" max="3326" width="9.140625" style="2"/>
    <col min="3327" max="3327" width="35.85546875" style="2" bestFit="1" customWidth="1"/>
    <col min="3328" max="3328" width="10.5703125" style="2" customWidth="1"/>
    <col min="3329" max="3329" width="8.85546875" style="2" customWidth="1"/>
    <col min="3330" max="3330" width="13" style="2" customWidth="1"/>
    <col min="3331" max="3331" width="8.5703125" style="2" customWidth="1"/>
    <col min="3332" max="3333" width="11" style="2" customWidth="1"/>
    <col min="3334" max="3337" width="11.42578125" style="2" customWidth="1"/>
    <col min="3338" max="3338" width="11" style="2" bestFit="1" customWidth="1"/>
    <col min="3339" max="3339" width="11.85546875" style="2" customWidth="1"/>
    <col min="3340" max="3580" width="9.140625" style="2"/>
    <col min="3581" max="3581" width="2.42578125" style="2" customWidth="1"/>
    <col min="3582" max="3582" width="9.140625" style="2"/>
    <col min="3583" max="3583" width="35.85546875" style="2" bestFit="1" customWidth="1"/>
    <col min="3584" max="3584" width="10.5703125" style="2" customWidth="1"/>
    <col min="3585" max="3585" width="8.85546875" style="2" customWidth="1"/>
    <col min="3586" max="3586" width="13" style="2" customWidth="1"/>
    <col min="3587" max="3587" width="8.5703125" style="2" customWidth="1"/>
    <col min="3588" max="3589" width="11" style="2" customWidth="1"/>
    <col min="3590" max="3593" width="11.42578125" style="2" customWidth="1"/>
    <col min="3594" max="3594" width="11" style="2" bestFit="1" customWidth="1"/>
    <col min="3595" max="3595" width="11.85546875" style="2" customWidth="1"/>
    <col min="3596" max="3836" width="9.140625" style="2"/>
    <col min="3837" max="3837" width="2.42578125" style="2" customWidth="1"/>
    <col min="3838" max="3838" width="9.140625" style="2"/>
    <col min="3839" max="3839" width="35.85546875" style="2" bestFit="1" customWidth="1"/>
    <col min="3840" max="3840" width="10.5703125" style="2" customWidth="1"/>
    <col min="3841" max="3841" width="8.85546875" style="2" customWidth="1"/>
    <col min="3842" max="3842" width="13" style="2" customWidth="1"/>
    <col min="3843" max="3843" width="8.5703125" style="2" customWidth="1"/>
    <col min="3844" max="3845" width="11" style="2" customWidth="1"/>
    <col min="3846" max="3849" width="11.42578125" style="2" customWidth="1"/>
    <col min="3850" max="3850" width="11" style="2" bestFit="1" customWidth="1"/>
    <col min="3851" max="3851" width="11.85546875" style="2" customWidth="1"/>
    <col min="3852" max="4092" width="9.140625" style="2"/>
    <col min="4093" max="4093" width="2.42578125" style="2" customWidth="1"/>
    <col min="4094" max="4094" width="9.140625" style="2"/>
    <col min="4095" max="4095" width="35.85546875" style="2" bestFit="1" customWidth="1"/>
    <col min="4096" max="4096" width="10.5703125" style="2" customWidth="1"/>
    <col min="4097" max="4097" width="8.85546875" style="2" customWidth="1"/>
    <col min="4098" max="4098" width="13" style="2" customWidth="1"/>
    <col min="4099" max="4099" width="8.5703125" style="2" customWidth="1"/>
    <col min="4100" max="4101" width="11" style="2" customWidth="1"/>
    <col min="4102" max="4105" width="11.42578125" style="2" customWidth="1"/>
    <col min="4106" max="4106" width="11" style="2" bestFit="1" customWidth="1"/>
    <col min="4107" max="4107" width="11.85546875" style="2" customWidth="1"/>
    <col min="4108" max="4348" width="9.140625" style="2"/>
    <col min="4349" max="4349" width="2.42578125" style="2" customWidth="1"/>
    <col min="4350" max="4350" width="9.140625" style="2"/>
    <col min="4351" max="4351" width="35.85546875" style="2" bestFit="1" customWidth="1"/>
    <col min="4352" max="4352" width="10.5703125" style="2" customWidth="1"/>
    <col min="4353" max="4353" width="8.85546875" style="2" customWidth="1"/>
    <col min="4354" max="4354" width="13" style="2" customWidth="1"/>
    <col min="4355" max="4355" width="8.5703125" style="2" customWidth="1"/>
    <col min="4356" max="4357" width="11" style="2" customWidth="1"/>
    <col min="4358" max="4361" width="11.42578125" style="2" customWidth="1"/>
    <col min="4362" max="4362" width="11" style="2" bestFit="1" customWidth="1"/>
    <col min="4363" max="4363" width="11.85546875" style="2" customWidth="1"/>
    <col min="4364" max="4604" width="9.140625" style="2"/>
    <col min="4605" max="4605" width="2.42578125" style="2" customWidth="1"/>
    <col min="4606" max="4606" width="9.140625" style="2"/>
    <col min="4607" max="4607" width="35.85546875" style="2" bestFit="1" customWidth="1"/>
    <col min="4608" max="4608" width="10.5703125" style="2" customWidth="1"/>
    <col min="4609" max="4609" width="8.85546875" style="2" customWidth="1"/>
    <col min="4610" max="4610" width="13" style="2" customWidth="1"/>
    <col min="4611" max="4611" width="8.5703125" style="2" customWidth="1"/>
    <col min="4612" max="4613" width="11" style="2" customWidth="1"/>
    <col min="4614" max="4617" width="11.42578125" style="2" customWidth="1"/>
    <col min="4618" max="4618" width="11" style="2" bestFit="1" customWidth="1"/>
    <col min="4619" max="4619" width="11.85546875" style="2" customWidth="1"/>
    <col min="4620" max="4860" width="9.140625" style="2"/>
    <col min="4861" max="4861" width="2.42578125" style="2" customWidth="1"/>
    <col min="4862" max="4862" width="9.140625" style="2"/>
    <col min="4863" max="4863" width="35.85546875" style="2" bestFit="1" customWidth="1"/>
    <col min="4864" max="4864" width="10.5703125" style="2" customWidth="1"/>
    <col min="4865" max="4865" width="8.85546875" style="2" customWidth="1"/>
    <col min="4866" max="4866" width="13" style="2" customWidth="1"/>
    <col min="4867" max="4867" width="8.5703125" style="2" customWidth="1"/>
    <col min="4868" max="4869" width="11" style="2" customWidth="1"/>
    <col min="4870" max="4873" width="11.42578125" style="2" customWidth="1"/>
    <col min="4874" max="4874" width="11" style="2" bestFit="1" customWidth="1"/>
    <col min="4875" max="4875" width="11.85546875" style="2" customWidth="1"/>
    <col min="4876" max="5116" width="9.140625" style="2"/>
    <col min="5117" max="5117" width="2.42578125" style="2" customWidth="1"/>
    <col min="5118" max="5118" width="9.140625" style="2"/>
    <col min="5119" max="5119" width="35.85546875" style="2" bestFit="1" customWidth="1"/>
    <col min="5120" max="5120" width="10.5703125" style="2" customWidth="1"/>
    <col min="5121" max="5121" width="8.85546875" style="2" customWidth="1"/>
    <col min="5122" max="5122" width="13" style="2" customWidth="1"/>
    <col min="5123" max="5123" width="8.5703125" style="2" customWidth="1"/>
    <col min="5124" max="5125" width="11" style="2" customWidth="1"/>
    <col min="5126" max="5129" width="11.42578125" style="2" customWidth="1"/>
    <col min="5130" max="5130" width="11" style="2" bestFit="1" customWidth="1"/>
    <col min="5131" max="5131" width="11.85546875" style="2" customWidth="1"/>
    <col min="5132" max="5372" width="9.140625" style="2"/>
    <col min="5373" max="5373" width="2.42578125" style="2" customWidth="1"/>
    <col min="5374" max="5374" width="9.140625" style="2"/>
    <col min="5375" max="5375" width="35.85546875" style="2" bestFit="1" customWidth="1"/>
    <col min="5376" max="5376" width="10.5703125" style="2" customWidth="1"/>
    <col min="5377" max="5377" width="8.85546875" style="2" customWidth="1"/>
    <col min="5378" max="5378" width="13" style="2" customWidth="1"/>
    <col min="5379" max="5379" width="8.5703125" style="2" customWidth="1"/>
    <col min="5380" max="5381" width="11" style="2" customWidth="1"/>
    <col min="5382" max="5385" width="11.42578125" style="2" customWidth="1"/>
    <col min="5386" max="5386" width="11" style="2" bestFit="1" customWidth="1"/>
    <col min="5387" max="5387" width="11.85546875" style="2" customWidth="1"/>
    <col min="5388" max="5628" width="9.140625" style="2"/>
    <col min="5629" max="5629" width="2.42578125" style="2" customWidth="1"/>
    <col min="5630" max="5630" width="9.140625" style="2"/>
    <col min="5631" max="5631" width="35.85546875" style="2" bestFit="1" customWidth="1"/>
    <col min="5632" max="5632" width="10.5703125" style="2" customWidth="1"/>
    <col min="5633" max="5633" width="8.85546875" style="2" customWidth="1"/>
    <col min="5634" max="5634" width="13" style="2" customWidth="1"/>
    <col min="5635" max="5635" width="8.5703125" style="2" customWidth="1"/>
    <col min="5636" max="5637" width="11" style="2" customWidth="1"/>
    <col min="5638" max="5641" width="11.42578125" style="2" customWidth="1"/>
    <col min="5642" max="5642" width="11" style="2" bestFit="1" customWidth="1"/>
    <col min="5643" max="5643" width="11.85546875" style="2" customWidth="1"/>
    <col min="5644" max="5884" width="9.140625" style="2"/>
    <col min="5885" max="5885" width="2.42578125" style="2" customWidth="1"/>
    <col min="5886" max="5886" width="9.140625" style="2"/>
    <col min="5887" max="5887" width="35.85546875" style="2" bestFit="1" customWidth="1"/>
    <col min="5888" max="5888" width="10.5703125" style="2" customWidth="1"/>
    <col min="5889" max="5889" width="8.85546875" style="2" customWidth="1"/>
    <col min="5890" max="5890" width="13" style="2" customWidth="1"/>
    <col min="5891" max="5891" width="8.5703125" style="2" customWidth="1"/>
    <col min="5892" max="5893" width="11" style="2" customWidth="1"/>
    <col min="5894" max="5897" width="11.42578125" style="2" customWidth="1"/>
    <col min="5898" max="5898" width="11" style="2" bestFit="1" customWidth="1"/>
    <col min="5899" max="5899" width="11.85546875" style="2" customWidth="1"/>
    <col min="5900" max="6140" width="9.140625" style="2"/>
    <col min="6141" max="6141" width="2.42578125" style="2" customWidth="1"/>
    <col min="6142" max="6142" width="9.140625" style="2"/>
    <col min="6143" max="6143" width="35.85546875" style="2" bestFit="1" customWidth="1"/>
    <col min="6144" max="6144" width="10.5703125" style="2" customWidth="1"/>
    <col min="6145" max="6145" width="8.85546875" style="2" customWidth="1"/>
    <col min="6146" max="6146" width="13" style="2" customWidth="1"/>
    <col min="6147" max="6147" width="8.5703125" style="2" customWidth="1"/>
    <col min="6148" max="6149" width="11" style="2" customWidth="1"/>
    <col min="6150" max="6153" width="11.42578125" style="2" customWidth="1"/>
    <col min="6154" max="6154" width="11" style="2" bestFit="1" customWidth="1"/>
    <col min="6155" max="6155" width="11.85546875" style="2" customWidth="1"/>
    <col min="6156" max="6396" width="9.140625" style="2"/>
    <col min="6397" max="6397" width="2.42578125" style="2" customWidth="1"/>
    <col min="6398" max="6398" width="9.140625" style="2"/>
    <col min="6399" max="6399" width="35.85546875" style="2" bestFit="1" customWidth="1"/>
    <col min="6400" max="6400" width="10.5703125" style="2" customWidth="1"/>
    <col min="6401" max="6401" width="8.85546875" style="2" customWidth="1"/>
    <col min="6402" max="6402" width="13" style="2" customWidth="1"/>
    <col min="6403" max="6403" width="8.5703125" style="2" customWidth="1"/>
    <col min="6404" max="6405" width="11" style="2" customWidth="1"/>
    <col min="6406" max="6409" width="11.42578125" style="2" customWidth="1"/>
    <col min="6410" max="6410" width="11" style="2" bestFit="1" customWidth="1"/>
    <col min="6411" max="6411" width="11.85546875" style="2" customWidth="1"/>
    <col min="6412" max="6652" width="9.140625" style="2"/>
    <col min="6653" max="6653" width="2.42578125" style="2" customWidth="1"/>
    <col min="6654" max="6654" width="9.140625" style="2"/>
    <col min="6655" max="6655" width="35.85546875" style="2" bestFit="1" customWidth="1"/>
    <col min="6656" max="6656" width="10.5703125" style="2" customWidth="1"/>
    <col min="6657" max="6657" width="8.85546875" style="2" customWidth="1"/>
    <col min="6658" max="6658" width="13" style="2" customWidth="1"/>
    <col min="6659" max="6659" width="8.5703125" style="2" customWidth="1"/>
    <col min="6660" max="6661" width="11" style="2" customWidth="1"/>
    <col min="6662" max="6665" width="11.42578125" style="2" customWidth="1"/>
    <col min="6666" max="6666" width="11" style="2" bestFit="1" customWidth="1"/>
    <col min="6667" max="6667" width="11.85546875" style="2" customWidth="1"/>
    <col min="6668" max="6908" width="9.140625" style="2"/>
    <col min="6909" max="6909" width="2.42578125" style="2" customWidth="1"/>
    <col min="6910" max="6910" width="9.140625" style="2"/>
    <col min="6911" max="6911" width="35.85546875" style="2" bestFit="1" customWidth="1"/>
    <col min="6912" max="6912" width="10.5703125" style="2" customWidth="1"/>
    <col min="6913" max="6913" width="8.85546875" style="2" customWidth="1"/>
    <col min="6914" max="6914" width="13" style="2" customWidth="1"/>
    <col min="6915" max="6915" width="8.5703125" style="2" customWidth="1"/>
    <col min="6916" max="6917" width="11" style="2" customWidth="1"/>
    <col min="6918" max="6921" width="11.42578125" style="2" customWidth="1"/>
    <col min="6922" max="6922" width="11" style="2" bestFit="1" customWidth="1"/>
    <col min="6923" max="6923" width="11.85546875" style="2" customWidth="1"/>
    <col min="6924" max="7164" width="9.140625" style="2"/>
    <col min="7165" max="7165" width="2.42578125" style="2" customWidth="1"/>
    <col min="7166" max="7166" width="9.140625" style="2"/>
    <col min="7167" max="7167" width="35.85546875" style="2" bestFit="1" customWidth="1"/>
    <col min="7168" max="7168" width="10.5703125" style="2" customWidth="1"/>
    <col min="7169" max="7169" width="8.85546875" style="2" customWidth="1"/>
    <col min="7170" max="7170" width="13" style="2" customWidth="1"/>
    <col min="7171" max="7171" width="8.5703125" style="2" customWidth="1"/>
    <col min="7172" max="7173" width="11" style="2" customWidth="1"/>
    <col min="7174" max="7177" width="11.42578125" style="2" customWidth="1"/>
    <col min="7178" max="7178" width="11" style="2" bestFit="1" customWidth="1"/>
    <col min="7179" max="7179" width="11.85546875" style="2" customWidth="1"/>
    <col min="7180" max="7420" width="9.140625" style="2"/>
    <col min="7421" max="7421" width="2.42578125" style="2" customWidth="1"/>
    <col min="7422" max="7422" width="9.140625" style="2"/>
    <col min="7423" max="7423" width="35.85546875" style="2" bestFit="1" customWidth="1"/>
    <col min="7424" max="7424" width="10.5703125" style="2" customWidth="1"/>
    <col min="7425" max="7425" width="8.85546875" style="2" customWidth="1"/>
    <col min="7426" max="7426" width="13" style="2" customWidth="1"/>
    <col min="7427" max="7427" width="8.5703125" style="2" customWidth="1"/>
    <col min="7428" max="7429" width="11" style="2" customWidth="1"/>
    <col min="7430" max="7433" width="11.42578125" style="2" customWidth="1"/>
    <col min="7434" max="7434" width="11" style="2" bestFit="1" customWidth="1"/>
    <col min="7435" max="7435" width="11.85546875" style="2" customWidth="1"/>
    <col min="7436" max="7676" width="9.140625" style="2"/>
    <col min="7677" max="7677" width="2.42578125" style="2" customWidth="1"/>
    <col min="7678" max="7678" width="9.140625" style="2"/>
    <col min="7679" max="7679" width="35.85546875" style="2" bestFit="1" customWidth="1"/>
    <col min="7680" max="7680" width="10.5703125" style="2" customWidth="1"/>
    <col min="7681" max="7681" width="8.85546875" style="2" customWidth="1"/>
    <col min="7682" max="7682" width="13" style="2" customWidth="1"/>
    <col min="7683" max="7683" width="8.5703125" style="2" customWidth="1"/>
    <col min="7684" max="7685" width="11" style="2" customWidth="1"/>
    <col min="7686" max="7689" width="11.42578125" style="2" customWidth="1"/>
    <col min="7690" max="7690" width="11" style="2" bestFit="1" customWidth="1"/>
    <col min="7691" max="7691" width="11.85546875" style="2" customWidth="1"/>
    <col min="7692" max="7932" width="9.140625" style="2"/>
    <col min="7933" max="7933" width="2.42578125" style="2" customWidth="1"/>
    <col min="7934" max="7934" width="9.140625" style="2"/>
    <col min="7935" max="7935" width="35.85546875" style="2" bestFit="1" customWidth="1"/>
    <col min="7936" max="7936" width="10.5703125" style="2" customWidth="1"/>
    <col min="7937" max="7937" width="8.85546875" style="2" customWidth="1"/>
    <col min="7938" max="7938" width="13" style="2" customWidth="1"/>
    <col min="7939" max="7939" width="8.5703125" style="2" customWidth="1"/>
    <col min="7940" max="7941" width="11" style="2" customWidth="1"/>
    <col min="7942" max="7945" width="11.42578125" style="2" customWidth="1"/>
    <col min="7946" max="7946" width="11" style="2" bestFit="1" customWidth="1"/>
    <col min="7947" max="7947" width="11.85546875" style="2" customWidth="1"/>
    <col min="7948" max="8188" width="9.140625" style="2"/>
    <col min="8189" max="8189" width="2.42578125" style="2" customWidth="1"/>
    <col min="8190" max="8190" width="9.140625" style="2"/>
    <col min="8191" max="8191" width="35.85546875" style="2" bestFit="1" customWidth="1"/>
    <col min="8192" max="8192" width="10.5703125" style="2" customWidth="1"/>
    <col min="8193" max="8193" width="8.85546875" style="2" customWidth="1"/>
    <col min="8194" max="8194" width="13" style="2" customWidth="1"/>
    <col min="8195" max="8195" width="8.5703125" style="2" customWidth="1"/>
    <col min="8196" max="8197" width="11" style="2" customWidth="1"/>
    <col min="8198" max="8201" width="11.42578125" style="2" customWidth="1"/>
    <col min="8202" max="8202" width="11" style="2" bestFit="1" customWidth="1"/>
    <col min="8203" max="8203" width="11.85546875" style="2" customWidth="1"/>
    <col min="8204" max="8444" width="9.140625" style="2"/>
    <col min="8445" max="8445" width="2.42578125" style="2" customWidth="1"/>
    <col min="8446" max="8446" width="9.140625" style="2"/>
    <col min="8447" max="8447" width="35.85546875" style="2" bestFit="1" customWidth="1"/>
    <col min="8448" max="8448" width="10.5703125" style="2" customWidth="1"/>
    <col min="8449" max="8449" width="8.85546875" style="2" customWidth="1"/>
    <col min="8450" max="8450" width="13" style="2" customWidth="1"/>
    <col min="8451" max="8451" width="8.5703125" style="2" customWidth="1"/>
    <col min="8452" max="8453" width="11" style="2" customWidth="1"/>
    <col min="8454" max="8457" width="11.42578125" style="2" customWidth="1"/>
    <col min="8458" max="8458" width="11" style="2" bestFit="1" customWidth="1"/>
    <col min="8459" max="8459" width="11.85546875" style="2" customWidth="1"/>
    <col min="8460" max="8700" width="9.140625" style="2"/>
    <col min="8701" max="8701" width="2.42578125" style="2" customWidth="1"/>
    <col min="8702" max="8702" width="9.140625" style="2"/>
    <col min="8703" max="8703" width="35.85546875" style="2" bestFit="1" customWidth="1"/>
    <col min="8704" max="8704" width="10.5703125" style="2" customWidth="1"/>
    <col min="8705" max="8705" width="8.85546875" style="2" customWidth="1"/>
    <col min="8706" max="8706" width="13" style="2" customWidth="1"/>
    <col min="8707" max="8707" width="8.5703125" style="2" customWidth="1"/>
    <col min="8708" max="8709" width="11" style="2" customWidth="1"/>
    <col min="8710" max="8713" width="11.42578125" style="2" customWidth="1"/>
    <col min="8714" max="8714" width="11" style="2" bestFit="1" customWidth="1"/>
    <col min="8715" max="8715" width="11.85546875" style="2" customWidth="1"/>
    <col min="8716" max="8956" width="9.140625" style="2"/>
    <col min="8957" max="8957" width="2.42578125" style="2" customWidth="1"/>
    <col min="8958" max="8958" width="9.140625" style="2"/>
    <col min="8959" max="8959" width="35.85546875" style="2" bestFit="1" customWidth="1"/>
    <col min="8960" max="8960" width="10.5703125" style="2" customWidth="1"/>
    <col min="8961" max="8961" width="8.85546875" style="2" customWidth="1"/>
    <col min="8962" max="8962" width="13" style="2" customWidth="1"/>
    <col min="8963" max="8963" width="8.5703125" style="2" customWidth="1"/>
    <col min="8964" max="8965" width="11" style="2" customWidth="1"/>
    <col min="8966" max="8969" width="11.42578125" style="2" customWidth="1"/>
    <col min="8970" max="8970" width="11" style="2" bestFit="1" customWidth="1"/>
    <col min="8971" max="8971" width="11.85546875" style="2" customWidth="1"/>
    <col min="8972" max="9212" width="9.140625" style="2"/>
    <col min="9213" max="9213" width="2.42578125" style="2" customWidth="1"/>
    <col min="9214" max="9214" width="9.140625" style="2"/>
    <col min="9215" max="9215" width="35.85546875" style="2" bestFit="1" customWidth="1"/>
    <col min="9216" max="9216" width="10.5703125" style="2" customWidth="1"/>
    <col min="9217" max="9217" width="8.85546875" style="2" customWidth="1"/>
    <col min="9218" max="9218" width="13" style="2" customWidth="1"/>
    <col min="9219" max="9219" width="8.5703125" style="2" customWidth="1"/>
    <col min="9220" max="9221" width="11" style="2" customWidth="1"/>
    <col min="9222" max="9225" width="11.42578125" style="2" customWidth="1"/>
    <col min="9226" max="9226" width="11" style="2" bestFit="1" customWidth="1"/>
    <col min="9227" max="9227" width="11.85546875" style="2" customWidth="1"/>
    <col min="9228" max="9468" width="9.140625" style="2"/>
    <col min="9469" max="9469" width="2.42578125" style="2" customWidth="1"/>
    <col min="9470" max="9470" width="9.140625" style="2"/>
    <col min="9471" max="9471" width="35.85546875" style="2" bestFit="1" customWidth="1"/>
    <col min="9472" max="9472" width="10.5703125" style="2" customWidth="1"/>
    <col min="9473" max="9473" width="8.85546875" style="2" customWidth="1"/>
    <col min="9474" max="9474" width="13" style="2" customWidth="1"/>
    <col min="9475" max="9475" width="8.5703125" style="2" customWidth="1"/>
    <col min="9476" max="9477" width="11" style="2" customWidth="1"/>
    <col min="9478" max="9481" width="11.42578125" style="2" customWidth="1"/>
    <col min="9482" max="9482" width="11" style="2" bestFit="1" customWidth="1"/>
    <col min="9483" max="9483" width="11.85546875" style="2" customWidth="1"/>
    <col min="9484" max="9724" width="9.140625" style="2"/>
    <col min="9725" max="9725" width="2.42578125" style="2" customWidth="1"/>
    <col min="9726" max="9726" width="9.140625" style="2"/>
    <col min="9727" max="9727" width="35.85546875" style="2" bestFit="1" customWidth="1"/>
    <col min="9728" max="9728" width="10.5703125" style="2" customWidth="1"/>
    <col min="9729" max="9729" width="8.85546875" style="2" customWidth="1"/>
    <col min="9730" max="9730" width="13" style="2" customWidth="1"/>
    <col min="9731" max="9731" width="8.5703125" style="2" customWidth="1"/>
    <col min="9732" max="9733" width="11" style="2" customWidth="1"/>
    <col min="9734" max="9737" width="11.42578125" style="2" customWidth="1"/>
    <col min="9738" max="9738" width="11" style="2" bestFit="1" customWidth="1"/>
    <col min="9739" max="9739" width="11.85546875" style="2" customWidth="1"/>
    <col min="9740" max="9980" width="9.140625" style="2"/>
    <col min="9981" max="9981" width="2.42578125" style="2" customWidth="1"/>
    <col min="9982" max="9982" width="9.140625" style="2"/>
    <col min="9983" max="9983" width="35.85546875" style="2" bestFit="1" customWidth="1"/>
    <col min="9984" max="9984" width="10.5703125" style="2" customWidth="1"/>
    <col min="9985" max="9985" width="8.85546875" style="2" customWidth="1"/>
    <col min="9986" max="9986" width="13" style="2" customWidth="1"/>
    <col min="9987" max="9987" width="8.5703125" style="2" customWidth="1"/>
    <col min="9988" max="9989" width="11" style="2" customWidth="1"/>
    <col min="9990" max="9993" width="11.42578125" style="2" customWidth="1"/>
    <col min="9994" max="9994" width="11" style="2" bestFit="1" customWidth="1"/>
    <col min="9995" max="9995" width="11.85546875" style="2" customWidth="1"/>
    <col min="9996" max="10236" width="9.140625" style="2"/>
    <col min="10237" max="10237" width="2.42578125" style="2" customWidth="1"/>
    <col min="10238" max="10238" width="9.140625" style="2"/>
    <col min="10239" max="10239" width="35.85546875" style="2" bestFit="1" customWidth="1"/>
    <col min="10240" max="10240" width="10.5703125" style="2" customWidth="1"/>
    <col min="10241" max="10241" width="8.85546875" style="2" customWidth="1"/>
    <col min="10242" max="10242" width="13" style="2" customWidth="1"/>
    <col min="10243" max="10243" width="8.5703125" style="2" customWidth="1"/>
    <col min="10244" max="10245" width="11" style="2" customWidth="1"/>
    <col min="10246" max="10249" width="11.42578125" style="2" customWidth="1"/>
    <col min="10250" max="10250" width="11" style="2" bestFit="1" customWidth="1"/>
    <col min="10251" max="10251" width="11.85546875" style="2" customWidth="1"/>
    <col min="10252" max="10492" width="9.140625" style="2"/>
    <col min="10493" max="10493" width="2.42578125" style="2" customWidth="1"/>
    <col min="10494" max="10494" width="9.140625" style="2"/>
    <col min="10495" max="10495" width="35.85546875" style="2" bestFit="1" customWidth="1"/>
    <col min="10496" max="10496" width="10.5703125" style="2" customWidth="1"/>
    <col min="10497" max="10497" width="8.85546875" style="2" customWidth="1"/>
    <col min="10498" max="10498" width="13" style="2" customWidth="1"/>
    <col min="10499" max="10499" width="8.5703125" style="2" customWidth="1"/>
    <col min="10500" max="10501" width="11" style="2" customWidth="1"/>
    <col min="10502" max="10505" width="11.42578125" style="2" customWidth="1"/>
    <col min="10506" max="10506" width="11" style="2" bestFit="1" customWidth="1"/>
    <col min="10507" max="10507" width="11.85546875" style="2" customWidth="1"/>
    <col min="10508" max="10748" width="9.140625" style="2"/>
    <col min="10749" max="10749" width="2.42578125" style="2" customWidth="1"/>
    <col min="10750" max="10750" width="9.140625" style="2"/>
    <col min="10751" max="10751" width="35.85546875" style="2" bestFit="1" customWidth="1"/>
    <col min="10752" max="10752" width="10.5703125" style="2" customWidth="1"/>
    <col min="10753" max="10753" width="8.85546875" style="2" customWidth="1"/>
    <col min="10754" max="10754" width="13" style="2" customWidth="1"/>
    <col min="10755" max="10755" width="8.5703125" style="2" customWidth="1"/>
    <col min="10756" max="10757" width="11" style="2" customWidth="1"/>
    <col min="10758" max="10761" width="11.42578125" style="2" customWidth="1"/>
    <col min="10762" max="10762" width="11" style="2" bestFit="1" customWidth="1"/>
    <col min="10763" max="10763" width="11.85546875" style="2" customWidth="1"/>
    <col min="10764" max="11004" width="9.140625" style="2"/>
    <col min="11005" max="11005" width="2.42578125" style="2" customWidth="1"/>
    <col min="11006" max="11006" width="9.140625" style="2"/>
    <col min="11007" max="11007" width="35.85546875" style="2" bestFit="1" customWidth="1"/>
    <col min="11008" max="11008" width="10.5703125" style="2" customWidth="1"/>
    <col min="11009" max="11009" width="8.85546875" style="2" customWidth="1"/>
    <col min="11010" max="11010" width="13" style="2" customWidth="1"/>
    <col min="11011" max="11011" width="8.5703125" style="2" customWidth="1"/>
    <col min="11012" max="11013" width="11" style="2" customWidth="1"/>
    <col min="11014" max="11017" width="11.42578125" style="2" customWidth="1"/>
    <col min="11018" max="11018" width="11" style="2" bestFit="1" customWidth="1"/>
    <col min="11019" max="11019" width="11.85546875" style="2" customWidth="1"/>
    <col min="11020" max="11260" width="9.140625" style="2"/>
    <col min="11261" max="11261" width="2.42578125" style="2" customWidth="1"/>
    <col min="11262" max="11262" width="9.140625" style="2"/>
    <col min="11263" max="11263" width="35.85546875" style="2" bestFit="1" customWidth="1"/>
    <col min="11264" max="11264" width="10.5703125" style="2" customWidth="1"/>
    <col min="11265" max="11265" width="8.85546875" style="2" customWidth="1"/>
    <col min="11266" max="11266" width="13" style="2" customWidth="1"/>
    <col min="11267" max="11267" width="8.5703125" style="2" customWidth="1"/>
    <col min="11268" max="11269" width="11" style="2" customWidth="1"/>
    <col min="11270" max="11273" width="11.42578125" style="2" customWidth="1"/>
    <col min="11274" max="11274" width="11" style="2" bestFit="1" customWidth="1"/>
    <col min="11275" max="11275" width="11.85546875" style="2" customWidth="1"/>
    <col min="11276" max="11516" width="9.140625" style="2"/>
    <col min="11517" max="11517" width="2.42578125" style="2" customWidth="1"/>
    <col min="11518" max="11518" width="9.140625" style="2"/>
    <col min="11519" max="11519" width="35.85546875" style="2" bestFit="1" customWidth="1"/>
    <col min="11520" max="11520" width="10.5703125" style="2" customWidth="1"/>
    <col min="11521" max="11521" width="8.85546875" style="2" customWidth="1"/>
    <col min="11522" max="11522" width="13" style="2" customWidth="1"/>
    <col min="11523" max="11523" width="8.5703125" style="2" customWidth="1"/>
    <col min="11524" max="11525" width="11" style="2" customWidth="1"/>
    <col min="11526" max="11529" width="11.42578125" style="2" customWidth="1"/>
    <col min="11530" max="11530" width="11" style="2" bestFit="1" customWidth="1"/>
    <col min="11531" max="11531" width="11.85546875" style="2" customWidth="1"/>
    <col min="11532" max="11772" width="9.140625" style="2"/>
    <col min="11773" max="11773" width="2.42578125" style="2" customWidth="1"/>
    <col min="11774" max="11774" width="9.140625" style="2"/>
    <col min="11775" max="11775" width="35.85546875" style="2" bestFit="1" customWidth="1"/>
    <col min="11776" max="11776" width="10.5703125" style="2" customWidth="1"/>
    <col min="11777" max="11777" width="8.85546875" style="2" customWidth="1"/>
    <col min="11778" max="11778" width="13" style="2" customWidth="1"/>
    <col min="11779" max="11779" width="8.5703125" style="2" customWidth="1"/>
    <col min="11780" max="11781" width="11" style="2" customWidth="1"/>
    <col min="11782" max="11785" width="11.42578125" style="2" customWidth="1"/>
    <col min="11786" max="11786" width="11" style="2" bestFit="1" customWidth="1"/>
    <col min="11787" max="11787" width="11.85546875" style="2" customWidth="1"/>
    <col min="11788" max="12028" width="9.140625" style="2"/>
    <col min="12029" max="12029" width="2.42578125" style="2" customWidth="1"/>
    <col min="12030" max="12030" width="9.140625" style="2"/>
    <col min="12031" max="12031" width="35.85546875" style="2" bestFit="1" customWidth="1"/>
    <col min="12032" max="12032" width="10.5703125" style="2" customWidth="1"/>
    <col min="12033" max="12033" width="8.85546875" style="2" customWidth="1"/>
    <col min="12034" max="12034" width="13" style="2" customWidth="1"/>
    <col min="12035" max="12035" width="8.5703125" style="2" customWidth="1"/>
    <col min="12036" max="12037" width="11" style="2" customWidth="1"/>
    <col min="12038" max="12041" width="11.42578125" style="2" customWidth="1"/>
    <col min="12042" max="12042" width="11" style="2" bestFit="1" customWidth="1"/>
    <col min="12043" max="12043" width="11.85546875" style="2" customWidth="1"/>
    <col min="12044" max="12284" width="9.140625" style="2"/>
    <col min="12285" max="12285" width="2.42578125" style="2" customWidth="1"/>
    <col min="12286" max="12286" width="9.140625" style="2"/>
    <col min="12287" max="12287" width="35.85546875" style="2" bestFit="1" customWidth="1"/>
    <col min="12288" max="12288" width="10.5703125" style="2" customWidth="1"/>
    <col min="12289" max="12289" width="8.85546875" style="2" customWidth="1"/>
    <col min="12290" max="12290" width="13" style="2" customWidth="1"/>
    <col min="12291" max="12291" width="8.5703125" style="2" customWidth="1"/>
    <col min="12292" max="12293" width="11" style="2" customWidth="1"/>
    <col min="12294" max="12297" width="11.42578125" style="2" customWidth="1"/>
    <col min="12298" max="12298" width="11" style="2" bestFit="1" customWidth="1"/>
    <col min="12299" max="12299" width="11.85546875" style="2" customWidth="1"/>
    <col min="12300" max="12540" width="9.140625" style="2"/>
    <col min="12541" max="12541" width="2.42578125" style="2" customWidth="1"/>
    <col min="12542" max="12542" width="9.140625" style="2"/>
    <col min="12543" max="12543" width="35.85546875" style="2" bestFit="1" customWidth="1"/>
    <col min="12544" max="12544" width="10.5703125" style="2" customWidth="1"/>
    <col min="12545" max="12545" width="8.85546875" style="2" customWidth="1"/>
    <col min="12546" max="12546" width="13" style="2" customWidth="1"/>
    <col min="12547" max="12547" width="8.5703125" style="2" customWidth="1"/>
    <col min="12548" max="12549" width="11" style="2" customWidth="1"/>
    <col min="12550" max="12553" width="11.42578125" style="2" customWidth="1"/>
    <col min="12554" max="12554" width="11" style="2" bestFit="1" customWidth="1"/>
    <col min="12555" max="12555" width="11.85546875" style="2" customWidth="1"/>
    <col min="12556" max="12796" width="9.140625" style="2"/>
    <col min="12797" max="12797" width="2.42578125" style="2" customWidth="1"/>
    <col min="12798" max="12798" width="9.140625" style="2"/>
    <col min="12799" max="12799" width="35.85546875" style="2" bestFit="1" customWidth="1"/>
    <col min="12800" max="12800" width="10.5703125" style="2" customWidth="1"/>
    <col min="12801" max="12801" width="8.85546875" style="2" customWidth="1"/>
    <col min="12802" max="12802" width="13" style="2" customWidth="1"/>
    <col min="12803" max="12803" width="8.5703125" style="2" customWidth="1"/>
    <col min="12804" max="12805" width="11" style="2" customWidth="1"/>
    <col min="12806" max="12809" width="11.42578125" style="2" customWidth="1"/>
    <col min="12810" max="12810" width="11" style="2" bestFit="1" customWidth="1"/>
    <col min="12811" max="12811" width="11.85546875" style="2" customWidth="1"/>
    <col min="12812" max="13052" width="9.140625" style="2"/>
    <col min="13053" max="13053" width="2.42578125" style="2" customWidth="1"/>
    <col min="13054" max="13054" width="9.140625" style="2"/>
    <col min="13055" max="13055" width="35.85546875" style="2" bestFit="1" customWidth="1"/>
    <col min="13056" max="13056" width="10.5703125" style="2" customWidth="1"/>
    <col min="13057" max="13057" width="8.85546875" style="2" customWidth="1"/>
    <col min="13058" max="13058" width="13" style="2" customWidth="1"/>
    <col min="13059" max="13059" width="8.5703125" style="2" customWidth="1"/>
    <col min="13060" max="13061" width="11" style="2" customWidth="1"/>
    <col min="13062" max="13065" width="11.42578125" style="2" customWidth="1"/>
    <col min="13066" max="13066" width="11" style="2" bestFit="1" customWidth="1"/>
    <col min="13067" max="13067" width="11.85546875" style="2" customWidth="1"/>
    <col min="13068" max="13308" width="9.140625" style="2"/>
    <col min="13309" max="13309" width="2.42578125" style="2" customWidth="1"/>
    <col min="13310" max="13310" width="9.140625" style="2"/>
    <col min="13311" max="13311" width="35.85546875" style="2" bestFit="1" customWidth="1"/>
    <col min="13312" max="13312" width="10.5703125" style="2" customWidth="1"/>
    <col min="13313" max="13313" width="8.85546875" style="2" customWidth="1"/>
    <col min="13314" max="13314" width="13" style="2" customWidth="1"/>
    <col min="13315" max="13315" width="8.5703125" style="2" customWidth="1"/>
    <col min="13316" max="13317" width="11" style="2" customWidth="1"/>
    <col min="13318" max="13321" width="11.42578125" style="2" customWidth="1"/>
    <col min="13322" max="13322" width="11" style="2" bestFit="1" customWidth="1"/>
    <col min="13323" max="13323" width="11.85546875" style="2" customWidth="1"/>
    <col min="13324" max="13564" width="9.140625" style="2"/>
    <col min="13565" max="13565" width="2.42578125" style="2" customWidth="1"/>
    <col min="13566" max="13566" width="9.140625" style="2"/>
    <col min="13567" max="13567" width="35.85546875" style="2" bestFit="1" customWidth="1"/>
    <col min="13568" max="13568" width="10.5703125" style="2" customWidth="1"/>
    <col min="13569" max="13569" width="8.85546875" style="2" customWidth="1"/>
    <col min="13570" max="13570" width="13" style="2" customWidth="1"/>
    <col min="13571" max="13571" width="8.5703125" style="2" customWidth="1"/>
    <col min="13572" max="13573" width="11" style="2" customWidth="1"/>
    <col min="13574" max="13577" width="11.42578125" style="2" customWidth="1"/>
    <col min="13578" max="13578" width="11" style="2" bestFit="1" customWidth="1"/>
    <col min="13579" max="13579" width="11.85546875" style="2" customWidth="1"/>
    <col min="13580" max="13820" width="9.140625" style="2"/>
    <col min="13821" max="13821" width="2.42578125" style="2" customWidth="1"/>
    <col min="13822" max="13822" width="9.140625" style="2"/>
    <col min="13823" max="13823" width="35.85546875" style="2" bestFit="1" customWidth="1"/>
    <col min="13824" max="13824" width="10.5703125" style="2" customWidth="1"/>
    <col min="13825" max="13825" width="8.85546875" style="2" customWidth="1"/>
    <col min="13826" max="13826" width="13" style="2" customWidth="1"/>
    <col min="13827" max="13827" width="8.5703125" style="2" customWidth="1"/>
    <col min="13828" max="13829" width="11" style="2" customWidth="1"/>
    <col min="13830" max="13833" width="11.42578125" style="2" customWidth="1"/>
    <col min="13834" max="13834" width="11" style="2" bestFit="1" customWidth="1"/>
    <col min="13835" max="13835" width="11.85546875" style="2" customWidth="1"/>
    <col min="13836" max="14076" width="9.140625" style="2"/>
    <col min="14077" max="14077" width="2.42578125" style="2" customWidth="1"/>
    <col min="14078" max="14078" width="9.140625" style="2"/>
    <col min="14079" max="14079" width="35.85546875" style="2" bestFit="1" customWidth="1"/>
    <col min="14080" max="14080" width="10.5703125" style="2" customWidth="1"/>
    <col min="14081" max="14081" width="8.85546875" style="2" customWidth="1"/>
    <col min="14082" max="14082" width="13" style="2" customWidth="1"/>
    <col min="14083" max="14083" width="8.5703125" style="2" customWidth="1"/>
    <col min="14084" max="14085" width="11" style="2" customWidth="1"/>
    <col min="14086" max="14089" width="11.42578125" style="2" customWidth="1"/>
    <col min="14090" max="14090" width="11" style="2" bestFit="1" customWidth="1"/>
    <col min="14091" max="14091" width="11.85546875" style="2" customWidth="1"/>
    <col min="14092" max="14332" width="9.140625" style="2"/>
    <col min="14333" max="14333" width="2.42578125" style="2" customWidth="1"/>
    <col min="14334" max="14334" width="9.140625" style="2"/>
    <col min="14335" max="14335" width="35.85546875" style="2" bestFit="1" customWidth="1"/>
    <col min="14336" max="14336" width="10.5703125" style="2" customWidth="1"/>
    <col min="14337" max="14337" width="8.85546875" style="2" customWidth="1"/>
    <col min="14338" max="14338" width="13" style="2" customWidth="1"/>
    <col min="14339" max="14339" width="8.5703125" style="2" customWidth="1"/>
    <col min="14340" max="14341" width="11" style="2" customWidth="1"/>
    <col min="14342" max="14345" width="11.42578125" style="2" customWidth="1"/>
    <col min="14346" max="14346" width="11" style="2" bestFit="1" customWidth="1"/>
    <col min="14347" max="14347" width="11.85546875" style="2" customWidth="1"/>
    <col min="14348" max="14588" width="9.140625" style="2"/>
    <col min="14589" max="14589" width="2.42578125" style="2" customWidth="1"/>
    <col min="14590" max="14590" width="9.140625" style="2"/>
    <col min="14591" max="14591" width="35.85546875" style="2" bestFit="1" customWidth="1"/>
    <col min="14592" max="14592" width="10.5703125" style="2" customWidth="1"/>
    <col min="14593" max="14593" width="8.85546875" style="2" customWidth="1"/>
    <col min="14594" max="14594" width="13" style="2" customWidth="1"/>
    <col min="14595" max="14595" width="8.5703125" style="2" customWidth="1"/>
    <col min="14596" max="14597" width="11" style="2" customWidth="1"/>
    <col min="14598" max="14601" width="11.42578125" style="2" customWidth="1"/>
    <col min="14602" max="14602" width="11" style="2" bestFit="1" customWidth="1"/>
    <col min="14603" max="14603" width="11.85546875" style="2" customWidth="1"/>
    <col min="14604" max="14844" width="9.140625" style="2"/>
    <col min="14845" max="14845" width="2.42578125" style="2" customWidth="1"/>
    <col min="14846" max="14846" width="9.140625" style="2"/>
    <col min="14847" max="14847" width="35.85546875" style="2" bestFit="1" customWidth="1"/>
    <col min="14848" max="14848" width="10.5703125" style="2" customWidth="1"/>
    <col min="14849" max="14849" width="8.85546875" style="2" customWidth="1"/>
    <col min="14850" max="14850" width="13" style="2" customWidth="1"/>
    <col min="14851" max="14851" width="8.5703125" style="2" customWidth="1"/>
    <col min="14852" max="14853" width="11" style="2" customWidth="1"/>
    <col min="14854" max="14857" width="11.42578125" style="2" customWidth="1"/>
    <col min="14858" max="14858" width="11" style="2" bestFit="1" customWidth="1"/>
    <col min="14859" max="14859" width="11.85546875" style="2" customWidth="1"/>
    <col min="14860" max="15100" width="9.140625" style="2"/>
    <col min="15101" max="15101" width="2.42578125" style="2" customWidth="1"/>
    <col min="15102" max="15102" width="9.140625" style="2"/>
    <col min="15103" max="15103" width="35.85546875" style="2" bestFit="1" customWidth="1"/>
    <col min="15104" max="15104" width="10.5703125" style="2" customWidth="1"/>
    <col min="15105" max="15105" width="8.85546875" style="2" customWidth="1"/>
    <col min="15106" max="15106" width="13" style="2" customWidth="1"/>
    <col min="15107" max="15107" width="8.5703125" style="2" customWidth="1"/>
    <col min="15108" max="15109" width="11" style="2" customWidth="1"/>
    <col min="15110" max="15113" width="11.42578125" style="2" customWidth="1"/>
    <col min="15114" max="15114" width="11" style="2" bestFit="1" customWidth="1"/>
    <col min="15115" max="15115" width="11.85546875" style="2" customWidth="1"/>
    <col min="15116" max="15356" width="9.140625" style="2"/>
    <col min="15357" max="15357" width="2.42578125" style="2" customWidth="1"/>
    <col min="15358" max="15358" width="9.140625" style="2"/>
    <col min="15359" max="15359" width="35.85546875" style="2" bestFit="1" customWidth="1"/>
    <col min="15360" max="15360" width="10.5703125" style="2" customWidth="1"/>
    <col min="15361" max="15361" width="8.85546875" style="2" customWidth="1"/>
    <col min="15362" max="15362" width="13" style="2" customWidth="1"/>
    <col min="15363" max="15363" width="8.5703125" style="2" customWidth="1"/>
    <col min="15364" max="15365" width="11" style="2" customWidth="1"/>
    <col min="15366" max="15369" width="11.42578125" style="2" customWidth="1"/>
    <col min="15370" max="15370" width="11" style="2" bestFit="1" customWidth="1"/>
    <col min="15371" max="15371" width="11.85546875" style="2" customWidth="1"/>
    <col min="15372" max="15612" width="9.140625" style="2"/>
    <col min="15613" max="15613" width="2.42578125" style="2" customWidth="1"/>
    <col min="15614" max="15614" width="9.140625" style="2"/>
    <col min="15615" max="15615" width="35.85546875" style="2" bestFit="1" customWidth="1"/>
    <col min="15616" max="15616" width="10.5703125" style="2" customWidth="1"/>
    <col min="15617" max="15617" width="8.85546875" style="2" customWidth="1"/>
    <col min="15618" max="15618" width="13" style="2" customWidth="1"/>
    <col min="15619" max="15619" width="8.5703125" style="2" customWidth="1"/>
    <col min="15620" max="15621" width="11" style="2" customWidth="1"/>
    <col min="15622" max="15625" width="11.42578125" style="2" customWidth="1"/>
    <col min="15626" max="15626" width="11" style="2" bestFit="1" customWidth="1"/>
    <col min="15627" max="15627" width="11.85546875" style="2" customWidth="1"/>
    <col min="15628" max="15868" width="9.140625" style="2"/>
    <col min="15869" max="15869" width="2.42578125" style="2" customWidth="1"/>
    <col min="15870" max="15870" width="9.140625" style="2"/>
    <col min="15871" max="15871" width="35.85546875" style="2" bestFit="1" customWidth="1"/>
    <col min="15872" max="15872" width="10.5703125" style="2" customWidth="1"/>
    <col min="15873" max="15873" width="8.85546875" style="2" customWidth="1"/>
    <col min="15874" max="15874" width="13" style="2" customWidth="1"/>
    <col min="15875" max="15875" width="8.5703125" style="2" customWidth="1"/>
    <col min="15876" max="15877" width="11" style="2" customWidth="1"/>
    <col min="15878" max="15881" width="11.42578125" style="2" customWidth="1"/>
    <col min="15882" max="15882" width="11" style="2" bestFit="1" customWidth="1"/>
    <col min="15883" max="15883" width="11.85546875" style="2" customWidth="1"/>
    <col min="15884" max="16124" width="9.140625" style="2"/>
    <col min="16125" max="16125" width="2.42578125" style="2" customWidth="1"/>
    <col min="16126" max="16126" width="9.140625" style="2"/>
    <col min="16127" max="16127" width="35.85546875" style="2" bestFit="1" customWidth="1"/>
    <col min="16128" max="16128" width="10.5703125" style="2" customWidth="1"/>
    <col min="16129" max="16129" width="8.85546875" style="2" customWidth="1"/>
    <col min="16130" max="16130" width="13" style="2" customWidth="1"/>
    <col min="16131" max="16131" width="8.5703125" style="2" customWidth="1"/>
    <col min="16132" max="16133" width="11" style="2" customWidth="1"/>
    <col min="16134" max="16137" width="11.42578125" style="2" customWidth="1"/>
    <col min="16138" max="16138" width="11" style="2" bestFit="1" customWidth="1"/>
    <col min="16139" max="16139" width="11.85546875" style="2" customWidth="1"/>
    <col min="16140" max="16384" width="9.140625" style="2"/>
  </cols>
  <sheetData>
    <row r="1" spans="1:11" x14ac:dyDescent="0.2">
      <c r="H1" s="3" t="s">
        <v>0</v>
      </c>
      <c r="J1" s="162" t="s">
        <v>170</v>
      </c>
      <c r="K1" s="162"/>
    </row>
    <row r="2" spans="1:11" x14ac:dyDescent="0.2">
      <c r="H2" s="3" t="s">
        <v>1</v>
      </c>
      <c r="J2" s="161">
        <v>2</v>
      </c>
      <c r="K2" s="161"/>
    </row>
    <row r="3" spans="1:11" x14ac:dyDescent="0.2">
      <c r="A3" s="2" t="s">
        <v>126</v>
      </c>
      <c r="H3" s="3" t="s">
        <v>2</v>
      </c>
      <c r="J3" s="161" t="s">
        <v>171</v>
      </c>
      <c r="K3" s="161"/>
    </row>
    <row r="4" spans="1:11" x14ac:dyDescent="0.2">
      <c r="H4" s="3" t="s">
        <v>3</v>
      </c>
      <c r="J4" s="163"/>
      <c r="K4" s="163"/>
    </row>
    <row r="5" spans="1:11" x14ac:dyDescent="0.2">
      <c r="H5" s="3" t="s">
        <v>4</v>
      </c>
      <c r="J5" s="163"/>
      <c r="K5" s="163"/>
    </row>
    <row r="6" spans="1:11" x14ac:dyDescent="0.2">
      <c r="H6" s="3"/>
      <c r="J6" s="7"/>
      <c r="K6" s="1"/>
    </row>
    <row r="7" spans="1:11" x14ac:dyDescent="0.2">
      <c r="H7" s="3" t="s">
        <v>5</v>
      </c>
      <c r="J7" s="160">
        <v>46161</v>
      </c>
      <c r="K7" s="161"/>
    </row>
    <row r="9" spans="1:11" ht="18" x14ac:dyDescent="0.25">
      <c r="A9" s="158" t="s">
        <v>127</v>
      </c>
      <c r="B9" s="158"/>
      <c r="C9" s="158"/>
      <c r="D9" s="158"/>
      <c r="E9" s="158"/>
      <c r="F9" s="158"/>
      <c r="G9" s="158"/>
      <c r="H9" s="158"/>
      <c r="I9" s="158"/>
      <c r="J9" s="158"/>
      <c r="K9" s="158"/>
    </row>
    <row r="10" spans="1:11" ht="18" x14ac:dyDescent="0.25">
      <c r="A10" s="158" t="s">
        <v>128</v>
      </c>
      <c r="B10" s="158"/>
      <c r="C10" s="158"/>
      <c r="D10" s="158"/>
      <c r="E10" s="158"/>
      <c r="F10" s="158"/>
      <c r="G10" s="158"/>
      <c r="H10" s="158"/>
      <c r="I10" s="158"/>
      <c r="J10" s="158"/>
      <c r="K10" s="158"/>
    </row>
    <row r="11" spans="1:11" ht="18" x14ac:dyDescent="0.25">
      <c r="A11" s="64"/>
      <c r="B11" s="64"/>
      <c r="C11" s="64"/>
      <c r="G11" s="64"/>
      <c r="H11" s="64"/>
      <c r="I11" s="64"/>
      <c r="J11" s="64"/>
      <c r="K11" s="64"/>
    </row>
    <row r="12" spans="1:11" ht="18" x14ac:dyDescent="0.25">
      <c r="A12" s="64"/>
      <c r="B12" s="64"/>
      <c r="C12" s="64"/>
      <c r="E12" s="64"/>
      <c r="F12" s="65"/>
      <c r="G12" s="64"/>
      <c r="H12" s="64"/>
      <c r="I12" s="64"/>
      <c r="J12" s="64"/>
      <c r="K12" s="64"/>
    </row>
    <row r="13" spans="1:11" x14ac:dyDescent="0.2">
      <c r="A13" s="3" t="s">
        <v>129</v>
      </c>
      <c r="B13" s="2" t="s">
        <v>130</v>
      </c>
    </row>
    <row r="14" spans="1:11" x14ac:dyDescent="0.2">
      <c r="B14" s="159" t="s">
        <v>131</v>
      </c>
      <c r="C14" s="159"/>
      <c r="D14" s="159"/>
      <c r="E14" s="159"/>
      <c r="F14" s="159"/>
      <c r="G14" s="159"/>
      <c r="H14" s="159"/>
      <c r="I14" s="159"/>
      <c r="J14" s="159"/>
      <c r="K14" s="159"/>
    </row>
    <row r="15" spans="1:11" ht="57" customHeight="1" x14ac:dyDescent="0.2">
      <c r="A15" s="3"/>
      <c r="B15" s="159" t="s">
        <v>132</v>
      </c>
      <c r="C15" s="159"/>
      <c r="D15" s="159"/>
      <c r="E15" s="159"/>
      <c r="F15" s="159"/>
      <c r="G15" s="159"/>
      <c r="H15" s="159"/>
      <c r="I15" s="159"/>
      <c r="J15" s="159"/>
      <c r="K15" s="159"/>
    </row>
    <row r="16" spans="1:11" x14ac:dyDescent="0.2">
      <c r="B16" s="66"/>
      <c r="C16" s="66"/>
      <c r="D16" s="66"/>
      <c r="E16" s="66"/>
      <c r="F16" s="66"/>
      <c r="G16" s="66"/>
      <c r="H16" s="66"/>
      <c r="I16" s="66"/>
      <c r="J16" s="66"/>
      <c r="K16" s="66"/>
    </row>
    <row r="17" spans="1:13" x14ac:dyDescent="0.2">
      <c r="A17" s="3" t="s">
        <v>8</v>
      </c>
    </row>
    <row r="18" spans="1:13" x14ac:dyDescent="0.2">
      <c r="A18" s="67">
        <v>1</v>
      </c>
      <c r="B18" s="159" t="s">
        <v>133</v>
      </c>
      <c r="C18" s="159"/>
      <c r="D18" s="159"/>
      <c r="E18" s="159"/>
      <c r="F18" s="159"/>
      <c r="G18" s="159"/>
      <c r="H18" s="159"/>
      <c r="I18" s="159"/>
      <c r="J18" s="159"/>
      <c r="K18" s="159"/>
    </row>
    <row r="19" spans="1:13" x14ac:dyDescent="0.2">
      <c r="A19" s="67">
        <v>2</v>
      </c>
      <c r="B19" s="159" t="s">
        <v>134</v>
      </c>
      <c r="C19" s="159"/>
      <c r="D19" s="159"/>
      <c r="E19" s="159"/>
      <c r="F19" s="159"/>
      <c r="G19" s="159"/>
      <c r="H19" s="159"/>
      <c r="I19" s="159"/>
      <c r="J19" s="159"/>
      <c r="K19" s="159"/>
    </row>
    <row r="20" spans="1:13" x14ac:dyDescent="0.2">
      <c r="A20" s="67">
        <v>3</v>
      </c>
      <c r="B20" s="68" t="s">
        <v>135</v>
      </c>
      <c r="C20" s="10"/>
      <c r="D20" s="10"/>
      <c r="E20" s="10"/>
      <c r="F20" s="10"/>
      <c r="G20" s="10"/>
      <c r="H20" s="10"/>
      <c r="I20" s="10"/>
      <c r="J20" s="10"/>
      <c r="K20" s="10"/>
    </row>
    <row r="21" spans="1:13" x14ac:dyDescent="0.2">
      <c r="A21" s="67">
        <v>4</v>
      </c>
      <c r="B21" s="159" t="s">
        <v>136</v>
      </c>
      <c r="C21" s="159"/>
      <c r="D21" s="159"/>
      <c r="E21" s="159"/>
      <c r="F21" s="159"/>
      <c r="G21" s="159"/>
      <c r="H21" s="159"/>
      <c r="I21" s="159"/>
      <c r="J21" s="159"/>
      <c r="K21" s="159"/>
    </row>
    <row r="22" spans="1:13" hidden="1" x14ac:dyDescent="0.2">
      <c r="A22" s="67"/>
      <c r="B22" s="10"/>
      <c r="C22" s="10"/>
      <c r="D22" s="10"/>
      <c r="E22" s="10"/>
      <c r="F22" s="10"/>
      <c r="G22" s="10"/>
      <c r="H22" s="10"/>
      <c r="I22" s="10"/>
      <c r="J22" s="10"/>
      <c r="K22" s="10"/>
    </row>
    <row r="23" spans="1:13" ht="18" hidden="1" customHeight="1" x14ac:dyDescent="0.25">
      <c r="A23" s="63"/>
      <c r="B23" s="63"/>
      <c r="C23" s="63"/>
      <c r="D23" s="63"/>
      <c r="E23" s="64" t="s">
        <v>137</v>
      </c>
      <c r="F23" s="69">
        <f>F72-1</f>
        <v>2012</v>
      </c>
      <c r="G23" s="63"/>
      <c r="H23" s="63"/>
      <c r="I23" s="63"/>
      <c r="J23" s="63"/>
      <c r="K23" s="63"/>
    </row>
    <row r="24" spans="1:13" hidden="1" x14ac:dyDescent="0.2">
      <c r="A24" s="70"/>
      <c r="B24" s="70"/>
      <c r="C24" s="70"/>
      <c r="D24" s="70"/>
      <c r="E24" s="70"/>
      <c r="F24" s="70"/>
      <c r="G24" s="70"/>
      <c r="H24" s="70"/>
      <c r="I24" s="70"/>
      <c r="J24" s="70"/>
      <c r="K24" s="70"/>
    </row>
    <row r="25" spans="1:13" ht="18.95" hidden="1" customHeight="1" x14ac:dyDescent="0.25">
      <c r="A25" s="63"/>
      <c r="B25" s="63"/>
      <c r="C25" s="150" t="s">
        <v>138</v>
      </c>
      <c r="D25" s="151"/>
      <c r="E25" s="151"/>
      <c r="F25" s="151"/>
      <c r="G25" s="152" t="s">
        <v>139</v>
      </c>
      <c r="H25" s="153"/>
      <c r="I25" s="71" t="s">
        <v>140</v>
      </c>
      <c r="J25" s="63"/>
      <c r="K25" s="63"/>
    </row>
    <row r="26" spans="1:13" ht="63.95" hidden="1" customHeight="1" x14ac:dyDescent="0.2">
      <c r="A26" s="154" t="s">
        <v>141</v>
      </c>
      <c r="B26" s="156" t="s">
        <v>142</v>
      </c>
      <c r="C26" s="72" t="s">
        <v>143</v>
      </c>
      <c r="D26" s="73" t="s">
        <v>144</v>
      </c>
      <c r="E26" s="74" t="s">
        <v>145</v>
      </c>
      <c r="F26" s="75" t="s">
        <v>146</v>
      </c>
      <c r="G26" s="75" t="s">
        <v>147</v>
      </c>
      <c r="H26" s="72" t="s">
        <v>148</v>
      </c>
      <c r="I26" s="76" t="s">
        <v>149</v>
      </c>
      <c r="J26" s="77" t="s">
        <v>150</v>
      </c>
      <c r="K26" s="74" t="s">
        <v>151</v>
      </c>
      <c r="L26" s="75" t="s">
        <v>152</v>
      </c>
      <c r="M26" s="76" t="s">
        <v>153</v>
      </c>
    </row>
    <row r="27" spans="1:13" ht="13.5" hidden="1" thickBot="1" x14ac:dyDescent="0.25">
      <c r="A27" s="155"/>
      <c r="B27" s="157"/>
      <c r="C27" s="78" t="s">
        <v>154</v>
      </c>
      <c r="D27" s="79" t="s">
        <v>155</v>
      </c>
      <c r="E27" s="80" t="s">
        <v>156</v>
      </c>
      <c r="F27" s="80" t="s">
        <v>157</v>
      </c>
      <c r="G27" s="81" t="s">
        <v>158</v>
      </c>
      <c r="H27" s="82" t="s">
        <v>159</v>
      </c>
      <c r="I27" s="80" t="s">
        <v>160</v>
      </c>
      <c r="J27" s="78" t="s">
        <v>161</v>
      </c>
      <c r="K27" s="83" t="s">
        <v>162</v>
      </c>
      <c r="L27" s="80" t="s">
        <v>163</v>
      </c>
      <c r="M27" s="84" t="s">
        <v>164</v>
      </c>
    </row>
    <row r="28" spans="1:13" hidden="1" x14ac:dyDescent="0.2">
      <c r="A28" s="59">
        <v>1609</v>
      </c>
      <c r="B28" s="62" t="s">
        <v>32</v>
      </c>
      <c r="C28" s="85"/>
      <c r="D28" s="86"/>
      <c r="E28" s="86"/>
      <c r="F28" s="87"/>
      <c r="G28" s="88">
        <f>C28-D28+(E28*0.5)-F28</f>
        <v>0</v>
      </c>
      <c r="H28" s="89"/>
      <c r="I28" s="90">
        <f>IF(H28=0,0,1/H28)</f>
        <v>0</v>
      </c>
      <c r="J28" s="91">
        <f t="shared" ref="J28:J68" si="0">IF(H28=0,0,+G28/H28)</f>
        <v>0</v>
      </c>
      <c r="K28" s="92">
        <v>0</v>
      </c>
      <c r="L28" s="93">
        <f>IF(ISERROR(+K28-J28), 0, +K28-J28)</f>
        <v>0</v>
      </c>
      <c r="M28" s="94">
        <f>IFERROR(L28/K28,0)</f>
        <v>0</v>
      </c>
    </row>
    <row r="29" spans="1:13" hidden="1" x14ac:dyDescent="0.2">
      <c r="A29" s="61">
        <v>1611</v>
      </c>
      <c r="B29" s="60" t="s">
        <v>33</v>
      </c>
      <c r="C29" s="85"/>
      <c r="D29" s="86"/>
      <c r="E29" s="87"/>
      <c r="F29" s="87"/>
      <c r="G29" s="88">
        <f t="shared" ref="G29:G68" si="1">C29-D29+(E29*0.5)-F29</f>
        <v>0</v>
      </c>
      <c r="H29" s="89"/>
      <c r="I29" s="95">
        <f>IF(H29=0,0,1/H29)</f>
        <v>0</v>
      </c>
      <c r="J29" s="91">
        <f t="shared" si="0"/>
        <v>0</v>
      </c>
      <c r="K29" s="92">
        <v>0</v>
      </c>
      <c r="L29" s="93">
        <f>IF(ISERROR(+K29-J29), 0, +K29-J29)</f>
        <v>0</v>
      </c>
      <c r="M29" s="96">
        <f t="shared" ref="M29:M69" si="2">IFERROR(L29/K29,0)</f>
        <v>0</v>
      </c>
    </row>
    <row r="30" spans="1:13" hidden="1" x14ac:dyDescent="0.2">
      <c r="A30" s="27">
        <v>1612</v>
      </c>
      <c r="B30" s="62" t="s">
        <v>35</v>
      </c>
      <c r="C30" s="97"/>
      <c r="D30" s="98"/>
      <c r="E30" s="99"/>
      <c r="F30" s="99"/>
      <c r="G30" s="88">
        <f t="shared" si="1"/>
        <v>0</v>
      </c>
      <c r="H30" s="100"/>
      <c r="I30" s="95">
        <f t="shared" ref="I30:I68" si="3">IF(H30=0,0,1/H30)</f>
        <v>0</v>
      </c>
      <c r="J30" s="91">
        <f t="shared" si="0"/>
        <v>0</v>
      </c>
      <c r="K30" s="92">
        <v>0</v>
      </c>
      <c r="L30" s="101">
        <f t="shared" ref="L30:L68" si="4">IF(ISERROR(+K30-J30), 0, +K30-J30)</f>
        <v>0</v>
      </c>
      <c r="M30" s="96">
        <f t="shared" si="2"/>
        <v>0</v>
      </c>
    </row>
    <row r="31" spans="1:13" hidden="1" x14ac:dyDescent="0.2">
      <c r="A31" s="27">
        <v>1805</v>
      </c>
      <c r="B31" s="62" t="s">
        <v>37</v>
      </c>
      <c r="C31" s="97"/>
      <c r="D31" s="98"/>
      <c r="E31" s="99"/>
      <c r="F31" s="99"/>
      <c r="G31" s="88">
        <f t="shared" si="1"/>
        <v>0</v>
      </c>
      <c r="H31" s="100"/>
      <c r="I31" s="95">
        <f t="shared" si="3"/>
        <v>0</v>
      </c>
      <c r="J31" s="91">
        <f t="shared" si="0"/>
        <v>0</v>
      </c>
      <c r="K31" s="92">
        <v>0</v>
      </c>
      <c r="L31" s="101">
        <f t="shared" si="4"/>
        <v>0</v>
      </c>
      <c r="M31" s="96">
        <f t="shared" si="2"/>
        <v>0</v>
      </c>
    </row>
    <row r="32" spans="1:13" hidden="1" x14ac:dyDescent="0.2">
      <c r="A32" s="27">
        <v>1808</v>
      </c>
      <c r="B32" s="62" t="s">
        <v>38</v>
      </c>
      <c r="C32" s="97"/>
      <c r="D32" s="98"/>
      <c r="E32" s="99"/>
      <c r="F32" s="99"/>
      <c r="G32" s="88">
        <f t="shared" si="1"/>
        <v>0</v>
      </c>
      <c r="H32" s="100"/>
      <c r="I32" s="95">
        <f t="shared" si="3"/>
        <v>0</v>
      </c>
      <c r="J32" s="91">
        <f t="shared" si="0"/>
        <v>0</v>
      </c>
      <c r="K32" s="92">
        <v>0</v>
      </c>
      <c r="L32" s="101">
        <f t="shared" si="4"/>
        <v>0</v>
      </c>
      <c r="M32" s="96">
        <f t="shared" si="2"/>
        <v>0</v>
      </c>
    </row>
    <row r="33" spans="1:13" hidden="1" x14ac:dyDescent="0.2">
      <c r="A33" s="27">
        <v>1810</v>
      </c>
      <c r="B33" s="62" t="s">
        <v>39</v>
      </c>
      <c r="C33" s="97"/>
      <c r="D33" s="98"/>
      <c r="E33" s="99"/>
      <c r="F33" s="99"/>
      <c r="G33" s="88">
        <f t="shared" si="1"/>
        <v>0</v>
      </c>
      <c r="H33" s="100"/>
      <c r="I33" s="95">
        <f t="shared" si="3"/>
        <v>0</v>
      </c>
      <c r="J33" s="91">
        <f t="shared" si="0"/>
        <v>0</v>
      </c>
      <c r="K33" s="92">
        <v>0</v>
      </c>
      <c r="L33" s="101">
        <f t="shared" si="4"/>
        <v>0</v>
      </c>
      <c r="M33" s="96">
        <f t="shared" si="2"/>
        <v>0</v>
      </c>
    </row>
    <row r="34" spans="1:13" hidden="1" x14ac:dyDescent="0.2">
      <c r="A34" s="27">
        <v>1815</v>
      </c>
      <c r="B34" s="62" t="s">
        <v>40</v>
      </c>
      <c r="C34" s="97"/>
      <c r="D34" s="98"/>
      <c r="E34" s="99"/>
      <c r="F34" s="99"/>
      <c r="G34" s="88">
        <f t="shared" si="1"/>
        <v>0</v>
      </c>
      <c r="H34" s="100"/>
      <c r="I34" s="95">
        <f t="shared" si="3"/>
        <v>0</v>
      </c>
      <c r="J34" s="91">
        <f t="shared" si="0"/>
        <v>0</v>
      </c>
      <c r="K34" s="92">
        <v>0</v>
      </c>
      <c r="L34" s="101">
        <f t="shared" si="4"/>
        <v>0</v>
      </c>
      <c r="M34" s="96">
        <f t="shared" si="2"/>
        <v>0</v>
      </c>
    </row>
    <row r="35" spans="1:13" hidden="1" x14ac:dyDescent="0.2">
      <c r="A35" s="27">
        <v>1820</v>
      </c>
      <c r="B35" s="62" t="s">
        <v>41</v>
      </c>
      <c r="C35" s="97"/>
      <c r="D35" s="98"/>
      <c r="E35" s="99"/>
      <c r="F35" s="99"/>
      <c r="G35" s="88">
        <f t="shared" si="1"/>
        <v>0</v>
      </c>
      <c r="H35" s="100"/>
      <c r="I35" s="95">
        <f t="shared" si="3"/>
        <v>0</v>
      </c>
      <c r="J35" s="91">
        <f t="shared" si="0"/>
        <v>0</v>
      </c>
      <c r="K35" s="92">
        <v>0</v>
      </c>
      <c r="L35" s="101">
        <f t="shared" si="4"/>
        <v>0</v>
      </c>
      <c r="M35" s="96">
        <f t="shared" si="2"/>
        <v>0</v>
      </c>
    </row>
    <row r="36" spans="1:13" hidden="1" x14ac:dyDescent="0.2">
      <c r="A36" s="27">
        <v>1825</v>
      </c>
      <c r="B36" s="62" t="s">
        <v>42</v>
      </c>
      <c r="C36" s="97"/>
      <c r="D36" s="98"/>
      <c r="E36" s="99"/>
      <c r="F36" s="99"/>
      <c r="G36" s="88">
        <f t="shared" si="1"/>
        <v>0</v>
      </c>
      <c r="H36" s="100"/>
      <c r="I36" s="95">
        <f t="shared" si="3"/>
        <v>0</v>
      </c>
      <c r="J36" s="91">
        <f t="shared" si="0"/>
        <v>0</v>
      </c>
      <c r="K36" s="92">
        <v>0</v>
      </c>
      <c r="L36" s="101">
        <f t="shared" si="4"/>
        <v>0</v>
      </c>
      <c r="M36" s="96">
        <f t="shared" si="2"/>
        <v>0</v>
      </c>
    </row>
    <row r="37" spans="1:13" hidden="1" x14ac:dyDescent="0.2">
      <c r="A37" s="27">
        <v>1830</v>
      </c>
      <c r="B37" s="62" t="s">
        <v>43</v>
      </c>
      <c r="C37" s="97"/>
      <c r="D37" s="98"/>
      <c r="E37" s="99"/>
      <c r="F37" s="99"/>
      <c r="G37" s="88">
        <f t="shared" si="1"/>
        <v>0</v>
      </c>
      <c r="H37" s="100"/>
      <c r="I37" s="95">
        <f t="shared" si="3"/>
        <v>0</v>
      </c>
      <c r="J37" s="91">
        <f t="shared" si="0"/>
        <v>0</v>
      </c>
      <c r="K37" s="92">
        <v>0</v>
      </c>
      <c r="L37" s="41">
        <f t="shared" si="4"/>
        <v>0</v>
      </c>
      <c r="M37" s="102">
        <f t="shared" si="2"/>
        <v>0</v>
      </c>
    </row>
    <row r="38" spans="1:13" hidden="1" x14ac:dyDescent="0.2">
      <c r="A38" s="27">
        <v>1835</v>
      </c>
      <c r="B38" s="62" t="s">
        <v>44</v>
      </c>
      <c r="C38" s="97"/>
      <c r="D38" s="98"/>
      <c r="E38" s="99"/>
      <c r="F38" s="99"/>
      <c r="G38" s="88">
        <f t="shared" si="1"/>
        <v>0</v>
      </c>
      <c r="H38" s="100"/>
      <c r="I38" s="95">
        <f t="shared" si="3"/>
        <v>0</v>
      </c>
      <c r="J38" s="91">
        <f t="shared" si="0"/>
        <v>0</v>
      </c>
      <c r="K38" s="92">
        <v>0</v>
      </c>
      <c r="L38" s="101">
        <f t="shared" si="4"/>
        <v>0</v>
      </c>
      <c r="M38" s="96">
        <f t="shared" si="2"/>
        <v>0</v>
      </c>
    </row>
    <row r="39" spans="1:13" hidden="1" x14ac:dyDescent="0.2">
      <c r="A39" s="27">
        <v>1840</v>
      </c>
      <c r="B39" s="62" t="s">
        <v>45</v>
      </c>
      <c r="C39" s="97"/>
      <c r="D39" s="98"/>
      <c r="E39" s="99"/>
      <c r="F39" s="99"/>
      <c r="G39" s="88">
        <f t="shared" si="1"/>
        <v>0</v>
      </c>
      <c r="H39" s="100"/>
      <c r="I39" s="95">
        <f t="shared" si="3"/>
        <v>0</v>
      </c>
      <c r="J39" s="91">
        <f t="shared" si="0"/>
        <v>0</v>
      </c>
      <c r="K39" s="92">
        <v>0</v>
      </c>
      <c r="L39" s="41">
        <f t="shared" si="4"/>
        <v>0</v>
      </c>
      <c r="M39" s="102">
        <f t="shared" si="2"/>
        <v>0</v>
      </c>
    </row>
    <row r="40" spans="1:13" hidden="1" x14ac:dyDescent="0.2">
      <c r="A40" s="27">
        <v>1845</v>
      </c>
      <c r="B40" s="62" t="s">
        <v>46</v>
      </c>
      <c r="C40" s="97"/>
      <c r="D40" s="98"/>
      <c r="E40" s="99"/>
      <c r="F40" s="99"/>
      <c r="G40" s="88">
        <f t="shared" si="1"/>
        <v>0</v>
      </c>
      <c r="H40" s="100"/>
      <c r="I40" s="95">
        <f t="shared" si="3"/>
        <v>0</v>
      </c>
      <c r="J40" s="91">
        <f t="shared" si="0"/>
        <v>0</v>
      </c>
      <c r="K40" s="92">
        <v>0</v>
      </c>
      <c r="L40" s="101">
        <f t="shared" si="4"/>
        <v>0</v>
      </c>
      <c r="M40" s="96">
        <f t="shared" si="2"/>
        <v>0</v>
      </c>
    </row>
    <row r="41" spans="1:13" hidden="1" x14ac:dyDescent="0.2">
      <c r="A41" s="27">
        <v>1850</v>
      </c>
      <c r="B41" s="62" t="s">
        <v>47</v>
      </c>
      <c r="C41" s="97"/>
      <c r="D41" s="98"/>
      <c r="E41" s="99"/>
      <c r="F41" s="99"/>
      <c r="G41" s="88">
        <f t="shared" si="1"/>
        <v>0</v>
      </c>
      <c r="H41" s="100"/>
      <c r="I41" s="95">
        <f t="shared" si="3"/>
        <v>0</v>
      </c>
      <c r="J41" s="91">
        <f t="shared" si="0"/>
        <v>0</v>
      </c>
      <c r="K41" s="92">
        <v>0</v>
      </c>
      <c r="L41" s="101">
        <f t="shared" si="4"/>
        <v>0</v>
      </c>
      <c r="M41" s="96">
        <f t="shared" si="2"/>
        <v>0</v>
      </c>
    </row>
    <row r="42" spans="1:13" hidden="1" x14ac:dyDescent="0.2">
      <c r="A42" s="27">
        <v>1855</v>
      </c>
      <c r="B42" s="62" t="s">
        <v>48</v>
      </c>
      <c r="C42" s="97"/>
      <c r="D42" s="98"/>
      <c r="E42" s="99"/>
      <c r="F42" s="99"/>
      <c r="G42" s="88">
        <f t="shared" si="1"/>
        <v>0</v>
      </c>
      <c r="H42" s="100"/>
      <c r="I42" s="95">
        <f t="shared" si="3"/>
        <v>0</v>
      </c>
      <c r="J42" s="91">
        <f t="shared" si="0"/>
        <v>0</v>
      </c>
      <c r="K42" s="92">
        <v>0</v>
      </c>
      <c r="L42" s="101">
        <f t="shared" si="4"/>
        <v>0</v>
      </c>
      <c r="M42" s="96">
        <f t="shared" si="2"/>
        <v>0</v>
      </c>
    </row>
    <row r="43" spans="1:13" hidden="1" x14ac:dyDescent="0.2">
      <c r="A43" s="27">
        <v>1860</v>
      </c>
      <c r="B43" s="62" t="s">
        <v>49</v>
      </c>
      <c r="C43" s="97"/>
      <c r="D43" s="98"/>
      <c r="E43" s="99"/>
      <c r="F43" s="99"/>
      <c r="G43" s="88">
        <f t="shared" si="1"/>
        <v>0</v>
      </c>
      <c r="H43" s="100"/>
      <c r="I43" s="95">
        <f t="shared" si="3"/>
        <v>0</v>
      </c>
      <c r="J43" s="91">
        <f t="shared" si="0"/>
        <v>0</v>
      </c>
      <c r="K43" s="92">
        <v>0</v>
      </c>
      <c r="L43" s="101">
        <f t="shared" si="4"/>
        <v>0</v>
      </c>
      <c r="M43" s="96">
        <f t="shared" si="2"/>
        <v>0</v>
      </c>
    </row>
    <row r="44" spans="1:13" hidden="1" x14ac:dyDescent="0.2">
      <c r="A44" s="27">
        <v>1860</v>
      </c>
      <c r="B44" s="62" t="s">
        <v>50</v>
      </c>
      <c r="C44" s="97"/>
      <c r="D44" s="98"/>
      <c r="E44" s="99"/>
      <c r="F44" s="99"/>
      <c r="G44" s="88">
        <f t="shared" si="1"/>
        <v>0</v>
      </c>
      <c r="H44" s="100"/>
      <c r="I44" s="95">
        <f t="shared" si="3"/>
        <v>0</v>
      </c>
      <c r="J44" s="91">
        <f t="shared" si="0"/>
        <v>0</v>
      </c>
      <c r="K44" s="92">
        <v>0</v>
      </c>
      <c r="L44" s="101">
        <f t="shared" si="4"/>
        <v>0</v>
      </c>
      <c r="M44" s="96">
        <f t="shared" si="2"/>
        <v>0</v>
      </c>
    </row>
    <row r="45" spans="1:13" hidden="1" x14ac:dyDescent="0.2">
      <c r="A45" s="27">
        <v>1905</v>
      </c>
      <c r="B45" s="62" t="s">
        <v>37</v>
      </c>
      <c r="C45" s="97"/>
      <c r="D45" s="98"/>
      <c r="E45" s="99"/>
      <c r="F45" s="99"/>
      <c r="G45" s="88">
        <f t="shared" si="1"/>
        <v>0</v>
      </c>
      <c r="H45" s="100"/>
      <c r="I45" s="95">
        <f t="shared" si="3"/>
        <v>0</v>
      </c>
      <c r="J45" s="91">
        <f t="shared" si="0"/>
        <v>0</v>
      </c>
      <c r="K45" s="92">
        <v>0</v>
      </c>
      <c r="L45" s="101">
        <f t="shared" si="4"/>
        <v>0</v>
      </c>
      <c r="M45" s="96">
        <f t="shared" si="2"/>
        <v>0</v>
      </c>
    </row>
    <row r="46" spans="1:13" hidden="1" x14ac:dyDescent="0.2">
      <c r="A46" s="27">
        <v>1908</v>
      </c>
      <c r="B46" s="62" t="s">
        <v>51</v>
      </c>
      <c r="C46" s="97"/>
      <c r="D46" s="98"/>
      <c r="E46" s="99"/>
      <c r="F46" s="99"/>
      <c r="G46" s="88">
        <f t="shared" si="1"/>
        <v>0</v>
      </c>
      <c r="H46" s="100"/>
      <c r="I46" s="95">
        <f t="shared" si="3"/>
        <v>0</v>
      </c>
      <c r="J46" s="91">
        <f t="shared" si="0"/>
        <v>0</v>
      </c>
      <c r="K46" s="92">
        <v>0</v>
      </c>
      <c r="L46" s="101">
        <f t="shared" si="4"/>
        <v>0</v>
      </c>
      <c r="M46" s="96">
        <f t="shared" si="2"/>
        <v>0</v>
      </c>
    </row>
    <row r="47" spans="1:13" hidden="1" x14ac:dyDescent="0.2">
      <c r="A47" s="27">
        <v>1910</v>
      </c>
      <c r="B47" s="62" t="s">
        <v>39</v>
      </c>
      <c r="C47" s="97"/>
      <c r="D47" s="98"/>
      <c r="E47" s="99"/>
      <c r="F47" s="99"/>
      <c r="G47" s="88">
        <f t="shared" si="1"/>
        <v>0</v>
      </c>
      <c r="H47" s="100"/>
      <c r="I47" s="95">
        <f t="shared" si="3"/>
        <v>0</v>
      </c>
      <c r="J47" s="91">
        <f t="shared" si="0"/>
        <v>0</v>
      </c>
      <c r="K47" s="92">
        <v>0</v>
      </c>
      <c r="L47" s="101">
        <f t="shared" si="4"/>
        <v>0</v>
      </c>
      <c r="M47" s="96">
        <f t="shared" si="2"/>
        <v>0</v>
      </c>
    </row>
    <row r="48" spans="1:13" hidden="1" x14ac:dyDescent="0.2">
      <c r="A48" s="27">
        <v>1915</v>
      </c>
      <c r="B48" s="62" t="s">
        <v>52</v>
      </c>
      <c r="C48" s="97"/>
      <c r="D48" s="98"/>
      <c r="E48" s="99"/>
      <c r="F48" s="99"/>
      <c r="G48" s="88">
        <f t="shared" si="1"/>
        <v>0</v>
      </c>
      <c r="H48" s="100"/>
      <c r="I48" s="95">
        <f t="shared" si="3"/>
        <v>0</v>
      </c>
      <c r="J48" s="91">
        <f t="shared" si="0"/>
        <v>0</v>
      </c>
      <c r="K48" s="92">
        <v>0</v>
      </c>
      <c r="L48" s="101">
        <f t="shared" si="4"/>
        <v>0</v>
      </c>
      <c r="M48" s="96">
        <f t="shared" si="2"/>
        <v>0</v>
      </c>
    </row>
    <row r="49" spans="1:13" hidden="1" x14ac:dyDescent="0.2">
      <c r="A49" s="27">
        <v>1915</v>
      </c>
      <c r="B49" s="62" t="s">
        <v>53</v>
      </c>
      <c r="C49" s="97"/>
      <c r="D49" s="98"/>
      <c r="E49" s="99"/>
      <c r="F49" s="99"/>
      <c r="G49" s="88">
        <f t="shared" si="1"/>
        <v>0</v>
      </c>
      <c r="H49" s="100"/>
      <c r="I49" s="95">
        <f t="shared" si="3"/>
        <v>0</v>
      </c>
      <c r="J49" s="91">
        <f t="shared" si="0"/>
        <v>0</v>
      </c>
      <c r="K49" s="92">
        <v>0</v>
      </c>
      <c r="L49" s="101">
        <f t="shared" si="4"/>
        <v>0</v>
      </c>
      <c r="M49" s="96">
        <f t="shared" si="2"/>
        <v>0</v>
      </c>
    </row>
    <row r="50" spans="1:13" hidden="1" x14ac:dyDescent="0.2">
      <c r="A50" s="27">
        <v>1920</v>
      </c>
      <c r="B50" s="62" t="s">
        <v>54</v>
      </c>
      <c r="C50" s="97"/>
      <c r="D50" s="98"/>
      <c r="E50" s="99"/>
      <c r="F50" s="99"/>
      <c r="G50" s="88">
        <f t="shared" si="1"/>
        <v>0</v>
      </c>
      <c r="H50" s="100"/>
      <c r="I50" s="95">
        <f t="shared" si="3"/>
        <v>0</v>
      </c>
      <c r="J50" s="91">
        <f t="shared" si="0"/>
        <v>0</v>
      </c>
      <c r="K50" s="92">
        <v>0</v>
      </c>
      <c r="L50" s="101">
        <f t="shared" si="4"/>
        <v>0</v>
      </c>
      <c r="M50" s="96">
        <f t="shared" si="2"/>
        <v>0</v>
      </c>
    </row>
    <row r="51" spans="1:13" hidden="1" x14ac:dyDescent="0.2">
      <c r="A51" s="27">
        <v>1920</v>
      </c>
      <c r="B51" s="62" t="s">
        <v>55</v>
      </c>
      <c r="C51" s="97"/>
      <c r="D51" s="98"/>
      <c r="E51" s="99"/>
      <c r="F51" s="99"/>
      <c r="G51" s="88">
        <f t="shared" si="1"/>
        <v>0</v>
      </c>
      <c r="H51" s="100"/>
      <c r="I51" s="95">
        <f t="shared" si="3"/>
        <v>0</v>
      </c>
      <c r="J51" s="91">
        <f t="shared" si="0"/>
        <v>0</v>
      </c>
      <c r="K51" s="92">
        <v>0</v>
      </c>
      <c r="L51" s="41">
        <f t="shared" si="4"/>
        <v>0</v>
      </c>
      <c r="M51" s="102">
        <f t="shared" si="2"/>
        <v>0</v>
      </c>
    </row>
    <row r="52" spans="1:13" hidden="1" x14ac:dyDescent="0.2">
      <c r="A52" s="27">
        <v>1920</v>
      </c>
      <c r="B52" s="62" t="s">
        <v>56</v>
      </c>
      <c r="C52" s="97"/>
      <c r="D52" s="98"/>
      <c r="E52" s="99"/>
      <c r="F52" s="99"/>
      <c r="G52" s="88">
        <f t="shared" si="1"/>
        <v>0</v>
      </c>
      <c r="H52" s="100"/>
      <c r="I52" s="95">
        <f t="shared" si="3"/>
        <v>0</v>
      </c>
      <c r="J52" s="91">
        <f t="shared" si="0"/>
        <v>0</v>
      </c>
      <c r="K52" s="92">
        <v>0</v>
      </c>
      <c r="L52" s="41">
        <f t="shared" si="4"/>
        <v>0</v>
      </c>
      <c r="M52" s="102">
        <f t="shared" si="2"/>
        <v>0</v>
      </c>
    </row>
    <row r="53" spans="1:13" hidden="1" x14ac:dyDescent="0.2">
      <c r="A53" s="27">
        <v>1930</v>
      </c>
      <c r="B53" s="62" t="s">
        <v>57</v>
      </c>
      <c r="C53" s="97"/>
      <c r="D53" s="98"/>
      <c r="E53" s="99"/>
      <c r="F53" s="99"/>
      <c r="G53" s="88">
        <f t="shared" si="1"/>
        <v>0</v>
      </c>
      <c r="H53" s="100"/>
      <c r="I53" s="95">
        <f t="shared" si="3"/>
        <v>0</v>
      </c>
      <c r="J53" s="91">
        <f t="shared" si="0"/>
        <v>0</v>
      </c>
      <c r="K53" s="92">
        <v>0</v>
      </c>
      <c r="L53" s="41">
        <f t="shared" si="4"/>
        <v>0</v>
      </c>
      <c r="M53" s="96">
        <f t="shared" si="2"/>
        <v>0</v>
      </c>
    </row>
    <row r="54" spans="1:13" hidden="1" x14ac:dyDescent="0.2">
      <c r="A54" s="27">
        <v>1935</v>
      </c>
      <c r="B54" s="62" t="s">
        <v>58</v>
      </c>
      <c r="C54" s="97"/>
      <c r="D54" s="98"/>
      <c r="E54" s="99"/>
      <c r="F54" s="99"/>
      <c r="G54" s="88">
        <f t="shared" si="1"/>
        <v>0</v>
      </c>
      <c r="H54" s="100"/>
      <c r="I54" s="95">
        <f t="shared" si="3"/>
        <v>0</v>
      </c>
      <c r="J54" s="91">
        <f t="shared" si="0"/>
        <v>0</v>
      </c>
      <c r="K54" s="92">
        <v>0</v>
      </c>
      <c r="L54" s="101">
        <f t="shared" si="4"/>
        <v>0</v>
      </c>
      <c r="M54" s="96">
        <f t="shared" si="2"/>
        <v>0</v>
      </c>
    </row>
    <row r="55" spans="1:13" hidden="1" x14ac:dyDescent="0.2">
      <c r="A55" s="27">
        <v>1940</v>
      </c>
      <c r="B55" s="62" t="s">
        <v>59</v>
      </c>
      <c r="C55" s="97"/>
      <c r="D55" s="98"/>
      <c r="E55" s="99"/>
      <c r="F55" s="99"/>
      <c r="G55" s="88">
        <f t="shared" si="1"/>
        <v>0</v>
      </c>
      <c r="H55" s="100"/>
      <c r="I55" s="95">
        <f t="shared" si="3"/>
        <v>0</v>
      </c>
      <c r="J55" s="91">
        <f t="shared" si="0"/>
        <v>0</v>
      </c>
      <c r="K55" s="92">
        <v>0</v>
      </c>
      <c r="L55" s="41">
        <f t="shared" si="4"/>
        <v>0</v>
      </c>
      <c r="M55" s="102">
        <f t="shared" si="2"/>
        <v>0</v>
      </c>
    </row>
    <row r="56" spans="1:13" hidden="1" x14ac:dyDescent="0.2">
      <c r="A56" s="27">
        <v>1945</v>
      </c>
      <c r="B56" s="62" t="s">
        <v>60</v>
      </c>
      <c r="C56" s="97"/>
      <c r="D56" s="98"/>
      <c r="E56" s="99"/>
      <c r="F56" s="99"/>
      <c r="G56" s="88">
        <f t="shared" si="1"/>
        <v>0</v>
      </c>
      <c r="H56" s="100"/>
      <c r="I56" s="95">
        <f t="shared" si="3"/>
        <v>0</v>
      </c>
      <c r="J56" s="91">
        <f t="shared" si="0"/>
        <v>0</v>
      </c>
      <c r="K56" s="92">
        <v>0</v>
      </c>
      <c r="L56" s="101">
        <f t="shared" si="4"/>
        <v>0</v>
      </c>
      <c r="M56" s="96">
        <f t="shared" si="2"/>
        <v>0</v>
      </c>
    </row>
    <row r="57" spans="1:13" hidden="1" x14ac:dyDescent="0.2">
      <c r="A57" s="27">
        <v>1950</v>
      </c>
      <c r="B57" s="62" t="s">
        <v>61</v>
      </c>
      <c r="C57" s="97"/>
      <c r="D57" s="98"/>
      <c r="E57" s="99"/>
      <c r="F57" s="99"/>
      <c r="G57" s="88">
        <f t="shared" si="1"/>
        <v>0</v>
      </c>
      <c r="H57" s="100"/>
      <c r="I57" s="95">
        <f t="shared" si="3"/>
        <v>0</v>
      </c>
      <c r="J57" s="91">
        <f t="shared" si="0"/>
        <v>0</v>
      </c>
      <c r="K57" s="92">
        <v>0</v>
      </c>
      <c r="L57" s="41">
        <f t="shared" si="4"/>
        <v>0</v>
      </c>
      <c r="M57" s="102">
        <f t="shared" si="2"/>
        <v>0</v>
      </c>
    </row>
    <row r="58" spans="1:13" hidden="1" x14ac:dyDescent="0.2">
      <c r="A58" s="27">
        <v>1955</v>
      </c>
      <c r="B58" s="62" t="s">
        <v>62</v>
      </c>
      <c r="C58" s="97"/>
      <c r="D58" s="98"/>
      <c r="E58" s="99"/>
      <c r="F58" s="99"/>
      <c r="G58" s="88">
        <f t="shared" si="1"/>
        <v>0</v>
      </c>
      <c r="H58" s="100"/>
      <c r="I58" s="95">
        <f t="shared" si="3"/>
        <v>0</v>
      </c>
      <c r="J58" s="91">
        <f t="shared" si="0"/>
        <v>0</v>
      </c>
      <c r="K58" s="92">
        <v>0</v>
      </c>
      <c r="L58" s="41">
        <f t="shared" si="4"/>
        <v>0</v>
      </c>
      <c r="M58" s="102">
        <f t="shared" si="2"/>
        <v>0</v>
      </c>
    </row>
    <row r="59" spans="1:13" hidden="1" x14ac:dyDescent="0.2">
      <c r="A59" s="27">
        <v>1955</v>
      </c>
      <c r="B59" s="62" t="s">
        <v>63</v>
      </c>
      <c r="C59" s="97"/>
      <c r="D59" s="98"/>
      <c r="E59" s="99"/>
      <c r="F59" s="99"/>
      <c r="G59" s="88">
        <f t="shared" si="1"/>
        <v>0</v>
      </c>
      <c r="H59" s="100"/>
      <c r="I59" s="95">
        <f t="shared" si="3"/>
        <v>0</v>
      </c>
      <c r="J59" s="91">
        <f t="shared" si="0"/>
        <v>0</v>
      </c>
      <c r="K59" s="92">
        <v>0</v>
      </c>
      <c r="L59" s="101">
        <f t="shared" si="4"/>
        <v>0</v>
      </c>
      <c r="M59" s="96">
        <f t="shared" si="2"/>
        <v>0</v>
      </c>
    </row>
    <row r="60" spans="1:13" hidden="1" x14ac:dyDescent="0.2">
      <c r="A60" s="27">
        <v>1960</v>
      </c>
      <c r="B60" s="62" t="s">
        <v>64</v>
      </c>
      <c r="C60" s="97"/>
      <c r="D60" s="98"/>
      <c r="E60" s="99"/>
      <c r="F60" s="99"/>
      <c r="G60" s="88">
        <f t="shared" si="1"/>
        <v>0</v>
      </c>
      <c r="H60" s="100"/>
      <c r="I60" s="95">
        <f t="shared" si="3"/>
        <v>0</v>
      </c>
      <c r="J60" s="91">
        <f t="shared" si="0"/>
        <v>0</v>
      </c>
      <c r="K60" s="92">
        <v>0</v>
      </c>
      <c r="L60" s="41">
        <f t="shared" si="4"/>
        <v>0</v>
      </c>
      <c r="M60" s="102">
        <f t="shared" si="2"/>
        <v>0</v>
      </c>
    </row>
    <row r="61" spans="1:13" hidden="1" x14ac:dyDescent="0.2">
      <c r="A61" s="27">
        <v>1970</v>
      </c>
      <c r="B61" s="103" t="s">
        <v>65</v>
      </c>
      <c r="C61" s="97"/>
      <c r="D61" s="98"/>
      <c r="E61" s="99"/>
      <c r="F61" s="99"/>
      <c r="G61" s="88">
        <f t="shared" si="1"/>
        <v>0</v>
      </c>
      <c r="H61" s="100"/>
      <c r="I61" s="95">
        <f t="shared" si="3"/>
        <v>0</v>
      </c>
      <c r="J61" s="91">
        <f t="shared" si="0"/>
        <v>0</v>
      </c>
      <c r="K61" s="92">
        <v>0</v>
      </c>
      <c r="L61" s="41">
        <f t="shared" si="4"/>
        <v>0</v>
      </c>
      <c r="M61" s="102">
        <f t="shared" si="2"/>
        <v>0</v>
      </c>
    </row>
    <row r="62" spans="1:13" hidden="1" x14ac:dyDescent="0.2">
      <c r="A62" s="27">
        <v>1975</v>
      </c>
      <c r="B62" s="62" t="s">
        <v>66</v>
      </c>
      <c r="C62" s="97"/>
      <c r="D62" s="98"/>
      <c r="E62" s="99"/>
      <c r="F62" s="99"/>
      <c r="G62" s="88">
        <f t="shared" si="1"/>
        <v>0</v>
      </c>
      <c r="H62" s="100"/>
      <c r="I62" s="95">
        <f t="shared" si="3"/>
        <v>0</v>
      </c>
      <c r="J62" s="91">
        <f t="shared" si="0"/>
        <v>0</v>
      </c>
      <c r="K62" s="92">
        <v>0</v>
      </c>
      <c r="L62" s="101">
        <f t="shared" si="4"/>
        <v>0</v>
      </c>
      <c r="M62" s="96">
        <f t="shared" si="2"/>
        <v>0</v>
      </c>
    </row>
    <row r="63" spans="1:13" hidden="1" x14ac:dyDescent="0.2">
      <c r="A63" s="27">
        <v>1980</v>
      </c>
      <c r="B63" s="62" t="s">
        <v>67</v>
      </c>
      <c r="C63" s="97"/>
      <c r="D63" s="98"/>
      <c r="E63" s="99"/>
      <c r="F63" s="99"/>
      <c r="G63" s="88">
        <f t="shared" si="1"/>
        <v>0</v>
      </c>
      <c r="H63" s="100"/>
      <c r="I63" s="95">
        <f t="shared" si="3"/>
        <v>0</v>
      </c>
      <c r="J63" s="91">
        <f t="shared" si="0"/>
        <v>0</v>
      </c>
      <c r="K63" s="92">
        <v>0</v>
      </c>
      <c r="L63" s="101">
        <f t="shared" si="4"/>
        <v>0</v>
      </c>
      <c r="M63" s="96">
        <f t="shared" si="2"/>
        <v>0</v>
      </c>
    </row>
    <row r="64" spans="1:13" hidden="1" x14ac:dyDescent="0.2">
      <c r="A64" s="27">
        <v>1985</v>
      </c>
      <c r="B64" s="62" t="s">
        <v>68</v>
      </c>
      <c r="C64" s="97"/>
      <c r="D64" s="98"/>
      <c r="E64" s="99"/>
      <c r="F64" s="99"/>
      <c r="G64" s="88">
        <f t="shared" si="1"/>
        <v>0</v>
      </c>
      <c r="H64" s="100"/>
      <c r="I64" s="95">
        <f t="shared" si="3"/>
        <v>0</v>
      </c>
      <c r="J64" s="91">
        <f t="shared" si="0"/>
        <v>0</v>
      </c>
      <c r="K64" s="92">
        <v>0</v>
      </c>
      <c r="L64" s="41">
        <f t="shared" si="4"/>
        <v>0</v>
      </c>
      <c r="M64" s="102">
        <f t="shared" si="2"/>
        <v>0</v>
      </c>
    </row>
    <row r="65" spans="1:13" hidden="1" x14ac:dyDescent="0.2">
      <c r="A65" s="27">
        <v>1990</v>
      </c>
      <c r="B65" s="104" t="s">
        <v>69</v>
      </c>
      <c r="C65" s="97"/>
      <c r="D65" s="98"/>
      <c r="E65" s="99"/>
      <c r="F65" s="99"/>
      <c r="G65" s="88">
        <f t="shared" si="1"/>
        <v>0</v>
      </c>
      <c r="H65" s="100"/>
      <c r="I65" s="95">
        <f t="shared" si="3"/>
        <v>0</v>
      </c>
      <c r="J65" s="91">
        <f t="shared" si="0"/>
        <v>0</v>
      </c>
      <c r="K65" s="92">
        <v>0</v>
      </c>
      <c r="L65" s="101">
        <f t="shared" si="4"/>
        <v>0</v>
      </c>
      <c r="M65" s="96">
        <f t="shared" si="2"/>
        <v>0</v>
      </c>
    </row>
    <row r="66" spans="1:13" hidden="1" x14ac:dyDescent="0.2">
      <c r="A66" s="27">
        <v>1995</v>
      </c>
      <c r="B66" s="62" t="s">
        <v>70</v>
      </c>
      <c r="C66" s="97"/>
      <c r="D66" s="98"/>
      <c r="E66" s="99"/>
      <c r="F66" s="99"/>
      <c r="G66" s="88">
        <f t="shared" si="1"/>
        <v>0</v>
      </c>
      <c r="H66" s="100"/>
      <c r="I66" s="105">
        <f t="shared" si="3"/>
        <v>0</v>
      </c>
      <c r="J66" s="106">
        <f t="shared" si="0"/>
        <v>0</v>
      </c>
      <c r="K66" s="92">
        <v>0</v>
      </c>
      <c r="L66" s="101">
        <f t="shared" si="4"/>
        <v>0</v>
      </c>
      <c r="M66" s="96">
        <f t="shared" si="2"/>
        <v>0</v>
      </c>
    </row>
    <row r="67" spans="1:13" hidden="1" x14ac:dyDescent="0.2">
      <c r="A67" s="27">
        <v>2440</v>
      </c>
      <c r="B67" s="28" t="s">
        <v>86</v>
      </c>
      <c r="C67" s="97"/>
      <c r="D67" s="98"/>
      <c r="E67" s="99"/>
      <c r="F67" s="99"/>
      <c r="G67" s="88">
        <f t="shared" si="1"/>
        <v>0</v>
      </c>
      <c r="H67" s="100"/>
      <c r="I67" s="105">
        <f t="shared" si="3"/>
        <v>0</v>
      </c>
      <c r="J67" s="106">
        <f t="shared" si="0"/>
        <v>0</v>
      </c>
      <c r="K67" s="92">
        <v>0</v>
      </c>
      <c r="L67" s="101">
        <f t="shared" si="4"/>
        <v>0</v>
      </c>
      <c r="M67" s="96">
        <f t="shared" si="2"/>
        <v>0</v>
      </c>
    </row>
    <row r="68" spans="1:13" ht="13.5" hidden="1" thickBot="1" x14ac:dyDescent="0.25">
      <c r="A68" s="107">
        <v>2005</v>
      </c>
      <c r="B68" s="108" t="s">
        <v>165</v>
      </c>
      <c r="C68" s="109"/>
      <c r="D68" s="110"/>
      <c r="E68" s="111"/>
      <c r="F68" s="111"/>
      <c r="G68" s="88">
        <f t="shared" si="1"/>
        <v>0</v>
      </c>
      <c r="H68" s="112"/>
      <c r="I68" s="113">
        <f t="shared" si="3"/>
        <v>0</v>
      </c>
      <c r="J68" s="114">
        <f t="shared" si="0"/>
        <v>0</v>
      </c>
      <c r="K68" s="92">
        <v>0</v>
      </c>
      <c r="L68" s="115">
        <f t="shared" si="4"/>
        <v>0</v>
      </c>
      <c r="M68" s="116">
        <f t="shared" si="2"/>
        <v>0</v>
      </c>
    </row>
    <row r="69" spans="1:13" ht="13.5" hidden="1" thickBot="1" x14ac:dyDescent="0.25">
      <c r="A69" s="117"/>
      <c r="B69" s="118" t="s">
        <v>80</v>
      </c>
      <c r="C69" s="119">
        <f>SUM(C28:C68)</f>
        <v>0</v>
      </c>
      <c r="D69" s="119">
        <f t="shared" ref="D69:E69" si="5">SUM(D28:D68)</f>
        <v>0</v>
      </c>
      <c r="E69" s="119">
        <f t="shared" si="5"/>
        <v>0</v>
      </c>
      <c r="F69" s="119"/>
      <c r="G69" s="119">
        <f>SUM(G29:G68)</f>
        <v>0</v>
      </c>
      <c r="H69" s="119">
        <f t="shared" ref="H69" si="6">SUM(H28:H68)</f>
        <v>0</v>
      </c>
      <c r="I69" s="120"/>
      <c r="J69" s="119">
        <f>SUM(J28:J68)</f>
        <v>0</v>
      </c>
      <c r="K69" s="119">
        <f t="shared" ref="K69:L69" si="7">SUM(K28:K68)</f>
        <v>0</v>
      </c>
      <c r="L69" s="121">
        <f t="shared" si="7"/>
        <v>0</v>
      </c>
      <c r="M69" s="122">
        <f t="shared" si="2"/>
        <v>0</v>
      </c>
    </row>
    <row r="70" spans="1:13" hidden="1" x14ac:dyDescent="0.2">
      <c r="A70" s="1"/>
      <c r="B70" s="3"/>
      <c r="C70" s="123"/>
      <c r="D70" s="123"/>
      <c r="E70" s="123"/>
      <c r="F70" s="123"/>
      <c r="G70" s="123"/>
      <c r="H70" s="123"/>
      <c r="I70" s="123"/>
      <c r="J70" s="123"/>
      <c r="K70" s="123"/>
    </row>
    <row r="71" spans="1:13" hidden="1" x14ac:dyDescent="0.2"/>
    <row r="72" spans="1:13" ht="18" hidden="1" customHeight="1" x14ac:dyDescent="0.25">
      <c r="A72" s="63"/>
      <c r="B72" s="63"/>
      <c r="C72" s="63"/>
      <c r="D72" s="63"/>
      <c r="E72" s="64" t="s">
        <v>137</v>
      </c>
      <c r="F72" s="69">
        <f>F121-1</f>
        <v>2013</v>
      </c>
      <c r="G72" s="63"/>
      <c r="H72" s="63"/>
      <c r="I72" s="63"/>
      <c r="J72" s="63"/>
      <c r="K72" s="63"/>
    </row>
    <row r="73" spans="1:13" hidden="1" x14ac:dyDescent="0.2">
      <c r="A73" s="70"/>
      <c r="B73" s="70"/>
      <c r="C73" s="70"/>
      <c r="D73" s="70"/>
      <c r="E73" s="70"/>
      <c r="F73" s="70"/>
      <c r="G73" s="70"/>
      <c r="H73" s="70"/>
      <c r="I73" s="70"/>
      <c r="J73" s="70"/>
      <c r="K73" s="70"/>
    </row>
    <row r="74" spans="1:13" ht="18.95" hidden="1" customHeight="1" x14ac:dyDescent="0.25">
      <c r="A74" s="63"/>
      <c r="B74" s="63"/>
      <c r="C74" s="150" t="s">
        <v>138</v>
      </c>
      <c r="D74" s="151"/>
      <c r="E74" s="151"/>
      <c r="F74" s="151"/>
      <c r="G74" s="152" t="s">
        <v>139</v>
      </c>
      <c r="H74" s="153"/>
      <c r="I74" s="71" t="s">
        <v>140</v>
      </c>
      <c r="J74" s="63"/>
      <c r="K74" s="63"/>
    </row>
    <row r="75" spans="1:13" ht="63.95" hidden="1" customHeight="1" x14ac:dyDescent="0.2">
      <c r="A75" s="154" t="s">
        <v>141</v>
      </c>
      <c r="B75" s="156" t="s">
        <v>142</v>
      </c>
      <c r="C75" s="72" t="s">
        <v>143</v>
      </c>
      <c r="D75" s="73" t="s">
        <v>144</v>
      </c>
      <c r="E75" s="74" t="s">
        <v>145</v>
      </c>
      <c r="F75" s="75" t="s">
        <v>146</v>
      </c>
      <c r="G75" s="75" t="s">
        <v>147</v>
      </c>
      <c r="H75" s="72" t="s">
        <v>148</v>
      </c>
      <c r="I75" s="76" t="s">
        <v>149</v>
      </c>
      <c r="J75" s="77" t="s">
        <v>150</v>
      </c>
      <c r="K75" s="74" t="s">
        <v>151</v>
      </c>
      <c r="L75" s="76" t="s">
        <v>152</v>
      </c>
      <c r="M75" s="76" t="s">
        <v>153</v>
      </c>
    </row>
    <row r="76" spans="1:13" ht="13.5" hidden="1" thickBot="1" x14ac:dyDescent="0.25">
      <c r="A76" s="155"/>
      <c r="B76" s="157"/>
      <c r="C76" s="78" t="s">
        <v>154</v>
      </c>
      <c r="D76" s="79" t="s">
        <v>155</v>
      </c>
      <c r="E76" s="80" t="s">
        <v>156</v>
      </c>
      <c r="F76" s="80" t="s">
        <v>157</v>
      </c>
      <c r="G76" s="81" t="s">
        <v>158</v>
      </c>
      <c r="H76" s="82" t="s">
        <v>159</v>
      </c>
      <c r="I76" s="80" t="s">
        <v>160</v>
      </c>
      <c r="J76" s="78" t="s">
        <v>161</v>
      </c>
      <c r="K76" s="83" t="s">
        <v>162</v>
      </c>
      <c r="L76" s="81" t="s">
        <v>163</v>
      </c>
      <c r="M76" s="84" t="s">
        <v>164</v>
      </c>
    </row>
    <row r="77" spans="1:13" hidden="1" x14ac:dyDescent="0.2">
      <c r="A77" s="59">
        <v>1609</v>
      </c>
      <c r="B77" s="62" t="s">
        <v>32</v>
      </c>
      <c r="C77" s="85"/>
      <c r="D77" s="86"/>
      <c r="E77" s="86"/>
      <c r="F77" s="87"/>
      <c r="G77" s="88">
        <f>C77-D77+(E77*0.5)-F77</f>
        <v>0</v>
      </c>
      <c r="H77" s="89"/>
      <c r="I77" s="90">
        <f>IF(H77=0,0,1/H77)</f>
        <v>0</v>
      </c>
      <c r="J77" s="91">
        <f t="shared" ref="J77:J117" si="8">IF(H77=0,0,+G77/H77)</f>
        <v>0</v>
      </c>
      <c r="K77" s="92">
        <v>0</v>
      </c>
      <c r="L77" s="124">
        <f>IF(ISERROR(+K77-J77), 0, +K77-J77)</f>
        <v>0</v>
      </c>
      <c r="M77" s="94">
        <f>IFERROR(L77/K77,0)</f>
        <v>0</v>
      </c>
    </row>
    <row r="78" spans="1:13" hidden="1" x14ac:dyDescent="0.2">
      <c r="A78" s="61">
        <v>1611</v>
      </c>
      <c r="B78" s="60" t="s">
        <v>33</v>
      </c>
      <c r="C78" s="85"/>
      <c r="D78" s="86"/>
      <c r="E78" s="87"/>
      <c r="F78" s="87"/>
      <c r="G78" s="88">
        <f t="shared" ref="G78:G117" si="9">C78-D78+(E78*0.5)-F78</f>
        <v>0</v>
      </c>
      <c r="H78" s="89"/>
      <c r="I78" s="95">
        <f>IF(H78=0,0,1/H78)</f>
        <v>0</v>
      </c>
      <c r="J78" s="91">
        <f t="shared" si="8"/>
        <v>0</v>
      </c>
      <c r="K78" s="92">
        <v>0</v>
      </c>
      <c r="L78" s="124">
        <f>IF(ISERROR(+K78-J78), 0, +K78-J78)</f>
        <v>0</v>
      </c>
      <c r="M78" s="96">
        <f t="shared" ref="M78:M118" si="10">IFERROR(L78/K78,0)</f>
        <v>0</v>
      </c>
    </row>
    <row r="79" spans="1:13" hidden="1" x14ac:dyDescent="0.2">
      <c r="A79" s="27">
        <v>1612</v>
      </c>
      <c r="B79" s="62" t="s">
        <v>35</v>
      </c>
      <c r="C79" s="97"/>
      <c r="D79" s="98"/>
      <c r="E79" s="99"/>
      <c r="F79" s="99"/>
      <c r="G79" s="88">
        <f t="shared" si="9"/>
        <v>0</v>
      </c>
      <c r="H79" s="100"/>
      <c r="I79" s="95">
        <f t="shared" ref="I79:I117" si="11">IF(H79=0,0,1/H79)</f>
        <v>0</v>
      </c>
      <c r="J79" s="91">
        <f t="shared" si="8"/>
        <v>0</v>
      </c>
      <c r="K79" s="92">
        <v>0</v>
      </c>
      <c r="L79" s="125">
        <f t="shared" ref="L79:L117" si="12">IF(ISERROR(+K79-J79), 0, +K79-J79)</f>
        <v>0</v>
      </c>
      <c r="M79" s="96">
        <f t="shared" si="10"/>
        <v>0</v>
      </c>
    </row>
    <row r="80" spans="1:13" hidden="1" x14ac:dyDescent="0.2">
      <c r="A80" s="27">
        <v>1805</v>
      </c>
      <c r="B80" s="62" t="s">
        <v>37</v>
      </c>
      <c r="C80" s="97"/>
      <c r="D80" s="98"/>
      <c r="E80" s="99"/>
      <c r="F80" s="99"/>
      <c r="G80" s="88">
        <f t="shared" si="9"/>
        <v>0</v>
      </c>
      <c r="H80" s="100"/>
      <c r="I80" s="95">
        <f t="shared" si="11"/>
        <v>0</v>
      </c>
      <c r="J80" s="91">
        <f t="shared" si="8"/>
        <v>0</v>
      </c>
      <c r="K80" s="92">
        <v>0</v>
      </c>
      <c r="L80" s="125">
        <f t="shared" si="12"/>
        <v>0</v>
      </c>
      <c r="M80" s="96">
        <f t="shared" si="10"/>
        <v>0</v>
      </c>
    </row>
    <row r="81" spans="1:13" hidden="1" x14ac:dyDescent="0.2">
      <c r="A81" s="27">
        <v>1808</v>
      </c>
      <c r="B81" s="62" t="s">
        <v>38</v>
      </c>
      <c r="C81" s="97"/>
      <c r="D81" s="98"/>
      <c r="E81" s="99"/>
      <c r="F81" s="99"/>
      <c r="G81" s="88">
        <f t="shared" si="9"/>
        <v>0</v>
      </c>
      <c r="H81" s="100"/>
      <c r="I81" s="95">
        <f t="shared" si="11"/>
        <v>0</v>
      </c>
      <c r="J81" s="91">
        <f t="shared" si="8"/>
        <v>0</v>
      </c>
      <c r="K81" s="92">
        <v>0</v>
      </c>
      <c r="L81" s="125">
        <f t="shared" si="12"/>
        <v>0</v>
      </c>
      <c r="M81" s="96">
        <f t="shared" si="10"/>
        <v>0</v>
      </c>
    </row>
    <row r="82" spans="1:13" hidden="1" x14ac:dyDescent="0.2">
      <c r="A82" s="27">
        <v>1810</v>
      </c>
      <c r="B82" s="62" t="s">
        <v>39</v>
      </c>
      <c r="C82" s="97"/>
      <c r="D82" s="98"/>
      <c r="E82" s="99"/>
      <c r="F82" s="99"/>
      <c r="G82" s="88">
        <f t="shared" si="9"/>
        <v>0</v>
      </c>
      <c r="H82" s="100"/>
      <c r="I82" s="95">
        <f t="shared" si="11"/>
        <v>0</v>
      </c>
      <c r="J82" s="91">
        <f t="shared" si="8"/>
        <v>0</v>
      </c>
      <c r="K82" s="92">
        <v>0</v>
      </c>
      <c r="L82" s="125">
        <f t="shared" si="12"/>
        <v>0</v>
      </c>
      <c r="M82" s="96">
        <f t="shared" si="10"/>
        <v>0</v>
      </c>
    </row>
    <row r="83" spans="1:13" hidden="1" x14ac:dyDescent="0.2">
      <c r="A83" s="27">
        <v>1815</v>
      </c>
      <c r="B83" s="62" t="s">
        <v>40</v>
      </c>
      <c r="C83" s="97"/>
      <c r="D83" s="98"/>
      <c r="E83" s="99"/>
      <c r="F83" s="99"/>
      <c r="G83" s="88">
        <f t="shared" si="9"/>
        <v>0</v>
      </c>
      <c r="H83" s="100"/>
      <c r="I83" s="95">
        <f t="shared" si="11"/>
        <v>0</v>
      </c>
      <c r="J83" s="91">
        <f t="shared" si="8"/>
        <v>0</v>
      </c>
      <c r="K83" s="92">
        <v>0</v>
      </c>
      <c r="L83" s="125">
        <f t="shared" si="12"/>
        <v>0</v>
      </c>
      <c r="M83" s="96">
        <f t="shared" si="10"/>
        <v>0</v>
      </c>
    </row>
    <row r="84" spans="1:13" hidden="1" x14ac:dyDescent="0.2">
      <c r="A84" s="27">
        <v>1820</v>
      </c>
      <c r="B84" s="62" t="s">
        <v>41</v>
      </c>
      <c r="C84" s="97"/>
      <c r="D84" s="98"/>
      <c r="E84" s="99"/>
      <c r="F84" s="99"/>
      <c r="G84" s="88">
        <f t="shared" si="9"/>
        <v>0</v>
      </c>
      <c r="H84" s="100"/>
      <c r="I84" s="95">
        <f t="shared" si="11"/>
        <v>0</v>
      </c>
      <c r="J84" s="91">
        <f t="shared" si="8"/>
        <v>0</v>
      </c>
      <c r="K84" s="92">
        <v>0</v>
      </c>
      <c r="L84" s="125">
        <f t="shared" si="12"/>
        <v>0</v>
      </c>
      <c r="M84" s="96">
        <f t="shared" si="10"/>
        <v>0</v>
      </c>
    </row>
    <row r="85" spans="1:13" hidden="1" x14ac:dyDescent="0.2">
      <c r="A85" s="27">
        <v>1825</v>
      </c>
      <c r="B85" s="62" t="s">
        <v>42</v>
      </c>
      <c r="C85" s="97"/>
      <c r="D85" s="98"/>
      <c r="E85" s="99"/>
      <c r="F85" s="99"/>
      <c r="G85" s="88">
        <f t="shared" si="9"/>
        <v>0</v>
      </c>
      <c r="H85" s="100"/>
      <c r="I85" s="95">
        <f t="shared" si="11"/>
        <v>0</v>
      </c>
      <c r="J85" s="91">
        <f t="shared" si="8"/>
        <v>0</v>
      </c>
      <c r="K85" s="92">
        <v>0</v>
      </c>
      <c r="L85" s="125">
        <f t="shared" si="12"/>
        <v>0</v>
      </c>
      <c r="M85" s="96">
        <f t="shared" si="10"/>
        <v>0</v>
      </c>
    </row>
    <row r="86" spans="1:13" hidden="1" x14ac:dyDescent="0.2">
      <c r="A86" s="27">
        <v>1830</v>
      </c>
      <c r="B86" s="62" t="s">
        <v>43</v>
      </c>
      <c r="C86" s="97"/>
      <c r="D86" s="98"/>
      <c r="E86" s="99"/>
      <c r="F86" s="99"/>
      <c r="G86" s="88">
        <f t="shared" si="9"/>
        <v>0</v>
      </c>
      <c r="H86" s="100"/>
      <c r="I86" s="95">
        <f t="shared" si="11"/>
        <v>0</v>
      </c>
      <c r="J86" s="91">
        <f t="shared" si="8"/>
        <v>0</v>
      </c>
      <c r="K86" s="92">
        <v>0</v>
      </c>
      <c r="L86" s="125">
        <f t="shared" si="12"/>
        <v>0</v>
      </c>
      <c r="M86" s="102">
        <f t="shared" si="10"/>
        <v>0</v>
      </c>
    </row>
    <row r="87" spans="1:13" hidden="1" x14ac:dyDescent="0.2">
      <c r="A87" s="27">
        <v>1835</v>
      </c>
      <c r="B87" s="62" t="s">
        <v>44</v>
      </c>
      <c r="C87" s="97"/>
      <c r="D87" s="98"/>
      <c r="E87" s="99"/>
      <c r="F87" s="99"/>
      <c r="G87" s="88">
        <f t="shared" si="9"/>
        <v>0</v>
      </c>
      <c r="H87" s="100"/>
      <c r="I87" s="95">
        <f t="shared" si="11"/>
        <v>0</v>
      </c>
      <c r="J87" s="91">
        <f t="shared" si="8"/>
        <v>0</v>
      </c>
      <c r="K87" s="92">
        <v>0</v>
      </c>
      <c r="L87" s="125">
        <f t="shared" si="12"/>
        <v>0</v>
      </c>
      <c r="M87" s="96">
        <f t="shared" si="10"/>
        <v>0</v>
      </c>
    </row>
    <row r="88" spans="1:13" hidden="1" x14ac:dyDescent="0.2">
      <c r="A88" s="27">
        <v>1840</v>
      </c>
      <c r="B88" s="62" t="s">
        <v>45</v>
      </c>
      <c r="C88" s="97"/>
      <c r="D88" s="98"/>
      <c r="E88" s="99"/>
      <c r="F88" s="99"/>
      <c r="G88" s="88">
        <f t="shared" si="9"/>
        <v>0</v>
      </c>
      <c r="H88" s="100"/>
      <c r="I88" s="95">
        <f t="shared" si="11"/>
        <v>0</v>
      </c>
      <c r="J88" s="91">
        <f t="shared" si="8"/>
        <v>0</v>
      </c>
      <c r="K88" s="92">
        <v>0</v>
      </c>
      <c r="L88" s="125">
        <f t="shared" si="12"/>
        <v>0</v>
      </c>
      <c r="M88" s="102">
        <f t="shared" si="10"/>
        <v>0</v>
      </c>
    </row>
    <row r="89" spans="1:13" hidden="1" x14ac:dyDescent="0.2">
      <c r="A89" s="27">
        <v>1845</v>
      </c>
      <c r="B89" s="62" t="s">
        <v>46</v>
      </c>
      <c r="C89" s="97"/>
      <c r="D89" s="98"/>
      <c r="E89" s="99"/>
      <c r="F89" s="99"/>
      <c r="G89" s="88">
        <f t="shared" si="9"/>
        <v>0</v>
      </c>
      <c r="H89" s="100"/>
      <c r="I89" s="95">
        <f t="shared" si="11"/>
        <v>0</v>
      </c>
      <c r="J89" s="91">
        <f t="shared" si="8"/>
        <v>0</v>
      </c>
      <c r="K89" s="92">
        <v>0</v>
      </c>
      <c r="L89" s="125">
        <f t="shared" si="12"/>
        <v>0</v>
      </c>
      <c r="M89" s="96">
        <f t="shared" si="10"/>
        <v>0</v>
      </c>
    </row>
    <row r="90" spans="1:13" hidden="1" x14ac:dyDescent="0.2">
      <c r="A90" s="27">
        <v>1850</v>
      </c>
      <c r="B90" s="62" t="s">
        <v>47</v>
      </c>
      <c r="C90" s="97"/>
      <c r="D90" s="98"/>
      <c r="E90" s="99"/>
      <c r="F90" s="99"/>
      <c r="G90" s="88">
        <f t="shared" si="9"/>
        <v>0</v>
      </c>
      <c r="H90" s="100"/>
      <c r="I90" s="95">
        <f t="shared" si="11"/>
        <v>0</v>
      </c>
      <c r="J90" s="91">
        <f t="shared" si="8"/>
        <v>0</v>
      </c>
      <c r="K90" s="92">
        <v>0</v>
      </c>
      <c r="L90" s="125">
        <f t="shared" si="12"/>
        <v>0</v>
      </c>
      <c r="M90" s="96">
        <f t="shared" si="10"/>
        <v>0</v>
      </c>
    </row>
    <row r="91" spans="1:13" hidden="1" x14ac:dyDescent="0.2">
      <c r="A91" s="27">
        <v>1855</v>
      </c>
      <c r="B91" s="62" t="s">
        <v>48</v>
      </c>
      <c r="C91" s="97"/>
      <c r="D91" s="98"/>
      <c r="E91" s="99"/>
      <c r="F91" s="99"/>
      <c r="G91" s="88">
        <f t="shared" si="9"/>
        <v>0</v>
      </c>
      <c r="H91" s="100"/>
      <c r="I91" s="95">
        <f t="shared" si="11"/>
        <v>0</v>
      </c>
      <c r="J91" s="91">
        <f t="shared" si="8"/>
        <v>0</v>
      </c>
      <c r="K91" s="92">
        <v>0</v>
      </c>
      <c r="L91" s="125">
        <f t="shared" si="12"/>
        <v>0</v>
      </c>
      <c r="M91" s="96">
        <f t="shared" si="10"/>
        <v>0</v>
      </c>
    </row>
    <row r="92" spans="1:13" hidden="1" x14ac:dyDescent="0.2">
      <c r="A92" s="27">
        <v>1860</v>
      </c>
      <c r="B92" s="62" t="s">
        <v>49</v>
      </c>
      <c r="C92" s="97"/>
      <c r="D92" s="98"/>
      <c r="E92" s="99"/>
      <c r="F92" s="99"/>
      <c r="G92" s="88">
        <f t="shared" si="9"/>
        <v>0</v>
      </c>
      <c r="H92" s="100"/>
      <c r="I92" s="95">
        <f t="shared" si="11"/>
        <v>0</v>
      </c>
      <c r="J92" s="91">
        <f t="shared" si="8"/>
        <v>0</v>
      </c>
      <c r="K92" s="92">
        <v>0</v>
      </c>
      <c r="L92" s="125">
        <f t="shared" si="12"/>
        <v>0</v>
      </c>
      <c r="M92" s="96">
        <f t="shared" si="10"/>
        <v>0</v>
      </c>
    </row>
    <row r="93" spans="1:13" hidden="1" x14ac:dyDescent="0.2">
      <c r="A93" s="27">
        <v>1860</v>
      </c>
      <c r="B93" s="62" t="s">
        <v>50</v>
      </c>
      <c r="C93" s="97"/>
      <c r="D93" s="98"/>
      <c r="E93" s="99"/>
      <c r="F93" s="99"/>
      <c r="G93" s="88">
        <f t="shared" si="9"/>
        <v>0</v>
      </c>
      <c r="H93" s="100"/>
      <c r="I93" s="95">
        <f t="shared" si="11"/>
        <v>0</v>
      </c>
      <c r="J93" s="91">
        <f t="shared" si="8"/>
        <v>0</v>
      </c>
      <c r="K93" s="92">
        <v>0</v>
      </c>
      <c r="L93" s="125">
        <f t="shared" si="12"/>
        <v>0</v>
      </c>
      <c r="M93" s="96">
        <f t="shared" si="10"/>
        <v>0</v>
      </c>
    </row>
    <row r="94" spans="1:13" hidden="1" x14ac:dyDescent="0.2">
      <c r="A94" s="27">
        <v>1905</v>
      </c>
      <c r="B94" s="62" t="s">
        <v>37</v>
      </c>
      <c r="C94" s="97"/>
      <c r="D94" s="98"/>
      <c r="E94" s="99"/>
      <c r="F94" s="99"/>
      <c r="G94" s="88">
        <f t="shared" si="9"/>
        <v>0</v>
      </c>
      <c r="H94" s="100"/>
      <c r="I94" s="95">
        <f t="shared" si="11"/>
        <v>0</v>
      </c>
      <c r="J94" s="91">
        <f t="shared" si="8"/>
        <v>0</v>
      </c>
      <c r="K94" s="92">
        <v>0</v>
      </c>
      <c r="L94" s="125">
        <f t="shared" si="12"/>
        <v>0</v>
      </c>
      <c r="M94" s="96">
        <f t="shared" si="10"/>
        <v>0</v>
      </c>
    </row>
    <row r="95" spans="1:13" hidden="1" x14ac:dyDescent="0.2">
      <c r="A95" s="27">
        <v>1908</v>
      </c>
      <c r="B95" s="62" t="s">
        <v>51</v>
      </c>
      <c r="C95" s="97"/>
      <c r="D95" s="98"/>
      <c r="E95" s="99"/>
      <c r="F95" s="99"/>
      <c r="G95" s="88">
        <f t="shared" si="9"/>
        <v>0</v>
      </c>
      <c r="H95" s="100"/>
      <c r="I95" s="95">
        <f t="shared" si="11"/>
        <v>0</v>
      </c>
      <c r="J95" s="91">
        <f t="shared" si="8"/>
        <v>0</v>
      </c>
      <c r="K95" s="92">
        <v>0</v>
      </c>
      <c r="L95" s="125">
        <f t="shared" si="12"/>
        <v>0</v>
      </c>
      <c r="M95" s="96">
        <f t="shared" si="10"/>
        <v>0</v>
      </c>
    </row>
    <row r="96" spans="1:13" hidden="1" x14ac:dyDescent="0.2">
      <c r="A96" s="27">
        <v>1910</v>
      </c>
      <c r="B96" s="62" t="s">
        <v>39</v>
      </c>
      <c r="C96" s="97"/>
      <c r="D96" s="98"/>
      <c r="E96" s="99"/>
      <c r="F96" s="99"/>
      <c r="G96" s="88">
        <f t="shared" si="9"/>
        <v>0</v>
      </c>
      <c r="H96" s="100"/>
      <c r="I96" s="95">
        <f t="shared" si="11"/>
        <v>0</v>
      </c>
      <c r="J96" s="91">
        <f t="shared" si="8"/>
        <v>0</v>
      </c>
      <c r="K96" s="92">
        <v>0</v>
      </c>
      <c r="L96" s="125">
        <f t="shared" si="12"/>
        <v>0</v>
      </c>
      <c r="M96" s="96">
        <f t="shared" si="10"/>
        <v>0</v>
      </c>
    </row>
    <row r="97" spans="1:13" hidden="1" x14ac:dyDescent="0.2">
      <c r="A97" s="27">
        <v>1915</v>
      </c>
      <c r="B97" s="62" t="s">
        <v>52</v>
      </c>
      <c r="C97" s="97"/>
      <c r="D97" s="98"/>
      <c r="E97" s="99"/>
      <c r="F97" s="99"/>
      <c r="G97" s="88">
        <f t="shared" si="9"/>
        <v>0</v>
      </c>
      <c r="H97" s="100"/>
      <c r="I97" s="95">
        <f t="shared" si="11"/>
        <v>0</v>
      </c>
      <c r="J97" s="91">
        <f t="shared" si="8"/>
        <v>0</v>
      </c>
      <c r="K97" s="92">
        <v>0</v>
      </c>
      <c r="L97" s="125">
        <f t="shared" si="12"/>
        <v>0</v>
      </c>
      <c r="M97" s="96">
        <f t="shared" si="10"/>
        <v>0</v>
      </c>
    </row>
    <row r="98" spans="1:13" hidden="1" x14ac:dyDescent="0.2">
      <c r="A98" s="27">
        <v>1915</v>
      </c>
      <c r="B98" s="62" t="s">
        <v>53</v>
      </c>
      <c r="C98" s="97"/>
      <c r="D98" s="98"/>
      <c r="E98" s="99"/>
      <c r="F98" s="99"/>
      <c r="G98" s="88">
        <f t="shared" si="9"/>
        <v>0</v>
      </c>
      <c r="H98" s="100"/>
      <c r="I98" s="95">
        <f t="shared" si="11"/>
        <v>0</v>
      </c>
      <c r="J98" s="91">
        <f t="shared" si="8"/>
        <v>0</v>
      </c>
      <c r="K98" s="92">
        <v>0</v>
      </c>
      <c r="L98" s="125">
        <f t="shared" si="12"/>
        <v>0</v>
      </c>
      <c r="M98" s="96">
        <f t="shared" si="10"/>
        <v>0</v>
      </c>
    </row>
    <row r="99" spans="1:13" hidden="1" x14ac:dyDescent="0.2">
      <c r="A99" s="27">
        <v>1920</v>
      </c>
      <c r="B99" s="62" t="s">
        <v>54</v>
      </c>
      <c r="C99" s="97"/>
      <c r="D99" s="98"/>
      <c r="E99" s="99"/>
      <c r="F99" s="99"/>
      <c r="G99" s="88">
        <f t="shared" si="9"/>
        <v>0</v>
      </c>
      <c r="H99" s="100"/>
      <c r="I99" s="95">
        <f t="shared" si="11"/>
        <v>0</v>
      </c>
      <c r="J99" s="91">
        <f t="shared" si="8"/>
        <v>0</v>
      </c>
      <c r="K99" s="92">
        <v>0</v>
      </c>
      <c r="L99" s="125">
        <f t="shared" si="12"/>
        <v>0</v>
      </c>
      <c r="M99" s="96">
        <f t="shared" si="10"/>
        <v>0</v>
      </c>
    </row>
    <row r="100" spans="1:13" hidden="1" x14ac:dyDescent="0.2">
      <c r="A100" s="27">
        <v>1920</v>
      </c>
      <c r="B100" s="62" t="s">
        <v>55</v>
      </c>
      <c r="C100" s="97"/>
      <c r="D100" s="98"/>
      <c r="E100" s="99"/>
      <c r="F100" s="99"/>
      <c r="G100" s="88">
        <f t="shared" si="9"/>
        <v>0</v>
      </c>
      <c r="H100" s="100"/>
      <c r="I100" s="95">
        <f t="shared" si="11"/>
        <v>0</v>
      </c>
      <c r="J100" s="91">
        <f t="shared" si="8"/>
        <v>0</v>
      </c>
      <c r="K100" s="92">
        <v>0</v>
      </c>
      <c r="L100" s="125">
        <f t="shared" si="12"/>
        <v>0</v>
      </c>
      <c r="M100" s="102">
        <f t="shared" si="10"/>
        <v>0</v>
      </c>
    </row>
    <row r="101" spans="1:13" hidden="1" x14ac:dyDescent="0.2">
      <c r="A101" s="27">
        <v>1920</v>
      </c>
      <c r="B101" s="62" t="s">
        <v>56</v>
      </c>
      <c r="C101" s="97"/>
      <c r="D101" s="98"/>
      <c r="E101" s="99"/>
      <c r="F101" s="99"/>
      <c r="G101" s="88">
        <f t="shared" si="9"/>
        <v>0</v>
      </c>
      <c r="H101" s="100"/>
      <c r="I101" s="95">
        <f t="shared" si="11"/>
        <v>0</v>
      </c>
      <c r="J101" s="91">
        <f t="shared" si="8"/>
        <v>0</v>
      </c>
      <c r="K101" s="92">
        <v>0</v>
      </c>
      <c r="L101" s="125">
        <f t="shared" si="12"/>
        <v>0</v>
      </c>
      <c r="M101" s="102">
        <f t="shared" si="10"/>
        <v>0</v>
      </c>
    </row>
    <row r="102" spans="1:13" hidden="1" x14ac:dyDescent="0.2">
      <c r="A102" s="27">
        <v>1930</v>
      </c>
      <c r="B102" s="62" t="s">
        <v>57</v>
      </c>
      <c r="C102" s="97"/>
      <c r="D102" s="98"/>
      <c r="E102" s="99"/>
      <c r="F102" s="99"/>
      <c r="G102" s="88">
        <f t="shared" si="9"/>
        <v>0</v>
      </c>
      <c r="H102" s="100"/>
      <c r="I102" s="95">
        <f t="shared" si="11"/>
        <v>0</v>
      </c>
      <c r="J102" s="91">
        <f t="shared" si="8"/>
        <v>0</v>
      </c>
      <c r="K102" s="92">
        <v>0</v>
      </c>
      <c r="L102" s="125">
        <f t="shared" si="12"/>
        <v>0</v>
      </c>
      <c r="M102" s="96">
        <f t="shared" si="10"/>
        <v>0</v>
      </c>
    </row>
    <row r="103" spans="1:13" hidden="1" x14ac:dyDescent="0.2">
      <c r="A103" s="27">
        <v>1935</v>
      </c>
      <c r="B103" s="62" t="s">
        <v>58</v>
      </c>
      <c r="C103" s="97"/>
      <c r="D103" s="98"/>
      <c r="E103" s="99"/>
      <c r="F103" s="99"/>
      <c r="G103" s="88">
        <f t="shared" si="9"/>
        <v>0</v>
      </c>
      <c r="H103" s="100"/>
      <c r="I103" s="95">
        <f t="shared" si="11"/>
        <v>0</v>
      </c>
      <c r="J103" s="91">
        <f t="shared" si="8"/>
        <v>0</v>
      </c>
      <c r="K103" s="92">
        <v>0</v>
      </c>
      <c r="L103" s="125">
        <f t="shared" si="12"/>
        <v>0</v>
      </c>
      <c r="M103" s="96">
        <f t="shared" si="10"/>
        <v>0</v>
      </c>
    </row>
    <row r="104" spans="1:13" hidden="1" x14ac:dyDescent="0.2">
      <c r="A104" s="27">
        <v>1940</v>
      </c>
      <c r="B104" s="62" t="s">
        <v>59</v>
      </c>
      <c r="C104" s="97"/>
      <c r="D104" s="98"/>
      <c r="E104" s="99"/>
      <c r="F104" s="99"/>
      <c r="G104" s="88">
        <f t="shared" si="9"/>
        <v>0</v>
      </c>
      <c r="H104" s="100"/>
      <c r="I104" s="95">
        <f t="shared" si="11"/>
        <v>0</v>
      </c>
      <c r="J104" s="91">
        <f t="shared" si="8"/>
        <v>0</v>
      </c>
      <c r="K104" s="92">
        <v>0</v>
      </c>
      <c r="L104" s="125">
        <f t="shared" si="12"/>
        <v>0</v>
      </c>
      <c r="M104" s="102">
        <f t="shared" si="10"/>
        <v>0</v>
      </c>
    </row>
    <row r="105" spans="1:13" hidden="1" x14ac:dyDescent="0.2">
      <c r="A105" s="27">
        <v>1945</v>
      </c>
      <c r="B105" s="62" t="s">
        <v>60</v>
      </c>
      <c r="C105" s="97"/>
      <c r="D105" s="98"/>
      <c r="E105" s="99"/>
      <c r="F105" s="99"/>
      <c r="G105" s="88">
        <f t="shared" si="9"/>
        <v>0</v>
      </c>
      <c r="H105" s="100"/>
      <c r="I105" s="95">
        <f t="shared" si="11"/>
        <v>0</v>
      </c>
      <c r="J105" s="91">
        <f t="shared" si="8"/>
        <v>0</v>
      </c>
      <c r="K105" s="92">
        <v>0</v>
      </c>
      <c r="L105" s="125">
        <f t="shared" si="12"/>
        <v>0</v>
      </c>
      <c r="M105" s="96">
        <f t="shared" si="10"/>
        <v>0</v>
      </c>
    </row>
    <row r="106" spans="1:13" hidden="1" x14ac:dyDescent="0.2">
      <c r="A106" s="27">
        <v>1950</v>
      </c>
      <c r="B106" s="62" t="s">
        <v>61</v>
      </c>
      <c r="C106" s="97"/>
      <c r="D106" s="98"/>
      <c r="E106" s="99"/>
      <c r="F106" s="99"/>
      <c r="G106" s="88">
        <f t="shared" si="9"/>
        <v>0</v>
      </c>
      <c r="H106" s="100"/>
      <c r="I106" s="95">
        <f t="shared" si="11"/>
        <v>0</v>
      </c>
      <c r="J106" s="91">
        <f t="shared" si="8"/>
        <v>0</v>
      </c>
      <c r="K106" s="92">
        <v>0</v>
      </c>
      <c r="L106" s="125">
        <f t="shared" si="12"/>
        <v>0</v>
      </c>
      <c r="M106" s="102">
        <f t="shared" si="10"/>
        <v>0</v>
      </c>
    </row>
    <row r="107" spans="1:13" hidden="1" x14ac:dyDescent="0.2">
      <c r="A107" s="27">
        <v>1955</v>
      </c>
      <c r="B107" s="62" t="s">
        <v>62</v>
      </c>
      <c r="C107" s="97"/>
      <c r="D107" s="98"/>
      <c r="E107" s="99"/>
      <c r="F107" s="99"/>
      <c r="G107" s="88">
        <f t="shared" si="9"/>
        <v>0</v>
      </c>
      <c r="H107" s="100"/>
      <c r="I107" s="95">
        <f t="shared" si="11"/>
        <v>0</v>
      </c>
      <c r="J107" s="91">
        <f t="shared" si="8"/>
        <v>0</v>
      </c>
      <c r="K107" s="92">
        <v>0</v>
      </c>
      <c r="L107" s="125">
        <f t="shared" si="12"/>
        <v>0</v>
      </c>
      <c r="M107" s="102">
        <f t="shared" si="10"/>
        <v>0</v>
      </c>
    </row>
    <row r="108" spans="1:13" hidden="1" x14ac:dyDescent="0.2">
      <c r="A108" s="27">
        <v>1955</v>
      </c>
      <c r="B108" s="62" t="s">
        <v>63</v>
      </c>
      <c r="C108" s="97"/>
      <c r="D108" s="98"/>
      <c r="E108" s="99"/>
      <c r="F108" s="99"/>
      <c r="G108" s="88">
        <f t="shared" si="9"/>
        <v>0</v>
      </c>
      <c r="H108" s="100"/>
      <c r="I108" s="95">
        <f t="shared" si="11"/>
        <v>0</v>
      </c>
      <c r="J108" s="91">
        <f t="shared" si="8"/>
        <v>0</v>
      </c>
      <c r="K108" s="92">
        <v>0</v>
      </c>
      <c r="L108" s="125">
        <f t="shared" si="12"/>
        <v>0</v>
      </c>
      <c r="M108" s="96">
        <f t="shared" si="10"/>
        <v>0</v>
      </c>
    </row>
    <row r="109" spans="1:13" hidden="1" x14ac:dyDescent="0.2">
      <c r="A109" s="27">
        <v>1960</v>
      </c>
      <c r="B109" s="62" t="s">
        <v>64</v>
      </c>
      <c r="C109" s="97"/>
      <c r="D109" s="98"/>
      <c r="E109" s="99"/>
      <c r="F109" s="99"/>
      <c r="G109" s="88">
        <f t="shared" si="9"/>
        <v>0</v>
      </c>
      <c r="H109" s="100"/>
      <c r="I109" s="95">
        <f t="shared" si="11"/>
        <v>0</v>
      </c>
      <c r="J109" s="91">
        <f t="shared" si="8"/>
        <v>0</v>
      </c>
      <c r="K109" s="92">
        <v>0</v>
      </c>
      <c r="L109" s="125">
        <f t="shared" si="12"/>
        <v>0</v>
      </c>
      <c r="M109" s="102">
        <f t="shared" si="10"/>
        <v>0</v>
      </c>
    </row>
    <row r="110" spans="1:13" hidden="1" x14ac:dyDescent="0.2">
      <c r="A110" s="27">
        <v>1970</v>
      </c>
      <c r="B110" s="103" t="s">
        <v>65</v>
      </c>
      <c r="C110" s="97"/>
      <c r="D110" s="98"/>
      <c r="E110" s="99"/>
      <c r="F110" s="99"/>
      <c r="G110" s="88">
        <f t="shared" si="9"/>
        <v>0</v>
      </c>
      <c r="H110" s="100"/>
      <c r="I110" s="95">
        <f t="shared" si="11"/>
        <v>0</v>
      </c>
      <c r="J110" s="91">
        <f t="shared" si="8"/>
        <v>0</v>
      </c>
      <c r="K110" s="92">
        <v>0</v>
      </c>
      <c r="L110" s="125">
        <f t="shared" si="12"/>
        <v>0</v>
      </c>
      <c r="M110" s="102">
        <f t="shared" si="10"/>
        <v>0</v>
      </c>
    </row>
    <row r="111" spans="1:13" hidden="1" x14ac:dyDescent="0.2">
      <c r="A111" s="27">
        <v>1975</v>
      </c>
      <c r="B111" s="62" t="s">
        <v>66</v>
      </c>
      <c r="C111" s="97"/>
      <c r="D111" s="98"/>
      <c r="E111" s="99"/>
      <c r="F111" s="99"/>
      <c r="G111" s="88">
        <f t="shared" si="9"/>
        <v>0</v>
      </c>
      <c r="H111" s="100"/>
      <c r="I111" s="95">
        <f t="shared" si="11"/>
        <v>0</v>
      </c>
      <c r="J111" s="91">
        <f t="shared" si="8"/>
        <v>0</v>
      </c>
      <c r="K111" s="92">
        <v>0</v>
      </c>
      <c r="L111" s="125">
        <f t="shared" si="12"/>
        <v>0</v>
      </c>
      <c r="M111" s="96">
        <f t="shared" si="10"/>
        <v>0</v>
      </c>
    </row>
    <row r="112" spans="1:13" hidden="1" x14ac:dyDescent="0.2">
      <c r="A112" s="27">
        <v>1980</v>
      </c>
      <c r="B112" s="62" t="s">
        <v>67</v>
      </c>
      <c r="C112" s="97"/>
      <c r="D112" s="98"/>
      <c r="E112" s="99"/>
      <c r="F112" s="99"/>
      <c r="G112" s="88">
        <f t="shared" si="9"/>
        <v>0</v>
      </c>
      <c r="H112" s="100"/>
      <c r="I112" s="95">
        <f t="shared" si="11"/>
        <v>0</v>
      </c>
      <c r="J112" s="91">
        <f t="shared" si="8"/>
        <v>0</v>
      </c>
      <c r="K112" s="92">
        <v>0</v>
      </c>
      <c r="L112" s="125">
        <f t="shared" si="12"/>
        <v>0</v>
      </c>
      <c r="M112" s="96">
        <f t="shared" si="10"/>
        <v>0</v>
      </c>
    </row>
    <row r="113" spans="1:13" hidden="1" x14ac:dyDescent="0.2">
      <c r="A113" s="27">
        <v>1985</v>
      </c>
      <c r="B113" s="62" t="s">
        <v>68</v>
      </c>
      <c r="C113" s="97"/>
      <c r="D113" s="98"/>
      <c r="E113" s="99"/>
      <c r="F113" s="99"/>
      <c r="G113" s="88">
        <f t="shared" si="9"/>
        <v>0</v>
      </c>
      <c r="H113" s="100"/>
      <c r="I113" s="95">
        <f t="shared" si="11"/>
        <v>0</v>
      </c>
      <c r="J113" s="91">
        <f t="shared" si="8"/>
        <v>0</v>
      </c>
      <c r="K113" s="92">
        <v>0</v>
      </c>
      <c r="L113" s="125">
        <f t="shared" si="12"/>
        <v>0</v>
      </c>
      <c r="M113" s="102">
        <f t="shared" si="10"/>
        <v>0</v>
      </c>
    </row>
    <row r="114" spans="1:13" hidden="1" x14ac:dyDescent="0.2">
      <c r="A114" s="27">
        <v>1990</v>
      </c>
      <c r="B114" s="104" t="s">
        <v>69</v>
      </c>
      <c r="C114" s="97"/>
      <c r="D114" s="98"/>
      <c r="E114" s="99"/>
      <c r="F114" s="99"/>
      <c r="G114" s="88">
        <f t="shared" si="9"/>
        <v>0</v>
      </c>
      <c r="H114" s="100"/>
      <c r="I114" s="95">
        <f t="shared" si="11"/>
        <v>0</v>
      </c>
      <c r="J114" s="91">
        <f t="shared" si="8"/>
        <v>0</v>
      </c>
      <c r="K114" s="92">
        <v>0</v>
      </c>
      <c r="L114" s="125">
        <f t="shared" si="12"/>
        <v>0</v>
      </c>
      <c r="M114" s="96">
        <f t="shared" si="10"/>
        <v>0</v>
      </c>
    </row>
    <row r="115" spans="1:13" hidden="1" x14ac:dyDescent="0.2">
      <c r="A115" s="27">
        <v>1995</v>
      </c>
      <c r="B115" s="62" t="s">
        <v>70</v>
      </c>
      <c r="C115" s="97"/>
      <c r="D115" s="98"/>
      <c r="E115" s="99"/>
      <c r="F115" s="99"/>
      <c r="G115" s="88">
        <f t="shared" si="9"/>
        <v>0</v>
      </c>
      <c r="H115" s="100"/>
      <c r="I115" s="105">
        <f t="shared" si="11"/>
        <v>0</v>
      </c>
      <c r="J115" s="106">
        <f t="shared" si="8"/>
        <v>0</v>
      </c>
      <c r="K115" s="92">
        <v>0</v>
      </c>
      <c r="L115" s="125">
        <f t="shared" si="12"/>
        <v>0</v>
      </c>
      <c r="M115" s="96">
        <f t="shared" si="10"/>
        <v>0</v>
      </c>
    </row>
    <row r="116" spans="1:13" hidden="1" x14ac:dyDescent="0.2">
      <c r="A116" s="27">
        <v>2440</v>
      </c>
      <c r="B116" s="28" t="s">
        <v>86</v>
      </c>
      <c r="C116" s="97"/>
      <c r="D116" s="98"/>
      <c r="E116" s="99"/>
      <c r="F116" s="99"/>
      <c r="G116" s="88">
        <f t="shared" si="9"/>
        <v>0</v>
      </c>
      <c r="H116" s="100"/>
      <c r="I116" s="105">
        <f t="shared" si="11"/>
        <v>0</v>
      </c>
      <c r="J116" s="106">
        <f t="shared" si="8"/>
        <v>0</v>
      </c>
      <c r="K116" s="92">
        <v>0</v>
      </c>
      <c r="L116" s="125">
        <f t="shared" si="12"/>
        <v>0</v>
      </c>
      <c r="M116" s="96">
        <f t="shared" si="10"/>
        <v>0</v>
      </c>
    </row>
    <row r="117" spans="1:13" ht="13.5" hidden="1" thickBot="1" x14ac:dyDescent="0.25">
      <c r="A117" s="107">
        <v>2005</v>
      </c>
      <c r="B117" s="108" t="s">
        <v>165</v>
      </c>
      <c r="C117" s="109"/>
      <c r="D117" s="110"/>
      <c r="E117" s="111"/>
      <c r="F117" s="111"/>
      <c r="G117" s="88">
        <f t="shared" si="9"/>
        <v>0</v>
      </c>
      <c r="H117" s="112"/>
      <c r="I117" s="113">
        <f t="shared" si="11"/>
        <v>0</v>
      </c>
      <c r="J117" s="114">
        <f t="shared" si="8"/>
        <v>0</v>
      </c>
      <c r="K117" s="92">
        <v>0</v>
      </c>
      <c r="L117" s="126">
        <f t="shared" si="12"/>
        <v>0</v>
      </c>
      <c r="M117" s="116">
        <f t="shared" si="10"/>
        <v>0</v>
      </c>
    </row>
    <row r="118" spans="1:13" ht="13.5" hidden="1" thickBot="1" x14ac:dyDescent="0.25">
      <c r="A118" s="117"/>
      <c r="B118" s="118" t="s">
        <v>80</v>
      </c>
      <c r="C118" s="119">
        <f>SUM(C77:C117)</f>
        <v>0</v>
      </c>
      <c r="D118" s="119">
        <f t="shared" ref="D118:E118" si="13">SUM(D77:D117)</f>
        <v>0</v>
      </c>
      <c r="E118" s="119">
        <f t="shared" si="13"/>
        <v>0</v>
      </c>
      <c r="F118" s="119"/>
      <c r="G118" s="119">
        <f>SUM(G78:G117)</f>
        <v>0</v>
      </c>
      <c r="H118" s="119">
        <f t="shared" ref="H118" si="14">SUM(H77:H117)</f>
        <v>0</v>
      </c>
      <c r="I118" s="120"/>
      <c r="J118" s="119">
        <f>SUM(J77:J117)</f>
        <v>0</v>
      </c>
      <c r="K118" s="119">
        <f t="shared" ref="K118:L118" si="15">SUM(K77:K117)</f>
        <v>0</v>
      </c>
      <c r="L118" s="121">
        <f t="shared" si="15"/>
        <v>0</v>
      </c>
      <c r="M118" s="122">
        <f t="shared" si="10"/>
        <v>0</v>
      </c>
    </row>
    <row r="119" spans="1:13" hidden="1" x14ac:dyDescent="0.2">
      <c r="A119" s="1"/>
      <c r="B119" s="3"/>
      <c r="C119" s="123"/>
      <c r="D119" s="123"/>
      <c r="E119" s="123"/>
      <c r="F119" s="123"/>
      <c r="G119" s="123"/>
      <c r="H119" s="123"/>
      <c r="I119" s="123"/>
      <c r="J119" s="123"/>
      <c r="K119" s="123"/>
    </row>
    <row r="120" spans="1:13" hidden="1" x14ac:dyDescent="0.2"/>
    <row r="121" spans="1:13" ht="18" hidden="1" customHeight="1" x14ac:dyDescent="0.25">
      <c r="A121" s="63"/>
      <c r="B121" s="63"/>
      <c r="C121" s="63"/>
      <c r="D121" s="63"/>
      <c r="E121" s="64" t="s">
        <v>137</v>
      </c>
      <c r="F121" s="69">
        <f>F170-1</f>
        <v>2014</v>
      </c>
      <c r="G121" s="63"/>
      <c r="H121" s="63"/>
      <c r="I121" s="63"/>
      <c r="J121" s="63"/>
      <c r="K121" s="63"/>
    </row>
    <row r="122" spans="1:13" hidden="1" x14ac:dyDescent="0.2">
      <c r="A122" s="70"/>
      <c r="B122" s="70"/>
      <c r="C122" s="70"/>
      <c r="D122" s="70"/>
      <c r="E122" s="70"/>
      <c r="F122" s="70"/>
      <c r="G122" s="70"/>
      <c r="H122" s="70"/>
      <c r="I122" s="70"/>
      <c r="J122" s="70"/>
      <c r="K122" s="70"/>
    </row>
    <row r="123" spans="1:13" ht="18.95" hidden="1" customHeight="1" x14ac:dyDescent="0.25">
      <c r="A123" s="63"/>
      <c r="B123" s="63"/>
      <c r="C123" s="150" t="s">
        <v>138</v>
      </c>
      <c r="D123" s="151"/>
      <c r="E123" s="151"/>
      <c r="F123" s="151"/>
      <c r="G123" s="152" t="s">
        <v>139</v>
      </c>
      <c r="H123" s="153"/>
      <c r="I123" s="71" t="s">
        <v>140</v>
      </c>
      <c r="J123" s="63"/>
      <c r="K123" s="63"/>
    </row>
    <row r="124" spans="1:13" ht="63.95" hidden="1" customHeight="1" x14ac:dyDescent="0.2">
      <c r="A124" s="154" t="s">
        <v>141</v>
      </c>
      <c r="B124" s="156" t="s">
        <v>142</v>
      </c>
      <c r="C124" s="72" t="s">
        <v>143</v>
      </c>
      <c r="D124" s="73" t="s">
        <v>144</v>
      </c>
      <c r="E124" s="74" t="s">
        <v>145</v>
      </c>
      <c r="F124" s="75" t="s">
        <v>146</v>
      </c>
      <c r="G124" s="75" t="s">
        <v>147</v>
      </c>
      <c r="H124" s="72" t="s">
        <v>148</v>
      </c>
      <c r="I124" s="76" t="s">
        <v>149</v>
      </c>
      <c r="J124" s="77" t="s">
        <v>150</v>
      </c>
      <c r="K124" s="74" t="s">
        <v>151</v>
      </c>
      <c r="L124" s="76" t="s">
        <v>152</v>
      </c>
      <c r="M124" s="76" t="s">
        <v>153</v>
      </c>
    </row>
    <row r="125" spans="1:13" ht="13.5" hidden="1" thickBot="1" x14ac:dyDescent="0.25">
      <c r="A125" s="155"/>
      <c r="B125" s="157"/>
      <c r="C125" s="78" t="s">
        <v>154</v>
      </c>
      <c r="D125" s="79" t="s">
        <v>155</v>
      </c>
      <c r="E125" s="80" t="s">
        <v>156</v>
      </c>
      <c r="F125" s="80" t="s">
        <v>157</v>
      </c>
      <c r="G125" s="81" t="s">
        <v>158</v>
      </c>
      <c r="H125" s="82" t="s">
        <v>159</v>
      </c>
      <c r="I125" s="80" t="s">
        <v>160</v>
      </c>
      <c r="J125" s="78" t="s">
        <v>161</v>
      </c>
      <c r="K125" s="83" t="s">
        <v>162</v>
      </c>
      <c r="L125" s="81" t="s">
        <v>163</v>
      </c>
      <c r="M125" s="84" t="s">
        <v>164</v>
      </c>
    </row>
    <row r="126" spans="1:13" hidden="1" x14ac:dyDescent="0.2">
      <c r="A126" s="59">
        <v>1609</v>
      </c>
      <c r="B126" s="62" t="s">
        <v>32</v>
      </c>
      <c r="C126" s="85"/>
      <c r="D126" s="86"/>
      <c r="E126" s="86"/>
      <c r="F126" s="87"/>
      <c r="G126" s="88">
        <f>C126-D126+(E126*0.5)-F126</f>
        <v>0</v>
      </c>
      <c r="H126" s="89"/>
      <c r="I126" s="90">
        <f>IF(H126=0,0,1/H126)</f>
        <v>0</v>
      </c>
      <c r="J126" s="91">
        <f t="shared" ref="J126:J166" si="16">IF(H126=0,0,+G126/H126)</f>
        <v>0</v>
      </c>
      <c r="K126" s="92">
        <v>0</v>
      </c>
      <c r="L126" s="124">
        <f>IF(ISERROR(+K126-J126), 0, +K126-J126)</f>
        <v>0</v>
      </c>
      <c r="M126" s="94">
        <f>IFERROR(L126/K126,0)</f>
        <v>0</v>
      </c>
    </row>
    <row r="127" spans="1:13" hidden="1" x14ac:dyDescent="0.2">
      <c r="A127" s="61">
        <v>1611</v>
      </c>
      <c r="B127" s="60" t="s">
        <v>33</v>
      </c>
      <c r="C127" s="85"/>
      <c r="D127" s="86"/>
      <c r="E127" s="87"/>
      <c r="F127" s="87"/>
      <c r="G127" s="88">
        <f t="shared" ref="G127:G166" si="17">C127-D127+(E127*0.5)-F127</f>
        <v>0</v>
      </c>
      <c r="H127" s="89"/>
      <c r="I127" s="95">
        <f>IF(H127=0,0,1/H127)</f>
        <v>0</v>
      </c>
      <c r="J127" s="91">
        <f t="shared" si="16"/>
        <v>0</v>
      </c>
      <c r="K127" s="92">
        <v>0</v>
      </c>
      <c r="L127" s="124">
        <f>IF(ISERROR(+K127-J127), 0, +K127-J127)</f>
        <v>0</v>
      </c>
      <c r="M127" s="96">
        <f t="shared" ref="M127:M167" si="18">IFERROR(L127/K127,0)</f>
        <v>0</v>
      </c>
    </row>
    <row r="128" spans="1:13" hidden="1" x14ac:dyDescent="0.2">
      <c r="A128" s="27">
        <v>1612</v>
      </c>
      <c r="B128" s="62" t="s">
        <v>35</v>
      </c>
      <c r="C128" s="97"/>
      <c r="D128" s="98"/>
      <c r="E128" s="99"/>
      <c r="F128" s="99"/>
      <c r="G128" s="88">
        <f t="shared" si="17"/>
        <v>0</v>
      </c>
      <c r="H128" s="100"/>
      <c r="I128" s="95">
        <f t="shared" ref="I128:I166" si="19">IF(H128=0,0,1/H128)</f>
        <v>0</v>
      </c>
      <c r="J128" s="91">
        <f t="shared" si="16"/>
        <v>0</v>
      </c>
      <c r="K128" s="92">
        <v>0</v>
      </c>
      <c r="L128" s="125">
        <f t="shared" ref="L128:L166" si="20">IF(ISERROR(+K128-J128), 0, +K128-J128)</f>
        <v>0</v>
      </c>
      <c r="M128" s="96">
        <f t="shared" si="18"/>
        <v>0</v>
      </c>
    </row>
    <row r="129" spans="1:13" hidden="1" x14ac:dyDescent="0.2">
      <c r="A129" s="27">
        <v>1805</v>
      </c>
      <c r="B129" s="62" t="s">
        <v>37</v>
      </c>
      <c r="C129" s="97"/>
      <c r="D129" s="98"/>
      <c r="E129" s="99"/>
      <c r="F129" s="99"/>
      <c r="G129" s="88">
        <f t="shared" si="17"/>
        <v>0</v>
      </c>
      <c r="H129" s="100"/>
      <c r="I129" s="95">
        <f t="shared" si="19"/>
        <v>0</v>
      </c>
      <c r="J129" s="91">
        <f t="shared" si="16"/>
        <v>0</v>
      </c>
      <c r="K129" s="92">
        <v>0</v>
      </c>
      <c r="L129" s="125">
        <f t="shared" si="20"/>
        <v>0</v>
      </c>
      <c r="M129" s="96">
        <f t="shared" si="18"/>
        <v>0</v>
      </c>
    </row>
    <row r="130" spans="1:13" hidden="1" x14ac:dyDescent="0.2">
      <c r="A130" s="27">
        <v>1808</v>
      </c>
      <c r="B130" s="62" t="s">
        <v>38</v>
      </c>
      <c r="C130" s="97"/>
      <c r="D130" s="98"/>
      <c r="E130" s="99"/>
      <c r="F130" s="99"/>
      <c r="G130" s="88">
        <f t="shared" si="17"/>
        <v>0</v>
      </c>
      <c r="H130" s="100"/>
      <c r="I130" s="95">
        <f t="shared" si="19"/>
        <v>0</v>
      </c>
      <c r="J130" s="91">
        <f t="shared" si="16"/>
        <v>0</v>
      </c>
      <c r="K130" s="92">
        <v>0</v>
      </c>
      <c r="L130" s="125">
        <f t="shared" si="20"/>
        <v>0</v>
      </c>
      <c r="M130" s="96">
        <f t="shared" si="18"/>
        <v>0</v>
      </c>
    </row>
    <row r="131" spans="1:13" hidden="1" x14ac:dyDescent="0.2">
      <c r="A131" s="27">
        <v>1810</v>
      </c>
      <c r="B131" s="62" t="s">
        <v>39</v>
      </c>
      <c r="C131" s="97"/>
      <c r="D131" s="98"/>
      <c r="E131" s="99"/>
      <c r="F131" s="99"/>
      <c r="G131" s="88">
        <f t="shared" si="17"/>
        <v>0</v>
      </c>
      <c r="H131" s="100"/>
      <c r="I131" s="95">
        <f t="shared" si="19"/>
        <v>0</v>
      </c>
      <c r="J131" s="91">
        <f t="shared" si="16"/>
        <v>0</v>
      </c>
      <c r="K131" s="92">
        <v>0</v>
      </c>
      <c r="L131" s="125">
        <f t="shared" si="20"/>
        <v>0</v>
      </c>
      <c r="M131" s="96">
        <f t="shared" si="18"/>
        <v>0</v>
      </c>
    </row>
    <row r="132" spans="1:13" hidden="1" x14ac:dyDescent="0.2">
      <c r="A132" s="27">
        <v>1815</v>
      </c>
      <c r="B132" s="62" t="s">
        <v>40</v>
      </c>
      <c r="C132" s="97"/>
      <c r="D132" s="98"/>
      <c r="E132" s="99"/>
      <c r="F132" s="99"/>
      <c r="G132" s="88">
        <f t="shared" si="17"/>
        <v>0</v>
      </c>
      <c r="H132" s="100"/>
      <c r="I132" s="95">
        <f t="shared" si="19"/>
        <v>0</v>
      </c>
      <c r="J132" s="91">
        <f t="shared" si="16"/>
        <v>0</v>
      </c>
      <c r="K132" s="92">
        <v>0</v>
      </c>
      <c r="L132" s="125">
        <f t="shared" si="20"/>
        <v>0</v>
      </c>
      <c r="M132" s="96">
        <f t="shared" si="18"/>
        <v>0</v>
      </c>
    </row>
    <row r="133" spans="1:13" hidden="1" x14ac:dyDescent="0.2">
      <c r="A133" s="27">
        <v>1820</v>
      </c>
      <c r="B133" s="62" t="s">
        <v>41</v>
      </c>
      <c r="C133" s="97"/>
      <c r="D133" s="98"/>
      <c r="E133" s="99"/>
      <c r="F133" s="99"/>
      <c r="G133" s="88">
        <f t="shared" si="17"/>
        <v>0</v>
      </c>
      <c r="H133" s="100"/>
      <c r="I133" s="95">
        <f t="shared" si="19"/>
        <v>0</v>
      </c>
      <c r="J133" s="91">
        <f t="shared" si="16"/>
        <v>0</v>
      </c>
      <c r="K133" s="92">
        <v>0</v>
      </c>
      <c r="L133" s="125">
        <f t="shared" si="20"/>
        <v>0</v>
      </c>
      <c r="M133" s="96">
        <f t="shared" si="18"/>
        <v>0</v>
      </c>
    </row>
    <row r="134" spans="1:13" hidden="1" x14ac:dyDescent="0.2">
      <c r="A134" s="27">
        <v>1825</v>
      </c>
      <c r="B134" s="62" t="s">
        <v>42</v>
      </c>
      <c r="C134" s="97"/>
      <c r="D134" s="98"/>
      <c r="E134" s="99"/>
      <c r="F134" s="99"/>
      <c r="G134" s="88">
        <f t="shared" si="17"/>
        <v>0</v>
      </c>
      <c r="H134" s="100"/>
      <c r="I134" s="95">
        <f t="shared" si="19"/>
        <v>0</v>
      </c>
      <c r="J134" s="91">
        <f t="shared" si="16"/>
        <v>0</v>
      </c>
      <c r="K134" s="92">
        <v>0</v>
      </c>
      <c r="L134" s="125">
        <f t="shared" si="20"/>
        <v>0</v>
      </c>
      <c r="M134" s="96">
        <f t="shared" si="18"/>
        <v>0</v>
      </c>
    </row>
    <row r="135" spans="1:13" hidden="1" x14ac:dyDescent="0.2">
      <c r="A135" s="27">
        <v>1830</v>
      </c>
      <c r="B135" s="62" t="s">
        <v>43</v>
      </c>
      <c r="C135" s="97"/>
      <c r="D135" s="98"/>
      <c r="E135" s="99"/>
      <c r="F135" s="99"/>
      <c r="G135" s="88">
        <f t="shared" si="17"/>
        <v>0</v>
      </c>
      <c r="H135" s="100"/>
      <c r="I135" s="95">
        <f t="shared" si="19"/>
        <v>0</v>
      </c>
      <c r="J135" s="91">
        <f t="shared" si="16"/>
        <v>0</v>
      </c>
      <c r="K135" s="92">
        <v>0</v>
      </c>
      <c r="L135" s="125">
        <f t="shared" si="20"/>
        <v>0</v>
      </c>
      <c r="M135" s="102">
        <f t="shared" si="18"/>
        <v>0</v>
      </c>
    </row>
    <row r="136" spans="1:13" hidden="1" x14ac:dyDescent="0.2">
      <c r="A136" s="27">
        <v>1835</v>
      </c>
      <c r="B136" s="62" t="s">
        <v>44</v>
      </c>
      <c r="C136" s="97"/>
      <c r="D136" s="98"/>
      <c r="E136" s="99"/>
      <c r="F136" s="99"/>
      <c r="G136" s="88">
        <f t="shared" si="17"/>
        <v>0</v>
      </c>
      <c r="H136" s="100"/>
      <c r="I136" s="95">
        <f t="shared" si="19"/>
        <v>0</v>
      </c>
      <c r="J136" s="91">
        <f t="shared" si="16"/>
        <v>0</v>
      </c>
      <c r="K136" s="92">
        <v>0</v>
      </c>
      <c r="L136" s="125">
        <f t="shared" si="20"/>
        <v>0</v>
      </c>
      <c r="M136" s="96">
        <f t="shared" si="18"/>
        <v>0</v>
      </c>
    </row>
    <row r="137" spans="1:13" hidden="1" x14ac:dyDescent="0.2">
      <c r="A137" s="27">
        <v>1840</v>
      </c>
      <c r="B137" s="62" t="s">
        <v>45</v>
      </c>
      <c r="C137" s="97"/>
      <c r="D137" s="98"/>
      <c r="E137" s="99"/>
      <c r="F137" s="99"/>
      <c r="G137" s="88">
        <f t="shared" si="17"/>
        <v>0</v>
      </c>
      <c r="H137" s="100"/>
      <c r="I137" s="95">
        <f t="shared" si="19"/>
        <v>0</v>
      </c>
      <c r="J137" s="91">
        <f t="shared" si="16"/>
        <v>0</v>
      </c>
      <c r="K137" s="92">
        <v>0</v>
      </c>
      <c r="L137" s="125">
        <f t="shared" si="20"/>
        <v>0</v>
      </c>
      <c r="M137" s="102">
        <f t="shared" si="18"/>
        <v>0</v>
      </c>
    </row>
    <row r="138" spans="1:13" hidden="1" x14ac:dyDescent="0.2">
      <c r="A138" s="27">
        <v>1845</v>
      </c>
      <c r="B138" s="62" t="s">
        <v>46</v>
      </c>
      <c r="C138" s="97"/>
      <c r="D138" s="98"/>
      <c r="E138" s="99"/>
      <c r="F138" s="99"/>
      <c r="G138" s="88">
        <f t="shared" si="17"/>
        <v>0</v>
      </c>
      <c r="H138" s="100"/>
      <c r="I138" s="95">
        <f t="shared" si="19"/>
        <v>0</v>
      </c>
      <c r="J138" s="91">
        <f t="shared" si="16"/>
        <v>0</v>
      </c>
      <c r="K138" s="92">
        <v>0</v>
      </c>
      <c r="L138" s="125">
        <f t="shared" si="20"/>
        <v>0</v>
      </c>
      <c r="M138" s="96">
        <f t="shared" si="18"/>
        <v>0</v>
      </c>
    </row>
    <row r="139" spans="1:13" hidden="1" x14ac:dyDescent="0.2">
      <c r="A139" s="27">
        <v>1850</v>
      </c>
      <c r="B139" s="62" t="s">
        <v>47</v>
      </c>
      <c r="C139" s="97"/>
      <c r="D139" s="98"/>
      <c r="E139" s="99"/>
      <c r="F139" s="99"/>
      <c r="G139" s="88">
        <f t="shared" si="17"/>
        <v>0</v>
      </c>
      <c r="H139" s="100"/>
      <c r="I139" s="95">
        <f t="shared" si="19"/>
        <v>0</v>
      </c>
      <c r="J139" s="91">
        <f t="shared" si="16"/>
        <v>0</v>
      </c>
      <c r="K139" s="92">
        <v>0</v>
      </c>
      <c r="L139" s="125">
        <f t="shared" si="20"/>
        <v>0</v>
      </c>
      <c r="M139" s="96">
        <f t="shared" si="18"/>
        <v>0</v>
      </c>
    </row>
    <row r="140" spans="1:13" hidden="1" x14ac:dyDescent="0.2">
      <c r="A140" s="27">
        <v>1855</v>
      </c>
      <c r="B140" s="62" t="s">
        <v>48</v>
      </c>
      <c r="C140" s="97"/>
      <c r="D140" s="98"/>
      <c r="E140" s="99"/>
      <c r="F140" s="99"/>
      <c r="G140" s="88">
        <f t="shared" si="17"/>
        <v>0</v>
      </c>
      <c r="H140" s="100"/>
      <c r="I140" s="95">
        <f t="shared" si="19"/>
        <v>0</v>
      </c>
      <c r="J140" s="91">
        <f t="shared" si="16"/>
        <v>0</v>
      </c>
      <c r="K140" s="92">
        <v>0</v>
      </c>
      <c r="L140" s="125">
        <f t="shared" si="20"/>
        <v>0</v>
      </c>
      <c r="M140" s="96">
        <f t="shared" si="18"/>
        <v>0</v>
      </c>
    </row>
    <row r="141" spans="1:13" hidden="1" x14ac:dyDescent="0.2">
      <c r="A141" s="27">
        <v>1860</v>
      </c>
      <c r="B141" s="62" t="s">
        <v>49</v>
      </c>
      <c r="C141" s="97"/>
      <c r="D141" s="98"/>
      <c r="E141" s="99"/>
      <c r="F141" s="99"/>
      <c r="G141" s="88">
        <f t="shared" si="17"/>
        <v>0</v>
      </c>
      <c r="H141" s="100"/>
      <c r="I141" s="95">
        <f t="shared" si="19"/>
        <v>0</v>
      </c>
      <c r="J141" s="91">
        <f t="shared" si="16"/>
        <v>0</v>
      </c>
      <c r="K141" s="92">
        <v>0</v>
      </c>
      <c r="L141" s="125">
        <f t="shared" si="20"/>
        <v>0</v>
      </c>
      <c r="M141" s="96">
        <f t="shared" si="18"/>
        <v>0</v>
      </c>
    </row>
    <row r="142" spans="1:13" hidden="1" x14ac:dyDescent="0.2">
      <c r="A142" s="27">
        <v>1860</v>
      </c>
      <c r="B142" s="62" t="s">
        <v>50</v>
      </c>
      <c r="C142" s="97"/>
      <c r="D142" s="98"/>
      <c r="E142" s="99"/>
      <c r="F142" s="99"/>
      <c r="G142" s="88">
        <f t="shared" si="17"/>
        <v>0</v>
      </c>
      <c r="H142" s="100"/>
      <c r="I142" s="95">
        <f t="shared" si="19"/>
        <v>0</v>
      </c>
      <c r="J142" s="91">
        <f t="shared" si="16"/>
        <v>0</v>
      </c>
      <c r="K142" s="92">
        <v>0</v>
      </c>
      <c r="L142" s="125">
        <f t="shared" si="20"/>
        <v>0</v>
      </c>
      <c r="M142" s="96">
        <f t="shared" si="18"/>
        <v>0</v>
      </c>
    </row>
    <row r="143" spans="1:13" hidden="1" x14ac:dyDescent="0.2">
      <c r="A143" s="27">
        <v>1905</v>
      </c>
      <c r="B143" s="62" t="s">
        <v>37</v>
      </c>
      <c r="C143" s="97"/>
      <c r="D143" s="98"/>
      <c r="E143" s="99"/>
      <c r="F143" s="99"/>
      <c r="G143" s="88">
        <f t="shared" si="17"/>
        <v>0</v>
      </c>
      <c r="H143" s="100"/>
      <c r="I143" s="95">
        <f t="shared" si="19"/>
        <v>0</v>
      </c>
      <c r="J143" s="91">
        <f t="shared" si="16"/>
        <v>0</v>
      </c>
      <c r="K143" s="92">
        <v>0</v>
      </c>
      <c r="L143" s="125">
        <f t="shared" si="20"/>
        <v>0</v>
      </c>
      <c r="M143" s="96">
        <f t="shared" si="18"/>
        <v>0</v>
      </c>
    </row>
    <row r="144" spans="1:13" hidden="1" x14ac:dyDescent="0.2">
      <c r="A144" s="27">
        <v>1908</v>
      </c>
      <c r="B144" s="62" t="s">
        <v>51</v>
      </c>
      <c r="C144" s="97"/>
      <c r="D144" s="98"/>
      <c r="E144" s="99"/>
      <c r="F144" s="99"/>
      <c r="G144" s="88">
        <f t="shared" si="17"/>
        <v>0</v>
      </c>
      <c r="H144" s="100"/>
      <c r="I144" s="95">
        <f t="shared" si="19"/>
        <v>0</v>
      </c>
      <c r="J144" s="91">
        <f t="shared" si="16"/>
        <v>0</v>
      </c>
      <c r="K144" s="92">
        <v>0</v>
      </c>
      <c r="L144" s="125">
        <f t="shared" si="20"/>
        <v>0</v>
      </c>
      <c r="M144" s="96">
        <f t="shared" si="18"/>
        <v>0</v>
      </c>
    </row>
    <row r="145" spans="1:13" hidden="1" x14ac:dyDescent="0.2">
      <c r="A145" s="27">
        <v>1910</v>
      </c>
      <c r="B145" s="62" t="s">
        <v>39</v>
      </c>
      <c r="C145" s="97"/>
      <c r="D145" s="98"/>
      <c r="E145" s="99"/>
      <c r="F145" s="99"/>
      <c r="G145" s="88">
        <f t="shared" si="17"/>
        <v>0</v>
      </c>
      <c r="H145" s="100"/>
      <c r="I145" s="95">
        <f t="shared" si="19"/>
        <v>0</v>
      </c>
      <c r="J145" s="91">
        <f t="shared" si="16"/>
        <v>0</v>
      </c>
      <c r="K145" s="92">
        <v>0</v>
      </c>
      <c r="L145" s="125">
        <f t="shared" si="20"/>
        <v>0</v>
      </c>
      <c r="M145" s="96">
        <f t="shared" si="18"/>
        <v>0</v>
      </c>
    </row>
    <row r="146" spans="1:13" hidden="1" x14ac:dyDescent="0.2">
      <c r="A146" s="27">
        <v>1915</v>
      </c>
      <c r="B146" s="62" t="s">
        <v>52</v>
      </c>
      <c r="C146" s="97"/>
      <c r="D146" s="98"/>
      <c r="E146" s="99"/>
      <c r="F146" s="99"/>
      <c r="G146" s="88">
        <f t="shared" si="17"/>
        <v>0</v>
      </c>
      <c r="H146" s="100"/>
      <c r="I146" s="95">
        <f t="shared" si="19"/>
        <v>0</v>
      </c>
      <c r="J146" s="91">
        <f t="shared" si="16"/>
        <v>0</v>
      </c>
      <c r="K146" s="92">
        <v>0</v>
      </c>
      <c r="L146" s="125">
        <f t="shared" si="20"/>
        <v>0</v>
      </c>
      <c r="M146" s="96">
        <f t="shared" si="18"/>
        <v>0</v>
      </c>
    </row>
    <row r="147" spans="1:13" hidden="1" x14ac:dyDescent="0.2">
      <c r="A147" s="27">
        <v>1915</v>
      </c>
      <c r="B147" s="62" t="s">
        <v>53</v>
      </c>
      <c r="C147" s="97"/>
      <c r="D147" s="98"/>
      <c r="E147" s="99"/>
      <c r="F147" s="99"/>
      <c r="G147" s="88">
        <f t="shared" si="17"/>
        <v>0</v>
      </c>
      <c r="H147" s="100"/>
      <c r="I147" s="95">
        <f t="shared" si="19"/>
        <v>0</v>
      </c>
      <c r="J147" s="91">
        <f t="shared" si="16"/>
        <v>0</v>
      </c>
      <c r="K147" s="92">
        <v>0</v>
      </c>
      <c r="L147" s="125">
        <f t="shared" si="20"/>
        <v>0</v>
      </c>
      <c r="M147" s="96">
        <f t="shared" si="18"/>
        <v>0</v>
      </c>
    </row>
    <row r="148" spans="1:13" hidden="1" x14ac:dyDescent="0.2">
      <c r="A148" s="27">
        <v>1920</v>
      </c>
      <c r="B148" s="62" t="s">
        <v>54</v>
      </c>
      <c r="C148" s="97"/>
      <c r="D148" s="98"/>
      <c r="E148" s="99"/>
      <c r="F148" s="99"/>
      <c r="G148" s="88">
        <f t="shared" si="17"/>
        <v>0</v>
      </c>
      <c r="H148" s="100"/>
      <c r="I148" s="95">
        <f t="shared" si="19"/>
        <v>0</v>
      </c>
      <c r="J148" s="91">
        <f t="shared" si="16"/>
        <v>0</v>
      </c>
      <c r="K148" s="92">
        <v>0</v>
      </c>
      <c r="L148" s="125">
        <f t="shared" si="20"/>
        <v>0</v>
      </c>
      <c r="M148" s="96">
        <f t="shared" si="18"/>
        <v>0</v>
      </c>
    </row>
    <row r="149" spans="1:13" hidden="1" x14ac:dyDescent="0.2">
      <c r="A149" s="27">
        <v>1920</v>
      </c>
      <c r="B149" s="62" t="s">
        <v>55</v>
      </c>
      <c r="C149" s="97"/>
      <c r="D149" s="98"/>
      <c r="E149" s="99"/>
      <c r="F149" s="99"/>
      <c r="G149" s="88">
        <f t="shared" si="17"/>
        <v>0</v>
      </c>
      <c r="H149" s="100"/>
      <c r="I149" s="95">
        <f t="shared" si="19"/>
        <v>0</v>
      </c>
      <c r="J149" s="91">
        <f t="shared" si="16"/>
        <v>0</v>
      </c>
      <c r="K149" s="92">
        <v>0</v>
      </c>
      <c r="L149" s="125">
        <f t="shared" si="20"/>
        <v>0</v>
      </c>
      <c r="M149" s="102">
        <f t="shared" si="18"/>
        <v>0</v>
      </c>
    </row>
    <row r="150" spans="1:13" hidden="1" x14ac:dyDescent="0.2">
      <c r="A150" s="27">
        <v>1920</v>
      </c>
      <c r="B150" s="62" t="s">
        <v>56</v>
      </c>
      <c r="C150" s="97"/>
      <c r="D150" s="98"/>
      <c r="E150" s="99"/>
      <c r="F150" s="99"/>
      <c r="G150" s="88">
        <f t="shared" si="17"/>
        <v>0</v>
      </c>
      <c r="H150" s="100"/>
      <c r="I150" s="95">
        <f t="shared" si="19"/>
        <v>0</v>
      </c>
      <c r="J150" s="91">
        <f t="shared" si="16"/>
        <v>0</v>
      </c>
      <c r="K150" s="92">
        <v>0</v>
      </c>
      <c r="L150" s="125">
        <f t="shared" si="20"/>
        <v>0</v>
      </c>
      <c r="M150" s="102">
        <f t="shared" si="18"/>
        <v>0</v>
      </c>
    </row>
    <row r="151" spans="1:13" hidden="1" x14ac:dyDescent="0.2">
      <c r="A151" s="27">
        <v>1930</v>
      </c>
      <c r="B151" s="62" t="s">
        <v>57</v>
      </c>
      <c r="C151" s="97"/>
      <c r="D151" s="98"/>
      <c r="E151" s="99"/>
      <c r="F151" s="99"/>
      <c r="G151" s="88">
        <f t="shared" si="17"/>
        <v>0</v>
      </c>
      <c r="H151" s="100"/>
      <c r="I151" s="95">
        <f t="shared" si="19"/>
        <v>0</v>
      </c>
      <c r="J151" s="91">
        <f t="shared" si="16"/>
        <v>0</v>
      </c>
      <c r="K151" s="92">
        <v>0</v>
      </c>
      <c r="L151" s="125">
        <f t="shared" si="20"/>
        <v>0</v>
      </c>
      <c r="M151" s="96">
        <f t="shared" si="18"/>
        <v>0</v>
      </c>
    </row>
    <row r="152" spans="1:13" hidden="1" x14ac:dyDescent="0.2">
      <c r="A152" s="27">
        <v>1935</v>
      </c>
      <c r="B152" s="62" t="s">
        <v>58</v>
      </c>
      <c r="C152" s="97"/>
      <c r="D152" s="98"/>
      <c r="E152" s="99"/>
      <c r="F152" s="99"/>
      <c r="G152" s="88">
        <f t="shared" si="17"/>
        <v>0</v>
      </c>
      <c r="H152" s="100"/>
      <c r="I152" s="95">
        <f t="shared" si="19"/>
        <v>0</v>
      </c>
      <c r="J152" s="91">
        <f t="shared" si="16"/>
        <v>0</v>
      </c>
      <c r="K152" s="92">
        <v>0</v>
      </c>
      <c r="L152" s="125">
        <f t="shared" si="20"/>
        <v>0</v>
      </c>
      <c r="M152" s="96">
        <f t="shared" si="18"/>
        <v>0</v>
      </c>
    </row>
    <row r="153" spans="1:13" hidden="1" x14ac:dyDescent="0.2">
      <c r="A153" s="27">
        <v>1940</v>
      </c>
      <c r="B153" s="62" t="s">
        <v>59</v>
      </c>
      <c r="C153" s="97"/>
      <c r="D153" s="98"/>
      <c r="E153" s="99"/>
      <c r="F153" s="99"/>
      <c r="G153" s="88">
        <f t="shared" si="17"/>
        <v>0</v>
      </c>
      <c r="H153" s="100"/>
      <c r="I153" s="95">
        <f t="shared" si="19"/>
        <v>0</v>
      </c>
      <c r="J153" s="91">
        <f t="shared" si="16"/>
        <v>0</v>
      </c>
      <c r="K153" s="92">
        <v>0</v>
      </c>
      <c r="L153" s="125">
        <f t="shared" si="20"/>
        <v>0</v>
      </c>
      <c r="M153" s="102">
        <f t="shared" si="18"/>
        <v>0</v>
      </c>
    </row>
    <row r="154" spans="1:13" hidden="1" x14ac:dyDescent="0.2">
      <c r="A154" s="27">
        <v>1945</v>
      </c>
      <c r="B154" s="62" t="s">
        <v>60</v>
      </c>
      <c r="C154" s="97"/>
      <c r="D154" s="98"/>
      <c r="E154" s="99"/>
      <c r="F154" s="99"/>
      <c r="G154" s="88">
        <f t="shared" si="17"/>
        <v>0</v>
      </c>
      <c r="H154" s="100"/>
      <c r="I154" s="95">
        <f t="shared" si="19"/>
        <v>0</v>
      </c>
      <c r="J154" s="91">
        <f t="shared" si="16"/>
        <v>0</v>
      </c>
      <c r="K154" s="92">
        <v>0</v>
      </c>
      <c r="L154" s="125">
        <f t="shared" si="20"/>
        <v>0</v>
      </c>
      <c r="M154" s="96">
        <f t="shared" si="18"/>
        <v>0</v>
      </c>
    </row>
    <row r="155" spans="1:13" hidden="1" x14ac:dyDescent="0.2">
      <c r="A155" s="27">
        <v>1950</v>
      </c>
      <c r="B155" s="62" t="s">
        <v>61</v>
      </c>
      <c r="C155" s="97"/>
      <c r="D155" s="98"/>
      <c r="E155" s="99"/>
      <c r="F155" s="99"/>
      <c r="G155" s="88">
        <f t="shared" si="17"/>
        <v>0</v>
      </c>
      <c r="H155" s="100"/>
      <c r="I155" s="95">
        <f t="shared" si="19"/>
        <v>0</v>
      </c>
      <c r="J155" s="91">
        <f t="shared" si="16"/>
        <v>0</v>
      </c>
      <c r="K155" s="92">
        <v>0</v>
      </c>
      <c r="L155" s="125">
        <f t="shared" si="20"/>
        <v>0</v>
      </c>
      <c r="M155" s="102">
        <f t="shared" si="18"/>
        <v>0</v>
      </c>
    </row>
    <row r="156" spans="1:13" hidden="1" x14ac:dyDescent="0.2">
      <c r="A156" s="27">
        <v>1955</v>
      </c>
      <c r="B156" s="62" t="s">
        <v>62</v>
      </c>
      <c r="C156" s="97"/>
      <c r="D156" s="98"/>
      <c r="E156" s="99"/>
      <c r="F156" s="99"/>
      <c r="G156" s="88">
        <f t="shared" si="17"/>
        <v>0</v>
      </c>
      <c r="H156" s="100"/>
      <c r="I156" s="95">
        <f t="shared" si="19"/>
        <v>0</v>
      </c>
      <c r="J156" s="91">
        <f t="shared" si="16"/>
        <v>0</v>
      </c>
      <c r="K156" s="92">
        <v>0</v>
      </c>
      <c r="L156" s="125">
        <f t="shared" si="20"/>
        <v>0</v>
      </c>
      <c r="M156" s="102">
        <f t="shared" si="18"/>
        <v>0</v>
      </c>
    </row>
    <row r="157" spans="1:13" hidden="1" x14ac:dyDescent="0.2">
      <c r="A157" s="27">
        <v>1955</v>
      </c>
      <c r="B157" s="62" t="s">
        <v>63</v>
      </c>
      <c r="C157" s="97"/>
      <c r="D157" s="98"/>
      <c r="E157" s="99"/>
      <c r="F157" s="99"/>
      <c r="G157" s="88">
        <f t="shared" si="17"/>
        <v>0</v>
      </c>
      <c r="H157" s="100"/>
      <c r="I157" s="95">
        <f t="shared" si="19"/>
        <v>0</v>
      </c>
      <c r="J157" s="91">
        <f t="shared" si="16"/>
        <v>0</v>
      </c>
      <c r="K157" s="92">
        <v>0</v>
      </c>
      <c r="L157" s="125">
        <f t="shared" si="20"/>
        <v>0</v>
      </c>
      <c r="M157" s="96">
        <f t="shared" si="18"/>
        <v>0</v>
      </c>
    </row>
    <row r="158" spans="1:13" hidden="1" x14ac:dyDescent="0.2">
      <c r="A158" s="27">
        <v>1960</v>
      </c>
      <c r="B158" s="62" t="s">
        <v>64</v>
      </c>
      <c r="C158" s="97"/>
      <c r="D158" s="98"/>
      <c r="E158" s="99"/>
      <c r="F158" s="99"/>
      <c r="G158" s="88">
        <f t="shared" si="17"/>
        <v>0</v>
      </c>
      <c r="H158" s="100"/>
      <c r="I158" s="95">
        <f t="shared" si="19"/>
        <v>0</v>
      </c>
      <c r="J158" s="91">
        <f t="shared" si="16"/>
        <v>0</v>
      </c>
      <c r="K158" s="92">
        <v>0</v>
      </c>
      <c r="L158" s="125">
        <f t="shared" si="20"/>
        <v>0</v>
      </c>
      <c r="M158" s="102">
        <f t="shared" si="18"/>
        <v>0</v>
      </c>
    </row>
    <row r="159" spans="1:13" hidden="1" x14ac:dyDescent="0.2">
      <c r="A159" s="27">
        <v>1970</v>
      </c>
      <c r="B159" s="103" t="s">
        <v>65</v>
      </c>
      <c r="C159" s="97"/>
      <c r="D159" s="98"/>
      <c r="E159" s="99"/>
      <c r="F159" s="99"/>
      <c r="G159" s="88">
        <f t="shared" si="17"/>
        <v>0</v>
      </c>
      <c r="H159" s="100"/>
      <c r="I159" s="95">
        <f t="shared" si="19"/>
        <v>0</v>
      </c>
      <c r="J159" s="91">
        <f t="shared" si="16"/>
        <v>0</v>
      </c>
      <c r="K159" s="92">
        <v>0</v>
      </c>
      <c r="L159" s="125">
        <f t="shared" si="20"/>
        <v>0</v>
      </c>
      <c r="M159" s="102">
        <f t="shared" si="18"/>
        <v>0</v>
      </c>
    </row>
    <row r="160" spans="1:13" hidden="1" x14ac:dyDescent="0.2">
      <c r="A160" s="27">
        <v>1975</v>
      </c>
      <c r="B160" s="62" t="s">
        <v>66</v>
      </c>
      <c r="C160" s="97"/>
      <c r="D160" s="98"/>
      <c r="E160" s="99"/>
      <c r="F160" s="99"/>
      <c r="G160" s="88">
        <f t="shared" si="17"/>
        <v>0</v>
      </c>
      <c r="H160" s="100"/>
      <c r="I160" s="95">
        <f t="shared" si="19"/>
        <v>0</v>
      </c>
      <c r="J160" s="91">
        <f t="shared" si="16"/>
        <v>0</v>
      </c>
      <c r="K160" s="92">
        <v>0</v>
      </c>
      <c r="L160" s="125">
        <f t="shared" si="20"/>
        <v>0</v>
      </c>
      <c r="M160" s="96">
        <f t="shared" si="18"/>
        <v>0</v>
      </c>
    </row>
    <row r="161" spans="1:13" hidden="1" x14ac:dyDescent="0.2">
      <c r="A161" s="27">
        <v>1980</v>
      </c>
      <c r="B161" s="62" t="s">
        <v>67</v>
      </c>
      <c r="C161" s="97"/>
      <c r="D161" s="98"/>
      <c r="E161" s="99"/>
      <c r="F161" s="99"/>
      <c r="G161" s="88">
        <f t="shared" si="17"/>
        <v>0</v>
      </c>
      <c r="H161" s="100"/>
      <c r="I161" s="95">
        <f t="shared" si="19"/>
        <v>0</v>
      </c>
      <c r="J161" s="91">
        <f t="shared" si="16"/>
        <v>0</v>
      </c>
      <c r="K161" s="92">
        <v>0</v>
      </c>
      <c r="L161" s="125">
        <f t="shared" si="20"/>
        <v>0</v>
      </c>
      <c r="M161" s="96">
        <f t="shared" si="18"/>
        <v>0</v>
      </c>
    </row>
    <row r="162" spans="1:13" hidden="1" x14ac:dyDescent="0.2">
      <c r="A162" s="27">
        <v>1985</v>
      </c>
      <c r="B162" s="62" t="s">
        <v>68</v>
      </c>
      <c r="C162" s="97"/>
      <c r="D162" s="98"/>
      <c r="E162" s="99"/>
      <c r="F162" s="99"/>
      <c r="G162" s="88">
        <f t="shared" si="17"/>
        <v>0</v>
      </c>
      <c r="H162" s="100"/>
      <c r="I162" s="95">
        <f t="shared" si="19"/>
        <v>0</v>
      </c>
      <c r="J162" s="91">
        <f t="shared" si="16"/>
        <v>0</v>
      </c>
      <c r="K162" s="92">
        <v>0</v>
      </c>
      <c r="L162" s="125">
        <f t="shared" si="20"/>
        <v>0</v>
      </c>
      <c r="M162" s="102">
        <f t="shared" si="18"/>
        <v>0</v>
      </c>
    </row>
    <row r="163" spans="1:13" hidden="1" x14ac:dyDescent="0.2">
      <c r="A163" s="27">
        <v>1990</v>
      </c>
      <c r="B163" s="104" t="s">
        <v>69</v>
      </c>
      <c r="C163" s="97"/>
      <c r="D163" s="98"/>
      <c r="E163" s="99"/>
      <c r="F163" s="99"/>
      <c r="G163" s="88">
        <f t="shared" si="17"/>
        <v>0</v>
      </c>
      <c r="H163" s="100"/>
      <c r="I163" s="95">
        <f t="shared" si="19"/>
        <v>0</v>
      </c>
      <c r="J163" s="91">
        <f t="shared" si="16"/>
        <v>0</v>
      </c>
      <c r="K163" s="92">
        <v>0</v>
      </c>
      <c r="L163" s="125">
        <f t="shared" si="20"/>
        <v>0</v>
      </c>
      <c r="M163" s="96">
        <f t="shared" si="18"/>
        <v>0</v>
      </c>
    </row>
    <row r="164" spans="1:13" hidden="1" x14ac:dyDescent="0.2">
      <c r="A164" s="27">
        <v>1995</v>
      </c>
      <c r="B164" s="62" t="s">
        <v>70</v>
      </c>
      <c r="C164" s="97"/>
      <c r="D164" s="98"/>
      <c r="E164" s="99"/>
      <c r="F164" s="99"/>
      <c r="G164" s="88">
        <f t="shared" si="17"/>
        <v>0</v>
      </c>
      <c r="H164" s="100"/>
      <c r="I164" s="105">
        <f t="shared" si="19"/>
        <v>0</v>
      </c>
      <c r="J164" s="106">
        <f t="shared" si="16"/>
        <v>0</v>
      </c>
      <c r="K164" s="92">
        <v>0</v>
      </c>
      <c r="L164" s="125">
        <f t="shared" si="20"/>
        <v>0</v>
      </c>
      <c r="M164" s="96">
        <f t="shared" si="18"/>
        <v>0</v>
      </c>
    </row>
    <row r="165" spans="1:13" hidden="1" x14ac:dyDescent="0.2">
      <c r="A165" s="27">
        <v>2440</v>
      </c>
      <c r="B165" s="28" t="s">
        <v>86</v>
      </c>
      <c r="C165" s="97"/>
      <c r="D165" s="98"/>
      <c r="E165" s="99"/>
      <c r="F165" s="99"/>
      <c r="G165" s="88">
        <f t="shared" si="17"/>
        <v>0</v>
      </c>
      <c r="H165" s="100"/>
      <c r="I165" s="105">
        <f t="shared" si="19"/>
        <v>0</v>
      </c>
      <c r="J165" s="106">
        <f t="shared" si="16"/>
        <v>0</v>
      </c>
      <c r="K165" s="92">
        <v>0</v>
      </c>
      <c r="L165" s="125">
        <f t="shared" si="20"/>
        <v>0</v>
      </c>
      <c r="M165" s="96">
        <f t="shared" si="18"/>
        <v>0</v>
      </c>
    </row>
    <row r="166" spans="1:13" ht="13.5" hidden="1" thickBot="1" x14ac:dyDescent="0.25">
      <c r="A166" s="107">
        <v>2005</v>
      </c>
      <c r="B166" s="108" t="s">
        <v>165</v>
      </c>
      <c r="C166" s="109"/>
      <c r="D166" s="110"/>
      <c r="E166" s="111"/>
      <c r="F166" s="111"/>
      <c r="G166" s="88">
        <f t="shared" si="17"/>
        <v>0</v>
      </c>
      <c r="H166" s="112"/>
      <c r="I166" s="113">
        <f t="shared" si="19"/>
        <v>0</v>
      </c>
      <c r="J166" s="114">
        <f t="shared" si="16"/>
        <v>0</v>
      </c>
      <c r="K166" s="92">
        <v>0</v>
      </c>
      <c r="L166" s="126">
        <f t="shared" si="20"/>
        <v>0</v>
      </c>
      <c r="M166" s="116">
        <f t="shared" si="18"/>
        <v>0</v>
      </c>
    </row>
    <row r="167" spans="1:13" ht="13.5" hidden="1" thickBot="1" x14ac:dyDescent="0.25">
      <c r="A167" s="117"/>
      <c r="B167" s="118" t="s">
        <v>80</v>
      </c>
      <c r="C167" s="119">
        <f>SUM(C126:C166)</f>
        <v>0</v>
      </c>
      <c r="D167" s="119">
        <f t="shared" ref="D167:E167" si="21">SUM(D126:D166)</f>
        <v>0</v>
      </c>
      <c r="E167" s="119">
        <f t="shared" si="21"/>
        <v>0</v>
      </c>
      <c r="F167" s="119"/>
      <c r="G167" s="119">
        <f>SUM(G127:G166)</f>
        <v>0</v>
      </c>
      <c r="H167" s="119">
        <f t="shared" ref="H167" si="22">SUM(H126:H166)</f>
        <v>0</v>
      </c>
      <c r="I167" s="120"/>
      <c r="J167" s="119">
        <f>SUM(J126:J166)</f>
        <v>0</v>
      </c>
      <c r="K167" s="119">
        <f t="shared" ref="K167:L167" si="23">SUM(K126:K166)</f>
        <v>0</v>
      </c>
      <c r="L167" s="121">
        <f t="shared" si="23"/>
        <v>0</v>
      </c>
      <c r="M167" s="122">
        <f t="shared" si="18"/>
        <v>0</v>
      </c>
    </row>
    <row r="168" spans="1:13" hidden="1" x14ac:dyDescent="0.2">
      <c r="A168" s="1"/>
      <c r="B168" s="3"/>
      <c r="C168" s="123"/>
      <c r="D168" s="123"/>
      <c r="E168" s="123"/>
      <c r="F168" s="123"/>
      <c r="G168" s="123"/>
      <c r="H168" s="123"/>
      <c r="I168" s="123"/>
      <c r="J168" s="123"/>
      <c r="K168" s="123"/>
    </row>
    <row r="169" spans="1:13" hidden="1" x14ac:dyDescent="0.2"/>
    <row r="170" spans="1:13" ht="18" hidden="1" customHeight="1" x14ac:dyDescent="0.25">
      <c r="A170" s="63"/>
      <c r="B170" s="63"/>
      <c r="C170" s="63"/>
      <c r="D170" s="63"/>
      <c r="E170" s="64" t="s">
        <v>137</v>
      </c>
      <c r="F170" s="69">
        <f>F219-1</f>
        <v>2015</v>
      </c>
      <c r="G170" s="63"/>
      <c r="H170" s="63"/>
      <c r="I170" s="63"/>
      <c r="J170" s="63"/>
      <c r="K170" s="63"/>
    </row>
    <row r="171" spans="1:13" hidden="1" x14ac:dyDescent="0.2">
      <c r="A171" s="70"/>
      <c r="B171" s="70"/>
      <c r="C171" s="70"/>
      <c r="D171" s="70"/>
      <c r="E171" s="70"/>
      <c r="F171" s="70"/>
      <c r="G171" s="70"/>
      <c r="H171" s="70"/>
      <c r="I171" s="70"/>
      <c r="J171" s="70"/>
      <c r="K171" s="70"/>
    </row>
    <row r="172" spans="1:13" ht="18.95" hidden="1" customHeight="1" x14ac:dyDescent="0.25">
      <c r="A172" s="63"/>
      <c r="B172" s="63"/>
      <c r="C172" s="150" t="s">
        <v>138</v>
      </c>
      <c r="D172" s="151"/>
      <c r="E172" s="151"/>
      <c r="F172" s="151"/>
      <c r="G172" s="152" t="s">
        <v>139</v>
      </c>
      <c r="H172" s="153"/>
      <c r="I172" s="71" t="s">
        <v>140</v>
      </c>
      <c r="J172" s="63"/>
      <c r="K172" s="63"/>
    </row>
    <row r="173" spans="1:13" ht="63.95" hidden="1" customHeight="1" x14ac:dyDescent="0.2">
      <c r="A173" s="154" t="s">
        <v>141</v>
      </c>
      <c r="B173" s="156" t="s">
        <v>142</v>
      </c>
      <c r="C173" s="72" t="s">
        <v>143</v>
      </c>
      <c r="D173" s="73" t="s">
        <v>144</v>
      </c>
      <c r="E173" s="74" t="s">
        <v>145</v>
      </c>
      <c r="F173" s="75" t="s">
        <v>146</v>
      </c>
      <c r="G173" s="75" t="s">
        <v>147</v>
      </c>
      <c r="H173" s="72" t="s">
        <v>148</v>
      </c>
      <c r="I173" s="76" t="s">
        <v>149</v>
      </c>
      <c r="J173" s="77" t="s">
        <v>150</v>
      </c>
      <c r="K173" s="74" t="s">
        <v>151</v>
      </c>
      <c r="L173" s="76" t="s">
        <v>152</v>
      </c>
      <c r="M173" s="76" t="s">
        <v>153</v>
      </c>
    </row>
    <row r="174" spans="1:13" ht="13.5" hidden="1" thickBot="1" x14ac:dyDescent="0.25">
      <c r="A174" s="155"/>
      <c r="B174" s="157"/>
      <c r="C174" s="78" t="s">
        <v>154</v>
      </c>
      <c r="D174" s="79" t="s">
        <v>155</v>
      </c>
      <c r="E174" s="80" t="s">
        <v>156</v>
      </c>
      <c r="F174" s="80" t="s">
        <v>157</v>
      </c>
      <c r="G174" s="81" t="s">
        <v>158</v>
      </c>
      <c r="H174" s="82" t="s">
        <v>159</v>
      </c>
      <c r="I174" s="80" t="s">
        <v>160</v>
      </c>
      <c r="J174" s="78" t="s">
        <v>161</v>
      </c>
      <c r="K174" s="83" t="s">
        <v>162</v>
      </c>
      <c r="L174" s="81" t="s">
        <v>163</v>
      </c>
      <c r="M174" s="84" t="s">
        <v>164</v>
      </c>
    </row>
    <row r="175" spans="1:13" hidden="1" x14ac:dyDescent="0.2">
      <c r="A175" s="59">
        <v>1609</v>
      </c>
      <c r="B175" s="62" t="s">
        <v>32</v>
      </c>
      <c r="C175" s="85"/>
      <c r="D175" s="86"/>
      <c r="E175" s="86"/>
      <c r="F175" s="87"/>
      <c r="G175" s="88">
        <f>C175-D175+(E175*0.5)-F175</f>
        <v>0</v>
      </c>
      <c r="H175" s="89"/>
      <c r="I175" s="90">
        <f>IF(H175=0,0,1/H175)</f>
        <v>0</v>
      </c>
      <c r="J175" s="91">
        <f t="shared" ref="J175:J215" si="24">IF(H175=0,0,+G175/H175)</f>
        <v>0</v>
      </c>
      <c r="K175" s="92">
        <v>0</v>
      </c>
      <c r="L175" s="124">
        <f>IF(ISERROR(+K175-J175), 0, +K175-J175)</f>
        <v>0</v>
      </c>
      <c r="M175" s="94">
        <f>IFERROR(L175/K175,0)</f>
        <v>0</v>
      </c>
    </row>
    <row r="176" spans="1:13" hidden="1" x14ac:dyDescent="0.2">
      <c r="A176" s="61">
        <v>1611</v>
      </c>
      <c r="B176" s="60" t="s">
        <v>33</v>
      </c>
      <c r="C176" s="85"/>
      <c r="D176" s="86"/>
      <c r="E176" s="87"/>
      <c r="F176" s="87"/>
      <c r="G176" s="88">
        <f t="shared" ref="G176:G215" si="25">C176-D176+(E176*0.5)-F176</f>
        <v>0</v>
      </c>
      <c r="H176" s="89"/>
      <c r="I176" s="95">
        <f>IF(H176=0,0,1/H176)</f>
        <v>0</v>
      </c>
      <c r="J176" s="91">
        <f t="shared" si="24"/>
        <v>0</v>
      </c>
      <c r="K176" s="92">
        <v>0</v>
      </c>
      <c r="L176" s="124">
        <f>IF(ISERROR(+K176-J176), 0, +K176-J176)</f>
        <v>0</v>
      </c>
      <c r="M176" s="96">
        <f t="shared" ref="M176:M216" si="26">IFERROR(L176/K176,0)</f>
        <v>0</v>
      </c>
    </row>
    <row r="177" spans="1:13" hidden="1" x14ac:dyDescent="0.2">
      <c r="A177" s="27">
        <v>1612</v>
      </c>
      <c r="B177" s="62" t="s">
        <v>35</v>
      </c>
      <c r="C177" s="97"/>
      <c r="D177" s="98"/>
      <c r="E177" s="99"/>
      <c r="F177" s="99"/>
      <c r="G177" s="88">
        <f t="shared" si="25"/>
        <v>0</v>
      </c>
      <c r="H177" s="100"/>
      <c r="I177" s="95">
        <f t="shared" ref="I177:I215" si="27">IF(H177=0,0,1/H177)</f>
        <v>0</v>
      </c>
      <c r="J177" s="91">
        <f t="shared" si="24"/>
        <v>0</v>
      </c>
      <c r="K177" s="92">
        <v>0</v>
      </c>
      <c r="L177" s="125">
        <f t="shared" ref="L177:L215" si="28">IF(ISERROR(+K177-J177), 0, +K177-J177)</f>
        <v>0</v>
      </c>
      <c r="M177" s="96">
        <f t="shared" si="26"/>
        <v>0</v>
      </c>
    </row>
    <row r="178" spans="1:13" hidden="1" x14ac:dyDescent="0.2">
      <c r="A178" s="27">
        <v>1805</v>
      </c>
      <c r="B178" s="62" t="s">
        <v>37</v>
      </c>
      <c r="C178" s="97"/>
      <c r="D178" s="98"/>
      <c r="E178" s="99"/>
      <c r="F178" s="99"/>
      <c r="G178" s="88">
        <f t="shared" si="25"/>
        <v>0</v>
      </c>
      <c r="H178" s="100"/>
      <c r="I178" s="95">
        <f t="shared" si="27"/>
        <v>0</v>
      </c>
      <c r="J178" s="91">
        <f t="shared" si="24"/>
        <v>0</v>
      </c>
      <c r="K178" s="92">
        <v>0</v>
      </c>
      <c r="L178" s="125">
        <f t="shared" si="28"/>
        <v>0</v>
      </c>
      <c r="M178" s="96">
        <f t="shared" si="26"/>
        <v>0</v>
      </c>
    </row>
    <row r="179" spans="1:13" hidden="1" x14ac:dyDescent="0.2">
      <c r="A179" s="27">
        <v>1808</v>
      </c>
      <c r="B179" s="62" t="s">
        <v>38</v>
      </c>
      <c r="C179" s="97"/>
      <c r="D179" s="98"/>
      <c r="E179" s="99"/>
      <c r="F179" s="99"/>
      <c r="G179" s="88">
        <f t="shared" si="25"/>
        <v>0</v>
      </c>
      <c r="H179" s="100"/>
      <c r="I179" s="95">
        <f t="shared" si="27"/>
        <v>0</v>
      </c>
      <c r="J179" s="91">
        <f t="shared" si="24"/>
        <v>0</v>
      </c>
      <c r="K179" s="92">
        <v>0</v>
      </c>
      <c r="L179" s="125">
        <f t="shared" si="28"/>
        <v>0</v>
      </c>
      <c r="M179" s="96">
        <f t="shared" si="26"/>
        <v>0</v>
      </c>
    </row>
    <row r="180" spans="1:13" hidden="1" x14ac:dyDescent="0.2">
      <c r="A180" s="27">
        <v>1810</v>
      </c>
      <c r="B180" s="62" t="s">
        <v>39</v>
      </c>
      <c r="C180" s="97"/>
      <c r="D180" s="98"/>
      <c r="E180" s="99"/>
      <c r="F180" s="99"/>
      <c r="G180" s="88">
        <f t="shared" si="25"/>
        <v>0</v>
      </c>
      <c r="H180" s="100"/>
      <c r="I180" s="95">
        <f t="shared" si="27"/>
        <v>0</v>
      </c>
      <c r="J180" s="91">
        <f t="shared" si="24"/>
        <v>0</v>
      </c>
      <c r="K180" s="92">
        <v>0</v>
      </c>
      <c r="L180" s="125">
        <f t="shared" si="28"/>
        <v>0</v>
      </c>
      <c r="M180" s="96">
        <f t="shared" si="26"/>
        <v>0</v>
      </c>
    </row>
    <row r="181" spans="1:13" hidden="1" x14ac:dyDescent="0.2">
      <c r="A181" s="27">
        <v>1815</v>
      </c>
      <c r="B181" s="62" t="s">
        <v>40</v>
      </c>
      <c r="C181" s="97"/>
      <c r="D181" s="98"/>
      <c r="E181" s="99"/>
      <c r="F181" s="99"/>
      <c r="G181" s="88">
        <f t="shared" si="25"/>
        <v>0</v>
      </c>
      <c r="H181" s="100"/>
      <c r="I181" s="95">
        <f t="shared" si="27"/>
        <v>0</v>
      </c>
      <c r="J181" s="91">
        <f t="shared" si="24"/>
        <v>0</v>
      </c>
      <c r="K181" s="92">
        <v>0</v>
      </c>
      <c r="L181" s="125">
        <f t="shared" si="28"/>
        <v>0</v>
      </c>
      <c r="M181" s="96">
        <f t="shared" si="26"/>
        <v>0</v>
      </c>
    </row>
    <row r="182" spans="1:13" hidden="1" x14ac:dyDescent="0.2">
      <c r="A182" s="27">
        <v>1820</v>
      </c>
      <c r="B182" s="62" t="s">
        <v>41</v>
      </c>
      <c r="C182" s="97"/>
      <c r="D182" s="98"/>
      <c r="E182" s="99"/>
      <c r="F182" s="99"/>
      <c r="G182" s="88">
        <f t="shared" si="25"/>
        <v>0</v>
      </c>
      <c r="H182" s="100"/>
      <c r="I182" s="95">
        <f t="shared" si="27"/>
        <v>0</v>
      </c>
      <c r="J182" s="91">
        <f t="shared" si="24"/>
        <v>0</v>
      </c>
      <c r="K182" s="92">
        <v>0</v>
      </c>
      <c r="L182" s="125">
        <f t="shared" si="28"/>
        <v>0</v>
      </c>
      <c r="M182" s="96">
        <f t="shared" si="26"/>
        <v>0</v>
      </c>
    </row>
    <row r="183" spans="1:13" hidden="1" x14ac:dyDescent="0.2">
      <c r="A183" s="27">
        <v>1825</v>
      </c>
      <c r="B183" s="62" t="s">
        <v>42</v>
      </c>
      <c r="C183" s="97"/>
      <c r="D183" s="98"/>
      <c r="E183" s="99"/>
      <c r="F183" s="99"/>
      <c r="G183" s="88">
        <f t="shared" si="25"/>
        <v>0</v>
      </c>
      <c r="H183" s="100"/>
      <c r="I183" s="95">
        <f t="shared" si="27"/>
        <v>0</v>
      </c>
      <c r="J183" s="91">
        <f t="shared" si="24"/>
        <v>0</v>
      </c>
      <c r="K183" s="92">
        <v>0</v>
      </c>
      <c r="L183" s="125">
        <f t="shared" si="28"/>
        <v>0</v>
      </c>
      <c r="M183" s="96">
        <f t="shared" si="26"/>
        <v>0</v>
      </c>
    </row>
    <row r="184" spans="1:13" hidden="1" x14ac:dyDescent="0.2">
      <c r="A184" s="27">
        <v>1830</v>
      </c>
      <c r="B184" s="62" t="s">
        <v>43</v>
      </c>
      <c r="C184" s="97"/>
      <c r="D184" s="98"/>
      <c r="E184" s="99"/>
      <c r="F184" s="99"/>
      <c r="G184" s="88">
        <f t="shared" si="25"/>
        <v>0</v>
      </c>
      <c r="H184" s="100"/>
      <c r="I184" s="95">
        <f t="shared" si="27"/>
        <v>0</v>
      </c>
      <c r="J184" s="91">
        <f t="shared" si="24"/>
        <v>0</v>
      </c>
      <c r="K184" s="92">
        <v>0</v>
      </c>
      <c r="L184" s="125">
        <f t="shared" si="28"/>
        <v>0</v>
      </c>
      <c r="M184" s="102">
        <f t="shared" si="26"/>
        <v>0</v>
      </c>
    </row>
    <row r="185" spans="1:13" hidden="1" x14ac:dyDescent="0.2">
      <c r="A185" s="27">
        <v>1835</v>
      </c>
      <c r="B185" s="62" t="s">
        <v>44</v>
      </c>
      <c r="C185" s="97"/>
      <c r="D185" s="98"/>
      <c r="E185" s="99"/>
      <c r="F185" s="99"/>
      <c r="G185" s="88">
        <f t="shared" si="25"/>
        <v>0</v>
      </c>
      <c r="H185" s="100"/>
      <c r="I185" s="95">
        <f t="shared" si="27"/>
        <v>0</v>
      </c>
      <c r="J185" s="91">
        <f t="shared" si="24"/>
        <v>0</v>
      </c>
      <c r="K185" s="92">
        <v>0</v>
      </c>
      <c r="L185" s="125">
        <f t="shared" si="28"/>
        <v>0</v>
      </c>
      <c r="M185" s="96">
        <f t="shared" si="26"/>
        <v>0</v>
      </c>
    </row>
    <row r="186" spans="1:13" hidden="1" x14ac:dyDescent="0.2">
      <c r="A186" s="27">
        <v>1840</v>
      </c>
      <c r="B186" s="62" t="s">
        <v>45</v>
      </c>
      <c r="C186" s="97"/>
      <c r="D186" s="98"/>
      <c r="E186" s="99"/>
      <c r="F186" s="99"/>
      <c r="G186" s="88">
        <f t="shared" si="25"/>
        <v>0</v>
      </c>
      <c r="H186" s="100"/>
      <c r="I186" s="95">
        <f t="shared" si="27"/>
        <v>0</v>
      </c>
      <c r="J186" s="91">
        <f t="shared" si="24"/>
        <v>0</v>
      </c>
      <c r="K186" s="92">
        <v>0</v>
      </c>
      <c r="L186" s="125">
        <f t="shared" si="28"/>
        <v>0</v>
      </c>
      <c r="M186" s="102">
        <f t="shared" si="26"/>
        <v>0</v>
      </c>
    </row>
    <row r="187" spans="1:13" hidden="1" x14ac:dyDescent="0.2">
      <c r="A187" s="27">
        <v>1845</v>
      </c>
      <c r="B187" s="62" t="s">
        <v>46</v>
      </c>
      <c r="C187" s="97"/>
      <c r="D187" s="98"/>
      <c r="E187" s="99"/>
      <c r="F187" s="99"/>
      <c r="G187" s="88">
        <f t="shared" si="25"/>
        <v>0</v>
      </c>
      <c r="H187" s="100"/>
      <c r="I187" s="95">
        <f t="shared" si="27"/>
        <v>0</v>
      </c>
      <c r="J187" s="91">
        <f t="shared" si="24"/>
        <v>0</v>
      </c>
      <c r="K187" s="92">
        <v>0</v>
      </c>
      <c r="L187" s="125">
        <f t="shared" si="28"/>
        <v>0</v>
      </c>
      <c r="M187" s="96">
        <f t="shared" si="26"/>
        <v>0</v>
      </c>
    </row>
    <row r="188" spans="1:13" hidden="1" x14ac:dyDescent="0.2">
      <c r="A188" s="27">
        <v>1850</v>
      </c>
      <c r="B188" s="62" t="s">
        <v>47</v>
      </c>
      <c r="C188" s="97"/>
      <c r="D188" s="98"/>
      <c r="E188" s="99"/>
      <c r="F188" s="99"/>
      <c r="G188" s="88">
        <f t="shared" si="25"/>
        <v>0</v>
      </c>
      <c r="H188" s="100"/>
      <c r="I188" s="95">
        <f t="shared" si="27"/>
        <v>0</v>
      </c>
      <c r="J188" s="91">
        <f t="shared" si="24"/>
        <v>0</v>
      </c>
      <c r="K188" s="92">
        <v>0</v>
      </c>
      <c r="L188" s="125">
        <f t="shared" si="28"/>
        <v>0</v>
      </c>
      <c r="M188" s="96">
        <f t="shared" si="26"/>
        <v>0</v>
      </c>
    </row>
    <row r="189" spans="1:13" hidden="1" x14ac:dyDescent="0.2">
      <c r="A189" s="27">
        <v>1855</v>
      </c>
      <c r="B189" s="62" t="s">
        <v>48</v>
      </c>
      <c r="C189" s="97"/>
      <c r="D189" s="98"/>
      <c r="E189" s="99"/>
      <c r="F189" s="99"/>
      <c r="G189" s="88">
        <f t="shared" si="25"/>
        <v>0</v>
      </c>
      <c r="H189" s="100"/>
      <c r="I189" s="95">
        <f t="shared" si="27"/>
        <v>0</v>
      </c>
      <c r="J189" s="91">
        <f t="shared" si="24"/>
        <v>0</v>
      </c>
      <c r="K189" s="92">
        <v>0</v>
      </c>
      <c r="L189" s="125">
        <f t="shared" si="28"/>
        <v>0</v>
      </c>
      <c r="M189" s="96">
        <f t="shared" si="26"/>
        <v>0</v>
      </c>
    </row>
    <row r="190" spans="1:13" hidden="1" x14ac:dyDescent="0.2">
      <c r="A190" s="27">
        <v>1860</v>
      </c>
      <c r="B190" s="62" t="s">
        <v>49</v>
      </c>
      <c r="C190" s="97"/>
      <c r="D190" s="98"/>
      <c r="E190" s="99"/>
      <c r="F190" s="99"/>
      <c r="G190" s="88">
        <f t="shared" si="25"/>
        <v>0</v>
      </c>
      <c r="H190" s="100"/>
      <c r="I190" s="95">
        <f t="shared" si="27"/>
        <v>0</v>
      </c>
      <c r="J190" s="91">
        <f t="shared" si="24"/>
        <v>0</v>
      </c>
      <c r="K190" s="92">
        <v>0</v>
      </c>
      <c r="L190" s="125">
        <f t="shared" si="28"/>
        <v>0</v>
      </c>
      <c r="M190" s="96">
        <f t="shared" si="26"/>
        <v>0</v>
      </c>
    </row>
    <row r="191" spans="1:13" hidden="1" x14ac:dyDescent="0.2">
      <c r="A191" s="27">
        <v>1860</v>
      </c>
      <c r="B191" s="62" t="s">
        <v>50</v>
      </c>
      <c r="C191" s="97"/>
      <c r="D191" s="98"/>
      <c r="E191" s="99"/>
      <c r="F191" s="99"/>
      <c r="G191" s="88">
        <f t="shared" si="25"/>
        <v>0</v>
      </c>
      <c r="H191" s="100"/>
      <c r="I191" s="95">
        <f t="shared" si="27"/>
        <v>0</v>
      </c>
      <c r="J191" s="91">
        <f t="shared" si="24"/>
        <v>0</v>
      </c>
      <c r="K191" s="92">
        <v>0</v>
      </c>
      <c r="L191" s="125">
        <f t="shared" si="28"/>
        <v>0</v>
      </c>
      <c r="M191" s="96">
        <f t="shared" si="26"/>
        <v>0</v>
      </c>
    </row>
    <row r="192" spans="1:13" hidden="1" x14ac:dyDescent="0.2">
      <c r="A192" s="27">
        <v>1905</v>
      </c>
      <c r="B192" s="62" t="s">
        <v>37</v>
      </c>
      <c r="C192" s="97"/>
      <c r="D192" s="98"/>
      <c r="E192" s="99"/>
      <c r="F192" s="99"/>
      <c r="G192" s="88">
        <f t="shared" si="25"/>
        <v>0</v>
      </c>
      <c r="H192" s="100"/>
      <c r="I192" s="95">
        <f t="shared" si="27"/>
        <v>0</v>
      </c>
      <c r="J192" s="91">
        <f t="shared" si="24"/>
        <v>0</v>
      </c>
      <c r="K192" s="92">
        <v>0</v>
      </c>
      <c r="L192" s="125">
        <f t="shared" si="28"/>
        <v>0</v>
      </c>
      <c r="M192" s="96">
        <f t="shared" si="26"/>
        <v>0</v>
      </c>
    </row>
    <row r="193" spans="1:13" hidden="1" x14ac:dyDescent="0.2">
      <c r="A193" s="27">
        <v>1908</v>
      </c>
      <c r="B193" s="62" t="s">
        <v>51</v>
      </c>
      <c r="C193" s="97"/>
      <c r="D193" s="98"/>
      <c r="E193" s="99"/>
      <c r="F193" s="99"/>
      <c r="G193" s="88">
        <f t="shared" si="25"/>
        <v>0</v>
      </c>
      <c r="H193" s="100"/>
      <c r="I193" s="95">
        <f t="shared" si="27"/>
        <v>0</v>
      </c>
      <c r="J193" s="91">
        <f t="shared" si="24"/>
        <v>0</v>
      </c>
      <c r="K193" s="92">
        <v>0</v>
      </c>
      <c r="L193" s="125">
        <f t="shared" si="28"/>
        <v>0</v>
      </c>
      <c r="M193" s="96">
        <f t="shared" si="26"/>
        <v>0</v>
      </c>
    </row>
    <row r="194" spans="1:13" hidden="1" x14ac:dyDescent="0.2">
      <c r="A194" s="27">
        <v>1910</v>
      </c>
      <c r="B194" s="62" t="s">
        <v>39</v>
      </c>
      <c r="C194" s="97"/>
      <c r="D194" s="98"/>
      <c r="E194" s="99"/>
      <c r="F194" s="99"/>
      <c r="G194" s="88">
        <f t="shared" si="25"/>
        <v>0</v>
      </c>
      <c r="H194" s="100"/>
      <c r="I194" s="95">
        <f t="shared" si="27"/>
        <v>0</v>
      </c>
      <c r="J194" s="91">
        <f t="shared" si="24"/>
        <v>0</v>
      </c>
      <c r="K194" s="92">
        <v>0</v>
      </c>
      <c r="L194" s="125">
        <f t="shared" si="28"/>
        <v>0</v>
      </c>
      <c r="M194" s="96">
        <f t="shared" si="26"/>
        <v>0</v>
      </c>
    </row>
    <row r="195" spans="1:13" hidden="1" x14ac:dyDescent="0.2">
      <c r="A195" s="27">
        <v>1915</v>
      </c>
      <c r="B195" s="62" t="s">
        <v>52</v>
      </c>
      <c r="C195" s="97"/>
      <c r="D195" s="98"/>
      <c r="E195" s="99"/>
      <c r="F195" s="99"/>
      <c r="G195" s="88">
        <f t="shared" si="25"/>
        <v>0</v>
      </c>
      <c r="H195" s="100"/>
      <c r="I195" s="95">
        <f t="shared" si="27"/>
        <v>0</v>
      </c>
      <c r="J195" s="91">
        <f t="shared" si="24"/>
        <v>0</v>
      </c>
      <c r="K195" s="92">
        <v>0</v>
      </c>
      <c r="L195" s="125">
        <f t="shared" si="28"/>
        <v>0</v>
      </c>
      <c r="M195" s="96">
        <f t="shared" si="26"/>
        <v>0</v>
      </c>
    </row>
    <row r="196" spans="1:13" hidden="1" x14ac:dyDescent="0.2">
      <c r="A196" s="27">
        <v>1915</v>
      </c>
      <c r="B196" s="62" t="s">
        <v>53</v>
      </c>
      <c r="C196" s="97"/>
      <c r="D196" s="98"/>
      <c r="E196" s="99"/>
      <c r="F196" s="99"/>
      <c r="G196" s="88">
        <f t="shared" si="25"/>
        <v>0</v>
      </c>
      <c r="H196" s="100"/>
      <c r="I196" s="95">
        <f t="shared" si="27"/>
        <v>0</v>
      </c>
      <c r="J196" s="91">
        <f t="shared" si="24"/>
        <v>0</v>
      </c>
      <c r="K196" s="92">
        <v>0</v>
      </c>
      <c r="L196" s="125">
        <f t="shared" si="28"/>
        <v>0</v>
      </c>
      <c r="M196" s="96">
        <f t="shared" si="26"/>
        <v>0</v>
      </c>
    </row>
    <row r="197" spans="1:13" hidden="1" x14ac:dyDescent="0.2">
      <c r="A197" s="27">
        <v>1920</v>
      </c>
      <c r="B197" s="62" t="s">
        <v>54</v>
      </c>
      <c r="C197" s="97"/>
      <c r="D197" s="98"/>
      <c r="E197" s="99"/>
      <c r="F197" s="99"/>
      <c r="G197" s="88">
        <f t="shared" si="25"/>
        <v>0</v>
      </c>
      <c r="H197" s="100"/>
      <c r="I197" s="95">
        <f t="shared" si="27"/>
        <v>0</v>
      </c>
      <c r="J197" s="91">
        <f t="shared" si="24"/>
        <v>0</v>
      </c>
      <c r="K197" s="92">
        <v>0</v>
      </c>
      <c r="L197" s="125">
        <f t="shared" si="28"/>
        <v>0</v>
      </c>
      <c r="M197" s="96">
        <f t="shared" si="26"/>
        <v>0</v>
      </c>
    </row>
    <row r="198" spans="1:13" hidden="1" x14ac:dyDescent="0.2">
      <c r="A198" s="27">
        <v>1920</v>
      </c>
      <c r="B198" s="62" t="s">
        <v>55</v>
      </c>
      <c r="C198" s="97"/>
      <c r="D198" s="98"/>
      <c r="E198" s="99"/>
      <c r="F198" s="99"/>
      <c r="G198" s="88">
        <f t="shared" si="25"/>
        <v>0</v>
      </c>
      <c r="H198" s="100"/>
      <c r="I198" s="95">
        <f t="shared" si="27"/>
        <v>0</v>
      </c>
      <c r="J198" s="91">
        <f t="shared" si="24"/>
        <v>0</v>
      </c>
      <c r="K198" s="92">
        <v>0</v>
      </c>
      <c r="L198" s="125">
        <f t="shared" si="28"/>
        <v>0</v>
      </c>
      <c r="M198" s="102">
        <f t="shared" si="26"/>
        <v>0</v>
      </c>
    </row>
    <row r="199" spans="1:13" hidden="1" x14ac:dyDescent="0.2">
      <c r="A199" s="27">
        <v>1920</v>
      </c>
      <c r="B199" s="62" t="s">
        <v>56</v>
      </c>
      <c r="C199" s="97"/>
      <c r="D199" s="98"/>
      <c r="E199" s="99"/>
      <c r="F199" s="99"/>
      <c r="G199" s="88">
        <f t="shared" si="25"/>
        <v>0</v>
      </c>
      <c r="H199" s="100"/>
      <c r="I199" s="95">
        <f t="shared" si="27"/>
        <v>0</v>
      </c>
      <c r="J199" s="91">
        <f t="shared" si="24"/>
        <v>0</v>
      </c>
      <c r="K199" s="92">
        <v>0</v>
      </c>
      <c r="L199" s="125">
        <f t="shared" si="28"/>
        <v>0</v>
      </c>
      <c r="M199" s="102">
        <f t="shared" si="26"/>
        <v>0</v>
      </c>
    </row>
    <row r="200" spans="1:13" hidden="1" x14ac:dyDescent="0.2">
      <c r="A200" s="27">
        <v>1930</v>
      </c>
      <c r="B200" s="62" t="s">
        <v>57</v>
      </c>
      <c r="C200" s="97"/>
      <c r="D200" s="98"/>
      <c r="E200" s="99"/>
      <c r="F200" s="99"/>
      <c r="G200" s="88">
        <f t="shared" si="25"/>
        <v>0</v>
      </c>
      <c r="H200" s="100"/>
      <c r="I200" s="95">
        <f t="shared" si="27"/>
        <v>0</v>
      </c>
      <c r="J200" s="91">
        <f t="shared" si="24"/>
        <v>0</v>
      </c>
      <c r="K200" s="92">
        <v>0</v>
      </c>
      <c r="L200" s="125">
        <f t="shared" si="28"/>
        <v>0</v>
      </c>
      <c r="M200" s="96">
        <f t="shared" si="26"/>
        <v>0</v>
      </c>
    </row>
    <row r="201" spans="1:13" hidden="1" x14ac:dyDescent="0.2">
      <c r="A201" s="27">
        <v>1935</v>
      </c>
      <c r="B201" s="62" t="s">
        <v>58</v>
      </c>
      <c r="C201" s="97"/>
      <c r="D201" s="98"/>
      <c r="E201" s="99"/>
      <c r="F201" s="99"/>
      <c r="G201" s="88">
        <f t="shared" si="25"/>
        <v>0</v>
      </c>
      <c r="H201" s="100"/>
      <c r="I201" s="95">
        <f t="shared" si="27"/>
        <v>0</v>
      </c>
      <c r="J201" s="91">
        <f t="shared" si="24"/>
        <v>0</v>
      </c>
      <c r="K201" s="92">
        <v>0</v>
      </c>
      <c r="L201" s="125">
        <f t="shared" si="28"/>
        <v>0</v>
      </c>
      <c r="M201" s="96">
        <f t="shared" si="26"/>
        <v>0</v>
      </c>
    </row>
    <row r="202" spans="1:13" hidden="1" x14ac:dyDescent="0.2">
      <c r="A202" s="27">
        <v>1940</v>
      </c>
      <c r="B202" s="62" t="s">
        <v>59</v>
      </c>
      <c r="C202" s="97"/>
      <c r="D202" s="98"/>
      <c r="E202" s="99"/>
      <c r="F202" s="99"/>
      <c r="G202" s="88">
        <f t="shared" si="25"/>
        <v>0</v>
      </c>
      <c r="H202" s="100"/>
      <c r="I202" s="95">
        <f t="shared" si="27"/>
        <v>0</v>
      </c>
      <c r="J202" s="91">
        <f t="shared" si="24"/>
        <v>0</v>
      </c>
      <c r="K202" s="92">
        <v>0</v>
      </c>
      <c r="L202" s="125">
        <f t="shared" si="28"/>
        <v>0</v>
      </c>
      <c r="M202" s="102">
        <f t="shared" si="26"/>
        <v>0</v>
      </c>
    </row>
    <row r="203" spans="1:13" hidden="1" x14ac:dyDescent="0.2">
      <c r="A203" s="27">
        <v>1945</v>
      </c>
      <c r="B203" s="62" t="s">
        <v>60</v>
      </c>
      <c r="C203" s="97"/>
      <c r="D203" s="98"/>
      <c r="E203" s="99"/>
      <c r="F203" s="99"/>
      <c r="G203" s="88">
        <f t="shared" si="25"/>
        <v>0</v>
      </c>
      <c r="H203" s="100"/>
      <c r="I203" s="95">
        <f t="shared" si="27"/>
        <v>0</v>
      </c>
      <c r="J203" s="91">
        <f t="shared" si="24"/>
        <v>0</v>
      </c>
      <c r="K203" s="92">
        <v>0</v>
      </c>
      <c r="L203" s="125">
        <f t="shared" si="28"/>
        <v>0</v>
      </c>
      <c r="M203" s="96">
        <f t="shared" si="26"/>
        <v>0</v>
      </c>
    </row>
    <row r="204" spans="1:13" hidden="1" x14ac:dyDescent="0.2">
      <c r="A204" s="27">
        <v>1950</v>
      </c>
      <c r="B204" s="62" t="s">
        <v>61</v>
      </c>
      <c r="C204" s="97"/>
      <c r="D204" s="98"/>
      <c r="E204" s="99"/>
      <c r="F204" s="99"/>
      <c r="G204" s="88">
        <f t="shared" si="25"/>
        <v>0</v>
      </c>
      <c r="H204" s="100"/>
      <c r="I204" s="95">
        <f t="shared" si="27"/>
        <v>0</v>
      </c>
      <c r="J204" s="91">
        <f t="shared" si="24"/>
        <v>0</v>
      </c>
      <c r="K204" s="92">
        <v>0</v>
      </c>
      <c r="L204" s="125">
        <f t="shared" si="28"/>
        <v>0</v>
      </c>
      <c r="M204" s="102">
        <f t="shared" si="26"/>
        <v>0</v>
      </c>
    </row>
    <row r="205" spans="1:13" hidden="1" x14ac:dyDescent="0.2">
      <c r="A205" s="27">
        <v>1955</v>
      </c>
      <c r="B205" s="62" t="s">
        <v>62</v>
      </c>
      <c r="C205" s="97"/>
      <c r="D205" s="98"/>
      <c r="E205" s="99"/>
      <c r="F205" s="99"/>
      <c r="G205" s="88">
        <f t="shared" si="25"/>
        <v>0</v>
      </c>
      <c r="H205" s="100"/>
      <c r="I205" s="95">
        <f t="shared" si="27"/>
        <v>0</v>
      </c>
      <c r="J205" s="91">
        <f t="shared" si="24"/>
        <v>0</v>
      </c>
      <c r="K205" s="92">
        <v>0</v>
      </c>
      <c r="L205" s="125">
        <f t="shared" si="28"/>
        <v>0</v>
      </c>
      <c r="M205" s="102">
        <f t="shared" si="26"/>
        <v>0</v>
      </c>
    </row>
    <row r="206" spans="1:13" hidden="1" x14ac:dyDescent="0.2">
      <c r="A206" s="27">
        <v>1955</v>
      </c>
      <c r="B206" s="62" t="s">
        <v>63</v>
      </c>
      <c r="C206" s="97"/>
      <c r="D206" s="98"/>
      <c r="E206" s="99"/>
      <c r="F206" s="99"/>
      <c r="G206" s="88">
        <f t="shared" si="25"/>
        <v>0</v>
      </c>
      <c r="H206" s="100"/>
      <c r="I206" s="95">
        <f t="shared" si="27"/>
        <v>0</v>
      </c>
      <c r="J206" s="91">
        <f t="shared" si="24"/>
        <v>0</v>
      </c>
      <c r="K206" s="92">
        <v>0</v>
      </c>
      <c r="L206" s="125">
        <f t="shared" si="28"/>
        <v>0</v>
      </c>
      <c r="M206" s="96">
        <f t="shared" si="26"/>
        <v>0</v>
      </c>
    </row>
    <row r="207" spans="1:13" hidden="1" x14ac:dyDescent="0.2">
      <c r="A207" s="27">
        <v>1960</v>
      </c>
      <c r="B207" s="62" t="s">
        <v>64</v>
      </c>
      <c r="C207" s="97"/>
      <c r="D207" s="98"/>
      <c r="E207" s="99"/>
      <c r="F207" s="99"/>
      <c r="G207" s="88">
        <f t="shared" si="25"/>
        <v>0</v>
      </c>
      <c r="H207" s="100"/>
      <c r="I207" s="95">
        <f t="shared" si="27"/>
        <v>0</v>
      </c>
      <c r="J207" s="91">
        <f t="shared" si="24"/>
        <v>0</v>
      </c>
      <c r="K207" s="92">
        <v>0</v>
      </c>
      <c r="L207" s="125">
        <f t="shared" si="28"/>
        <v>0</v>
      </c>
      <c r="M207" s="102">
        <f t="shared" si="26"/>
        <v>0</v>
      </c>
    </row>
    <row r="208" spans="1:13" hidden="1" x14ac:dyDescent="0.2">
      <c r="A208" s="27">
        <v>1970</v>
      </c>
      <c r="B208" s="103" t="s">
        <v>65</v>
      </c>
      <c r="C208" s="97"/>
      <c r="D208" s="98"/>
      <c r="E208" s="99"/>
      <c r="F208" s="99"/>
      <c r="G208" s="88">
        <f t="shared" si="25"/>
        <v>0</v>
      </c>
      <c r="H208" s="100"/>
      <c r="I208" s="95">
        <f t="shared" si="27"/>
        <v>0</v>
      </c>
      <c r="J208" s="91">
        <f t="shared" si="24"/>
        <v>0</v>
      </c>
      <c r="K208" s="92">
        <v>0</v>
      </c>
      <c r="L208" s="125">
        <f t="shared" si="28"/>
        <v>0</v>
      </c>
      <c r="M208" s="102">
        <f t="shared" si="26"/>
        <v>0</v>
      </c>
    </row>
    <row r="209" spans="1:13" hidden="1" x14ac:dyDescent="0.2">
      <c r="A209" s="27">
        <v>1975</v>
      </c>
      <c r="B209" s="62" t="s">
        <v>66</v>
      </c>
      <c r="C209" s="97"/>
      <c r="D209" s="98"/>
      <c r="E209" s="99"/>
      <c r="F209" s="99"/>
      <c r="G209" s="88">
        <f t="shared" si="25"/>
        <v>0</v>
      </c>
      <c r="H209" s="100"/>
      <c r="I209" s="95">
        <f t="shared" si="27"/>
        <v>0</v>
      </c>
      <c r="J209" s="91">
        <f t="shared" si="24"/>
        <v>0</v>
      </c>
      <c r="K209" s="92">
        <v>0</v>
      </c>
      <c r="L209" s="125">
        <f t="shared" si="28"/>
        <v>0</v>
      </c>
      <c r="M209" s="96">
        <f t="shared" si="26"/>
        <v>0</v>
      </c>
    </row>
    <row r="210" spans="1:13" hidden="1" x14ac:dyDescent="0.2">
      <c r="A210" s="27">
        <v>1980</v>
      </c>
      <c r="B210" s="62" t="s">
        <v>67</v>
      </c>
      <c r="C210" s="97"/>
      <c r="D210" s="98"/>
      <c r="E210" s="99"/>
      <c r="F210" s="99"/>
      <c r="G210" s="88">
        <f t="shared" si="25"/>
        <v>0</v>
      </c>
      <c r="H210" s="100"/>
      <c r="I210" s="95">
        <f t="shared" si="27"/>
        <v>0</v>
      </c>
      <c r="J210" s="91">
        <f t="shared" si="24"/>
        <v>0</v>
      </c>
      <c r="K210" s="92">
        <v>0</v>
      </c>
      <c r="L210" s="125">
        <f t="shared" si="28"/>
        <v>0</v>
      </c>
      <c r="M210" s="96">
        <f t="shared" si="26"/>
        <v>0</v>
      </c>
    </row>
    <row r="211" spans="1:13" hidden="1" x14ac:dyDescent="0.2">
      <c r="A211" s="27">
        <v>1985</v>
      </c>
      <c r="B211" s="62" t="s">
        <v>68</v>
      </c>
      <c r="C211" s="97"/>
      <c r="D211" s="98"/>
      <c r="E211" s="99"/>
      <c r="F211" s="99"/>
      <c r="G211" s="88">
        <f t="shared" si="25"/>
        <v>0</v>
      </c>
      <c r="H211" s="100"/>
      <c r="I211" s="95">
        <f t="shared" si="27"/>
        <v>0</v>
      </c>
      <c r="J211" s="91">
        <f t="shared" si="24"/>
        <v>0</v>
      </c>
      <c r="K211" s="92">
        <v>0</v>
      </c>
      <c r="L211" s="125">
        <f t="shared" si="28"/>
        <v>0</v>
      </c>
      <c r="M211" s="102">
        <f t="shared" si="26"/>
        <v>0</v>
      </c>
    </row>
    <row r="212" spans="1:13" hidden="1" x14ac:dyDescent="0.2">
      <c r="A212" s="27">
        <v>1990</v>
      </c>
      <c r="B212" s="104" t="s">
        <v>69</v>
      </c>
      <c r="C212" s="97"/>
      <c r="D212" s="98"/>
      <c r="E212" s="99"/>
      <c r="F212" s="99"/>
      <c r="G212" s="88">
        <f t="shared" si="25"/>
        <v>0</v>
      </c>
      <c r="H212" s="100"/>
      <c r="I212" s="95">
        <f t="shared" si="27"/>
        <v>0</v>
      </c>
      <c r="J212" s="91">
        <f t="shared" si="24"/>
        <v>0</v>
      </c>
      <c r="K212" s="92">
        <v>0</v>
      </c>
      <c r="L212" s="125">
        <f t="shared" si="28"/>
        <v>0</v>
      </c>
      <c r="M212" s="96">
        <f t="shared" si="26"/>
        <v>0</v>
      </c>
    </row>
    <row r="213" spans="1:13" hidden="1" x14ac:dyDescent="0.2">
      <c r="A213" s="27">
        <v>1995</v>
      </c>
      <c r="B213" s="62" t="s">
        <v>70</v>
      </c>
      <c r="C213" s="97"/>
      <c r="D213" s="98"/>
      <c r="E213" s="99"/>
      <c r="F213" s="99"/>
      <c r="G213" s="88">
        <f t="shared" si="25"/>
        <v>0</v>
      </c>
      <c r="H213" s="100"/>
      <c r="I213" s="105">
        <f t="shared" si="27"/>
        <v>0</v>
      </c>
      <c r="J213" s="106">
        <f t="shared" si="24"/>
        <v>0</v>
      </c>
      <c r="K213" s="92">
        <v>0</v>
      </c>
      <c r="L213" s="125">
        <f t="shared" si="28"/>
        <v>0</v>
      </c>
      <c r="M213" s="96">
        <f t="shared" si="26"/>
        <v>0</v>
      </c>
    </row>
    <row r="214" spans="1:13" hidden="1" x14ac:dyDescent="0.2">
      <c r="A214" s="27">
        <v>2440</v>
      </c>
      <c r="B214" s="28" t="s">
        <v>86</v>
      </c>
      <c r="C214" s="97"/>
      <c r="D214" s="98"/>
      <c r="E214" s="99"/>
      <c r="F214" s="99"/>
      <c r="G214" s="88">
        <f t="shared" si="25"/>
        <v>0</v>
      </c>
      <c r="H214" s="100"/>
      <c r="I214" s="105">
        <f t="shared" si="27"/>
        <v>0</v>
      </c>
      <c r="J214" s="106">
        <f t="shared" si="24"/>
        <v>0</v>
      </c>
      <c r="K214" s="92">
        <v>0</v>
      </c>
      <c r="L214" s="125">
        <f t="shared" si="28"/>
        <v>0</v>
      </c>
      <c r="M214" s="96">
        <f t="shared" si="26"/>
        <v>0</v>
      </c>
    </row>
    <row r="215" spans="1:13" ht="13.5" hidden="1" thickBot="1" x14ac:dyDescent="0.25">
      <c r="A215" s="27">
        <v>2005</v>
      </c>
      <c r="B215" s="62" t="s">
        <v>165</v>
      </c>
      <c r="C215" s="109"/>
      <c r="D215" s="110"/>
      <c r="E215" s="111"/>
      <c r="F215" s="111"/>
      <c r="G215" s="88">
        <f t="shared" si="25"/>
        <v>0</v>
      </c>
      <c r="H215" s="112"/>
      <c r="I215" s="113">
        <f t="shared" si="27"/>
        <v>0</v>
      </c>
      <c r="J215" s="114">
        <f t="shared" si="24"/>
        <v>0</v>
      </c>
      <c r="K215" s="92">
        <v>0</v>
      </c>
      <c r="L215" s="126">
        <f t="shared" si="28"/>
        <v>0</v>
      </c>
      <c r="M215" s="116">
        <f t="shared" si="26"/>
        <v>0</v>
      </c>
    </row>
    <row r="216" spans="1:13" ht="13.5" hidden="1" thickBot="1" x14ac:dyDescent="0.25">
      <c r="A216" s="127"/>
      <c r="B216" s="128" t="s">
        <v>80</v>
      </c>
      <c r="C216" s="119">
        <f>SUM(C175:C215)</f>
        <v>0</v>
      </c>
      <c r="D216" s="119">
        <f t="shared" ref="D216:E216" si="29">SUM(D175:D215)</f>
        <v>0</v>
      </c>
      <c r="E216" s="119">
        <f t="shared" si="29"/>
        <v>0</v>
      </c>
      <c r="F216" s="119"/>
      <c r="G216" s="119">
        <f>SUM(G176:G215)</f>
        <v>0</v>
      </c>
      <c r="H216" s="119">
        <f t="shared" ref="H216" si="30">SUM(H175:H215)</f>
        <v>0</v>
      </c>
      <c r="I216" s="120"/>
      <c r="J216" s="119">
        <f>SUM(J175:J215)</f>
        <v>0</v>
      </c>
      <c r="K216" s="119">
        <f t="shared" ref="K216:L216" si="31">SUM(K175:K215)</f>
        <v>0</v>
      </c>
      <c r="L216" s="121">
        <f t="shared" si="31"/>
        <v>0</v>
      </c>
      <c r="M216" s="122">
        <f t="shared" si="26"/>
        <v>0</v>
      </c>
    </row>
    <row r="217" spans="1:13" hidden="1" x14ac:dyDescent="0.2"/>
    <row r="218" spans="1:13" hidden="1" x14ac:dyDescent="0.2"/>
    <row r="219" spans="1:13" ht="18" hidden="1" customHeight="1" x14ac:dyDescent="0.25">
      <c r="A219" s="63"/>
      <c r="B219" s="63"/>
      <c r="C219" s="63"/>
      <c r="D219" s="63"/>
      <c r="E219" s="64" t="s">
        <v>137</v>
      </c>
      <c r="F219" s="69">
        <f>F268-1</f>
        <v>2016</v>
      </c>
      <c r="G219" s="63"/>
      <c r="H219" s="63"/>
      <c r="I219" s="63"/>
      <c r="J219" s="63"/>
      <c r="K219" s="63"/>
    </row>
    <row r="220" spans="1:13" hidden="1" x14ac:dyDescent="0.2">
      <c r="A220" s="70"/>
      <c r="B220" s="70"/>
      <c r="C220" s="70"/>
      <c r="D220" s="70"/>
      <c r="E220" s="70"/>
      <c r="F220" s="70"/>
      <c r="G220" s="70"/>
      <c r="H220" s="70"/>
      <c r="I220" s="70"/>
      <c r="J220" s="70"/>
      <c r="K220" s="70"/>
    </row>
    <row r="221" spans="1:13" ht="18.95" hidden="1" customHeight="1" x14ac:dyDescent="0.25">
      <c r="A221" s="63"/>
      <c r="B221" s="63"/>
      <c r="C221" s="150" t="s">
        <v>138</v>
      </c>
      <c r="D221" s="151"/>
      <c r="E221" s="151"/>
      <c r="F221" s="151"/>
      <c r="G221" s="152" t="s">
        <v>139</v>
      </c>
      <c r="H221" s="153"/>
      <c r="I221" s="71" t="s">
        <v>140</v>
      </c>
      <c r="J221" s="63"/>
      <c r="K221" s="63"/>
    </row>
    <row r="222" spans="1:13" ht="63.95" hidden="1" customHeight="1" x14ac:dyDescent="0.2">
      <c r="A222" s="154" t="s">
        <v>141</v>
      </c>
      <c r="B222" s="156" t="s">
        <v>142</v>
      </c>
      <c r="C222" s="72" t="s">
        <v>143</v>
      </c>
      <c r="D222" s="73" t="s">
        <v>144</v>
      </c>
      <c r="E222" s="74" t="s">
        <v>145</v>
      </c>
      <c r="F222" s="75" t="s">
        <v>146</v>
      </c>
      <c r="G222" s="75" t="s">
        <v>147</v>
      </c>
      <c r="H222" s="72" t="s">
        <v>148</v>
      </c>
      <c r="I222" s="76" t="s">
        <v>149</v>
      </c>
      <c r="J222" s="77" t="s">
        <v>150</v>
      </c>
      <c r="K222" s="74" t="s">
        <v>151</v>
      </c>
      <c r="L222" s="76" t="s">
        <v>152</v>
      </c>
      <c r="M222" s="76" t="s">
        <v>153</v>
      </c>
    </row>
    <row r="223" spans="1:13" ht="13.5" hidden="1" thickBot="1" x14ac:dyDescent="0.25">
      <c r="A223" s="155"/>
      <c r="B223" s="157"/>
      <c r="C223" s="78" t="s">
        <v>154</v>
      </c>
      <c r="D223" s="79" t="s">
        <v>155</v>
      </c>
      <c r="E223" s="80" t="s">
        <v>156</v>
      </c>
      <c r="F223" s="80" t="s">
        <v>157</v>
      </c>
      <c r="G223" s="81" t="s">
        <v>158</v>
      </c>
      <c r="H223" s="82" t="s">
        <v>159</v>
      </c>
      <c r="I223" s="80" t="s">
        <v>160</v>
      </c>
      <c r="J223" s="78" t="s">
        <v>161</v>
      </c>
      <c r="K223" s="83" t="s">
        <v>162</v>
      </c>
      <c r="L223" s="81" t="s">
        <v>163</v>
      </c>
      <c r="M223" s="84" t="s">
        <v>164</v>
      </c>
    </row>
    <row r="224" spans="1:13" hidden="1" x14ac:dyDescent="0.2">
      <c r="A224" s="59">
        <v>1609</v>
      </c>
      <c r="B224" s="62" t="s">
        <v>32</v>
      </c>
      <c r="C224" s="85"/>
      <c r="D224" s="86"/>
      <c r="E224" s="86"/>
      <c r="F224" s="87"/>
      <c r="G224" s="88">
        <f>C224-D224+(E224*0.5)-F224</f>
        <v>0</v>
      </c>
      <c r="H224" s="89"/>
      <c r="I224" s="90">
        <f>IF(H224=0,0,1/H224)</f>
        <v>0</v>
      </c>
      <c r="J224" s="91">
        <f t="shared" ref="J224:J264" si="32">IF(H224=0,0,+G224/H224)</f>
        <v>0</v>
      </c>
      <c r="K224" s="92">
        <v>0</v>
      </c>
      <c r="L224" s="124">
        <f>IF(ISERROR(+K224-J224), 0, +K224-J224)</f>
        <v>0</v>
      </c>
      <c r="M224" s="94">
        <f>IFERROR(L224/K224,0)</f>
        <v>0</v>
      </c>
    </row>
    <row r="225" spans="1:13" hidden="1" x14ac:dyDescent="0.2">
      <c r="A225" s="61">
        <v>1611</v>
      </c>
      <c r="B225" s="60" t="s">
        <v>33</v>
      </c>
      <c r="C225" s="85"/>
      <c r="D225" s="86"/>
      <c r="E225" s="87"/>
      <c r="F225" s="87"/>
      <c r="G225" s="88">
        <f t="shared" ref="G225:G264" si="33">C225-D225+(E225*0.5)-F225</f>
        <v>0</v>
      </c>
      <c r="H225" s="89"/>
      <c r="I225" s="95">
        <f>IF(H225=0,0,1/H225)</f>
        <v>0</v>
      </c>
      <c r="J225" s="91">
        <f t="shared" si="32"/>
        <v>0</v>
      </c>
      <c r="K225" s="92">
        <v>0</v>
      </c>
      <c r="L225" s="124">
        <f>IF(ISERROR(+K225-J225), 0, +K225-J225)</f>
        <v>0</v>
      </c>
      <c r="M225" s="96">
        <f t="shared" ref="M225:M265" si="34">IFERROR(L225/K225,0)</f>
        <v>0</v>
      </c>
    </row>
    <row r="226" spans="1:13" hidden="1" x14ac:dyDescent="0.2">
      <c r="A226" s="27">
        <v>1612</v>
      </c>
      <c r="B226" s="62" t="s">
        <v>35</v>
      </c>
      <c r="C226" s="97"/>
      <c r="D226" s="98"/>
      <c r="E226" s="99"/>
      <c r="F226" s="99"/>
      <c r="G226" s="88">
        <f t="shared" si="33"/>
        <v>0</v>
      </c>
      <c r="H226" s="100"/>
      <c r="I226" s="95">
        <f t="shared" ref="I226:I264" si="35">IF(H226=0,0,1/H226)</f>
        <v>0</v>
      </c>
      <c r="J226" s="91">
        <f t="shared" si="32"/>
        <v>0</v>
      </c>
      <c r="K226" s="92">
        <v>0</v>
      </c>
      <c r="L226" s="125">
        <f t="shared" ref="L226:L264" si="36">IF(ISERROR(+K226-J226), 0, +K226-J226)</f>
        <v>0</v>
      </c>
      <c r="M226" s="96">
        <f t="shared" si="34"/>
        <v>0</v>
      </c>
    </row>
    <row r="227" spans="1:13" hidden="1" x14ac:dyDescent="0.2">
      <c r="A227" s="27">
        <v>1805</v>
      </c>
      <c r="B227" s="62" t="s">
        <v>37</v>
      </c>
      <c r="C227" s="97"/>
      <c r="D227" s="98"/>
      <c r="E227" s="99"/>
      <c r="F227" s="99"/>
      <c r="G227" s="88">
        <f t="shared" si="33"/>
        <v>0</v>
      </c>
      <c r="H227" s="100"/>
      <c r="I227" s="95">
        <f t="shared" si="35"/>
        <v>0</v>
      </c>
      <c r="J227" s="91">
        <f t="shared" si="32"/>
        <v>0</v>
      </c>
      <c r="K227" s="92">
        <v>0</v>
      </c>
      <c r="L227" s="125">
        <f t="shared" si="36"/>
        <v>0</v>
      </c>
      <c r="M227" s="96">
        <f t="shared" si="34"/>
        <v>0</v>
      </c>
    </row>
    <row r="228" spans="1:13" hidden="1" x14ac:dyDescent="0.2">
      <c r="A228" s="27">
        <v>1808</v>
      </c>
      <c r="B228" s="62" t="s">
        <v>38</v>
      </c>
      <c r="C228" s="97"/>
      <c r="D228" s="98"/>
      <c r="E228" s="99"/>
      <c r="F228" s="99"/>
      <c r="G228" s="88">
        <f t="shared" si="33"/>
        <v>0</v>
      </c>
      <c r="H228" s="100"/>
      <c r="I228" s="95">
        <f t="shared" si="35"/>
        <v>0</v>
      </c>
      <c r="J228" s="91">
        <f t="shared" si="32"/>
        <v>0</v>
      </c>
      <c r="K228" s="92">
        <v>0</v>
      </c>
      <c r="L228" s="125">
        <f t="shared" si="36"/>
        <v>0</v>
      </c>
      <c r="M228" s="96">
        <f t="shared" si="34"/>
        <v>0</v>
      </c>
    </row>
    <row r="229" spans="1:13" hidden="1" x14ac:dyDescent="0.2">
      <c r="A229" s="27">
        <v>1810</v>
      </c>
      <c r="B229" s="62" t="s">
        <v>39</v>
      </c>
      <c r="C229" s="97"/>
      <c r="D229" s="98"/>
      <c r="E229" s="99"/>
      <c r="F229" s="99"/>
      <c r="G229" s="88">
        <f t="shared" si="33"/>
        <v>0</v>
      </c>
      <c r="H229" s="100"/>
      <c r="I229" s="95">
        <f t="shared" si="35"/>
        <v>0</v>
      </c>
      <c r="J229" s="91">
        <f t="shared" si="32"/>
        <v>0</v>
      </c>
      <c r="K229" s="92">
        <v>0</v>
      </c>
      <c r="L229" s="125">
        <f t="shared" si="36"/>
        <v>0</v>
      </c>
      <c r="M229" s="96">
        <f t="shared" si="34"/>
        <v>0</v>
      </c>
    </row>
    <row r="230" spans="1:13" hidden="1" x14ac:dyDescent="0.2">
      <c r="A230" s="27">
        <v>1815</v>
      </c>
      <c r="B230" s="62" t="s">
        <v>40</v>
      </c>
      <c r="C230" s="97"/>
      <c r="D230" s="98"/>
      <c r="E230" s="99"/>
      <c r="F230" s="99"/>
      <c r="G230" s="88">
        <f t="shared" si="33"/>
        <v>0</v>
      </c>
      <c r="H230" s="100"/>
      <c r="I230" s="95">
        <f t="shared" si="35"/>
        <v>0</v>
      </c>
      <c r="J230" s="91">
        <f t="shared" si="32"/>
        <v>0</v>
      </c>
      <c r="K230" s="92">
        <v>0</v>
      </c>
      <c r="L230" s="125">
        <f t="shared" si="36"/>
        <v>0</v>
      </c>
      <c r="M230" s="96">
        <f t="shared" si="34"/>
        <v>0</v>
      </c>
    </row>
    <row r="231" spans="1:13" hidden="1" x14ac:dyDescent="0.2">
      <c r="A231" s="27">
        <v>1820</v>
      </c>
      <c r="B231" s="62" t="s">
        <v>41</v>
      </c>
      <c r="C231" s="97"/>
      <c r="D231" s="98"/>
      <c r="E231" s="99"/>
      <c r="F231" s="99"/>
      <c r="G231" s="88">
        <f t="shared" si="33"/>
        <v>0</v>
      </c>
      <c r="H231" s="100"/>
      <c r="I231" s="95">
        <f t="shared" si="35"/>
        <v>0</v>
      </c>
      <c r="J231" s="91">
        <f t="shared" si="32"/>
        <v>0</v>
      </c>
      <c r="K231" s="92">
        <v>0</v>
      </c>
      <c r="L231" s="125">
        <f t="shared" si="36"/>
        <v>0</v>
      </c>
      <c r="M231" s="96">
        <f t="shared" si="34"/>
        <v>0</v>
      </c>
    </row>
    <row r="232" spans="1:13" hidden="1" x14ac:dyDescent="0.2">
      <c r="A232" s="27">
        <v>1825</v>
      </c>
      <c r="B232" s="62" t="s">
        <v>42</v>
      </c>
      <c r="C232" s="97"/>
      <c r="D232" s="98"/>
      <c r="E232" s="99"/>
      <c r="F232" s="99"/>
      <c r="G232" s="88">
        <f t="shared" si="33"/>
        <v>0</v>
      </c>
      <c r="H232" s="100"/>
      <c r="I232" s="95">
        <f t="shared" si="35"/>
        <v>0</v>
      </c>
      <c r="J232" s="91">
        <f t="shared" si="32"/>
        <v>0</v>
      </c>
      <c r="K232" s="92">
        <v>0</v>
      </c>
      <c r="L232" s="125">
        <f t="shared" si="36"/>
        <v>0</v>
      </c>
      <c r="M232" s="96">
        <f t="shared" si="34"/>
        <v>0</v>
      </c>
    </row>
    <row r="233" spans="1:13" hidden="1" x14ac:dyDescent="0.2">
      <c r="A233" s="27">
        <v>1830</v>
      </c>
      <c r="B233" s="62" t="s">
        <v>43</v>
      </c>
      <c r="C233" s="97"/>
      <c r="D233" s="98"/>
      <c r="E233" s="99"/>
      <c r="F233" s="99"/>
      <c r="G233" s="88">
        <f t="shared" si="33"/>
        <v>0</v>
      </c>
      <c r="H233" s="100"/>
      <c r="I233" s="95">
        <f t="shared" si="35"/>
        <v>0</v>
      </c>
      <c r="J233" s="91">
        <f t="shared" si="32"/>
        <v>0</v>
      </c>
      <c r="K233" s="92">
        <v>0</v>
      </c>
      <c r="L233" s="125">
        <f t="shared" si="36"/>
        <v>0</v>
      </c>
      <c r="M233" s="102">
        <f t="shared" si="34"/>
        <v>0</v>
      </c>
    </row>
    <row r="234" spans="1:13" hidden="1" x14ac:dyDescent="0.2">
      <c r="A234" s="27">
        <v>1835</v>
      </c>
      <c r="B234" s="62" t="s">
        <v>44</v>
      </c>
      <c r="C234" s="97"/>
      <c r="D234" s="98"/>
      <c r="E234" s="99"/>
      <c r="F234" s="99"/>
      <c r="G234" s="88">
        <f t="shared" si="33"/>
        <v>0</v>
      </c>
      <c r="H234" s="100"/>
      <c r="I234" s="95">
        <f t="shared" si="35"/>
        <v>0</v>
      </c>
      <c r="J234" s="91">
        <f t="shared" si="32"/>
        <v>0</v>
      </c>
      <c r="K234" s="92">
        <v>0</v>
      </c>
      <c r="L234" s="125">
        <f t="shared" si="36"/>
        <v>0</v>
      </c>
      <c r="M234" s="96">
        <f t="shared" si="34"/>
        <v>0</v>
      </c>
    </row>
    <row r="235" spans="1:13" hidden="1" x14ac:dyDescent="0.2">
      <c r="A235" s="27">
        <v>1840</v>
      </c>
      <c r="B235" s="62" t="s">
        <v>45</v>
      </c>
      <c r="C235" s="97"/>
      <c r="D235" s="98"/>
      <c r="E235" s="99"/>
      <c r="F235" s="99"/>
      <c r="G235" s="88">
        <f t="shared" si="33"/>
        <v>0</v>
      </c>
      <c r="H235" s="100"/>
      <c r="I235" s="95">
        <f t="shared" si="35"/>
        <v>0</v>
      </c>
      <c r="J235" s="91">
        <f t="shared" si="32"/>
        <v>0</v>
      </c>
      <c r="K235" s="92">
        <v>0</v>
      </c>
      <c r="L235" s="125">
        <f t="shared" si="36"/>
        <v>0</v>
      </c>
      <c r="M235" s="102">
        <f t="shared" si="34"/>
        <v>0</v>
      </c>
    </row>
    <row r="236" spans="1:13" hidden="1" x14ac:dyDescent="0.2">
      <c r="A236" s="27">
        <v>1845</v>
      </c>
      <c r="B236" s="62" t="s">
        <v>46</v>
      </c>
      <c r="C236" s="97"/>
      <c r="D236" s="98"/>
      <c r="E236" s="99"/>
      <c r="F236" s="99"/>
      <c r="G236" s="88">
        <f t="shared" si="33"/>
        <v>0</v>
      </c>
      <c r="H236" s="100"/>
      <c r="I236" s="95">
        <f t="shared" si="35"/>
        <v>0</v>
      </c>
      <c r="J236" s="91">
        <f t="shared" si="32"/>
        <v>0</v>
      </c>
      <c r="K236" s="92">
        <v>0</v>
      </c>
      <c r="L236" s="125">
        <f t="shared" si="36"/>
        <v>0</v>
      </c>
      <c r="M236" s="96">
        <f t="shared" si="34"/>
        <v>0</v>
      </c>
    </row>
    <row r="237" spans="1:13" hidden="1" x14ac:dyDescent="0.2">
      <c r="A237" s="27">
        <v>1850</v>
      </c>
      <c r="B237" s="62" t="s">
        <v>47</v>
      </c>
      <c r="C237" s="97"/>
      <c r="D237" s="98"/>
      <c r="E237" s="99"/>
      <c r="F237" s="99"/>
      <c r="G237" s="88">
        <f t="shared" si="33"/>
        <v>0</v>
      </c>
      <c r="H237" s="100"/>
      <c r="I237" s="95">
        <f t="shared" si="35"/>
        <v>0</v>
      </c>
      <c r="J237" s="91">
        <f t="shared" si="32"/>
        <v>0</v>
      </c>
      <c r="K237" s="92">
        <v>0</v>
      </c>
      <c r="L237" s="125">
        <f t="shared" si="36"/>
        <v>0</v>
      </c>
      <c r="M237" s="96">
        <f t="shared" si="34"/>
        <v>0</v>
      </c>
    </row>
    <row r="238" spans="1:13" hidden="1" x14ac:dyDescent="0.2">
      <c r="A238" s="27">
        <v>1855</v>
      </c>
      <c r="B238" s="62" t="s">
        <v>48</v>
      </c>
      <c r="C238" s="97"/>
      <c r="D238" s="98"/>
      <c r="E238" s="99"/>
      <c r="F238" s="99"/>
      <c r="G238" s="88">
        <f t="shared" si="33"/>
        <v>0</v>
      </c>
      <c r="H238" s="100"/>
      <c r="I238" s="95">
        <f t="shared" si="35"/>
        <v>0</v>
      </c>
      <c r="J238" s="91">
        <f t="shared" si="32"/>
        <v>0</v>
      </c>
      <c r="K238" s="92">
        <v>0</v>
      </c>
      <c r="L238" s="125">
        <f t="shared" si="36"/>
        <v>0</v>
      </c>
      <c r="M238" s="96">
        <f t="shared" si="34"/>
        <v>0</v>
      </c>
    </row>
    <row r="239" spans="1:13" hidden="1" x14ac:dyDescent="0.2">
      <c r="A239" s="27">
        <v>1860</v>
      </c>
      <c r="B239" s="62" t="s">
        <v>49</v>
      </c>
      <c r="C239" s="97"/>
      <c r="D239" s="98"/>
      <c r="E239" s="99"/>
      <c r="F239" s="99"/>
      <c r="G239" s="88">
        <f t="shared" si="33"/>
        <v>0</v>
      </c>
      <c r="H239" s="100"/>
      <c r="I239" s="95">
        <f t="shared" si="35"/>
        <v>0</v>
      </c>
      <c r="J239" s="91">
        <f t="shared" si="32"/>
        <v>0</v>
      </c>
      <c r="K239" s="92">
        <v>0</v>
      </c>
      <c r="L239" s="125">
        <f t="shared" si="36"/>
        <v>0</v>
      </c>
      <c r="M239" s="96">
        <f t="shared" si="34"/>
        <v>0</v>
      </c>
    </row>
    <row r="240" spans="1:13" hidden="1" x14ac:dyDescent="0.2">
      <c r="A240" s="27">
        <v>1860</v>
      </c>
      <c r="B240" s="62" t="s">
        <v>50</v>
      </c>
      <c r="C240" s="97"/>
      <c r="D240" s="98"/>
      <c r="E240" s="99"/>
      <c r="F240" s="99"/>
      <c r="G240" s="88">
        <f t="shared" si="33"/>
        <v>0</v>
      </c>
      <c r="H240" s="100"/>
      <c r="I240" s="95">
        <f t="shared" si="35"/>
        <v>0</v>
      </c>
      <c r="J240" s="91">
        <f t="shared" si="32"/>
        <v>0</v>
      </c>
      <c r="K240" s="92">
        <v>0</v>
      </c>
      <c r="L240" s="125">
        <f t="shared" si="36"/>
        <v>0</v>
      </c>
      <c r="M240" s="96">
        <f t="shared" si="34"/>
        <v>0</v>
      </c>
    </row>
    <row r="241" spans="1:13" hidden="1" x14ac:dyDescent="0.2">
      <c r="A241" s="27">
        <v>1905</v>
      </c>
      <c r="B241" s="62" t="s">
        <v>37</v>
      </c>
      <c r="C241" s="97"/>
      <c r="D241" s="98"/>
      <c r="E241" s="99"/>
      <c r="F241" s="99"/>
      <c r="G241" s="88">
        <f t="shared" si="33"/>
        <v>0</v>
      </c>
      <c r="H241" s="100"/>
      <c r="I241" s="95">
        <f t="shared" si="35"/>
        <v>0</v>
      </c>
      <c r="J241" s="91">
        <f t="shared" si="32"/>
        <v>0</v>
      </c>
      <c r="K241" s="92">
        <v>0</v>
      </c>
      <c r="L241" s="125">
        <f t="shared" si="36"/>
        <v>0</v>
      </c>
      <c r="M241" s="96">
        <f t="shared" si="34"/>
        <v>0</v>
      </c>
    </row>
    <row r="242" spans="1:13" hidden="1" x14ac:dyDescent="0.2">
      <c r="A242" s="27">
        <v>1908</v>
      </c>
      <c r="B242" s="62" t="s">
        <v>51</v>
      </c>
      <c r="C242" s="97"/>
      <c r="D242" s="98"/>
      <c r="E242" s="99"/>
      <c r="F242" s="99"/>
      <c r="G242" s="88">
        <f t="shared" si="33"/>
        <v>0</v>
      </c>
      <c r="H242" s="100"/>
      <c r="I242" s="95">
        <f t="shared" si="35"/>
        <v>0</v>
      </c>
      <c r="J242" s="91">
        <f t="shared" si="32"/>
        <v>0</v>
      </c>
      <c r="K242" s="92">
        <v>0</v>
      </c>
      <c r="L242" s="125">
        <f t="shared" si="36"/>
        <v>0</v>
      </c>
      <c r="M242" s="96">
        <f t="shared" si="34"/>
        <v>0</v>
      </c>
    </row>
    <row r="243" spans="1:13" hidden="1" x14ac:dyDescent="0.2">
      <c r="A243" s="27">
        <v>1910</v>
      </c>
      <c r="B243" s="62" t="s">
        <v>39</v>
      </c>
      <c r="C243" s="97"/>
      <c r="D243" s="98"/>
      <c r="E243" s="99"/>
      <c r="F243" s="99"/>
      <c r="G243" s="88">
        <f t="shared" si="33"/>
        <v>0</v>
      </c>
      <c r="H243" s="100"/>
      <c r="I243" s="95">
        <f t="shared" si="35"/>
        <v>0</v>
      </c>
      <c r="J243" s="91">
        <f t="shared" si="32"/>
        <v>0</v>
      </c>
      <c r="K243" s="92">
        <v>0</v>
      </c>
      <c r="L243" s="125">
        <f t="shared" si="36"/>
        <v>0</v>
      </c>
      <c r="M243" s="96">
        <f t="shared" si="34"/>
        <v>0</v>
      </c>
    </row>
    <row r="244" spans="1:13" hidden="1" x14ac:dyDescent="0.2">
      <c r="A244" s="27">
        <v>1915</v>
      </c>
      <c r="B244" s="62" t="s">
        <v>52</v>
      </c>
      <c r="C244" s="97"/>
      <c r="D244" s="98"/>
      <c r="E244" s="99"/>
      <c r="F244" s="99"/>
      <c r="G244" s="88">
        <f t="shared" si="33"/>
        <v>0</v>
      </c>
      <c r="H244" s="100"/>
      <c r="I244" s="95">
        <f t="shared" si="35"/>
        <v>0</v>
      </c>
      <c r="J244" s="91">
        <f t="shared" si="32"/>
        <v>0</v>
      </c>
      <c r="K244" s="92">
        <v>0</v>
      </c>
      <c r="L244" s="125">
        <f t="shared" si="36"/>
        <v>0</v>
      </c>
      <c r="M244" s="96">
        <f t="shared" si="34"/>
        <v>0</v>
      </c>
    </row>
    <row r="245" spans="1:13" hidden="1" x14ac:dyDescent="0.2">
      <c r="A245" s="27">
        <v>1915</v>
      </c>
      <c r="B245" s="62" t="s">
        <v>53</v>
      </c>
      <c r="C245" s="97"/>
      <c r="D245" s="98"/>
      <c r="E245" s="99"/>
      <c r="F245" s="99"/>
      <c r="G245" s="88">
        <f t="shared" si="33"/>
        <v>0</v>
      </c>
      <c r="H245" s="100"/>
      <c r="I245" s="95">
        <f t="shared" si="35"/>
        <v>0</v>
      </c>
      <c r="J245" s="91">
        <f t="shared" si="32"/>
        <v>0</v>
      </c>
      <c r="K245" s="92">
        <v>0</v>
      </c>
      <c r="L245" s="125">
        <f t="shared" si="36"/>
        <v>0</v>
      </c>
      <c r="M245" s="96">
        <f t="shared" si="34"/>
        <v>0</v>
      </c>
    </row>
    <row r="246" spans="1:13" hidden="1" x14ac:dyDescent="0.2">
      <c r="A246" s="27">
        <v>1920</v>
      </c>
      <c r="B246" s="62" t="s">
        <v>54</v>
      </c>
      <c r="C246" s="97"/>
      <c r="D246" s="98"/>
      <c r="E246" s="99"/>
      <c r="F246" s="99"/>
      <c r="G246" s="88">
        <f t="shared" si="33"/>
        <v>0</v>
      </c>
      <c r="H246" s="100"/>
      <c r="I246" s="95">
        <f t="shared" si="35"/>
        <v>0</v>
      </c>
      <c r="J246" s="91">
        <f t="shared" si="32"/>
        <v>0</v>
      </c>
      <c r="K246" s="92">
        <v>0</v>
      </c>
      <c r="L246" s="125">
        <f t="shared" si="36"/>
        <v>0</v>
      </c>
      <c r="M246" s="96">
        <f t="shared" si="34"/>
        <v>0</v>
      </c>
    </row>
    <row r="247" spans="1:13" hidden="1" x14ac:dyDescent="0.2">
      <c r="A247" s="27">
        <v>1920</v>
      </c>
      <c r="B247" s="62" t="s">
        <v>55</v>
      </c>
      <c r="C247" s="97"/>
      <c r="D247" s="98"/>
      <c r="E247" s="99"/>
      <c r="F247" s="99"/>
      <c r="G247" s="88">
        <f t="shared" si="33"/>
        <v>0</v>
      </c>
      <c r="H247" s="100"/>
      <c r="I247" s="95">
        <f t="shared" si="35"/>
        <v>0</v>
      </c>
      <c r="J247" s="91">
        <f t="shared" si="32"/>
        <v>0</v>
      </c>
      <c r="K247" s="92">
        <v>0</v>
      </c>
      <c r="L247" s="125">
        <f t="shared" si="36"/>
        <v>0</v>
      </c>
      <c r="M247" s="102">
        <f t="shared" si="34"/>
        <v>0</v>
      </c>
    </row>
    <row r="248" spans="1:13" hidden="1" x14ac:dyDescent="0.2">
      <c r="A248" s="27">
        <v>1920</v>
      </c>
      <c r="B248" s="62" t="s">
        <v>56</v>
      </c>
      <c r="C248" s="97"/>
      <c r="D248" s="98"/>
      <c r="E248" s="99"/>
      <c r="F248" s="99"/>
      <c r="G248" s="88">
        <f t="shared" si="33"/>
        <v>0</v>
      </c>
      <c r="H248" s="100"/>
      <c r="I248" s="95">
        <f t="shared" si="35"/>
        <v>0</v>
      </c>
      <c r="J248" s="91">
        <f t="shared" si="32"/>
        <v>0</v>
      </c>
      <c r="K248" s="92">
        <v>0</v>
      </c>
      <c r="L248" s="125">
        <f t="shared" si="36"/>
        <v>0</v>
      </c>
      <c r="M248" s="102">
        <f t="shared" si="34"/>
        <v>0</v>
      </c>
    </row>
    <row r="249" spans="1:13" hidden="1" x14ac:dyDescent="0.2">
      <c r="A249" s="27">
        <v>1930</v>
      </c>
      <c r="B249" s="62" t="s">
        <v>57</v>
      </c>
      <c r="C249" s="97"/>
      <c r="D249" s="98"/>
      <c r="E249" s="99"/>
      <c r="F249" s="99"/>
      <c r="G249" s="88">
        <f t="shared" si="33"/>
        <v>0</v>
      </c>
      <c r="H249" s="100"/>
      <c r="I249" s="95">
        <f t="shared" si="35"/>
        <v>0</v>
      </c>
      <c r="J249" s="91">
        <f t="shared" si="32"/>
        <v>0</v>
      </c>
      <c r="K249" s="92">
        <v>0</v>
      </c>
      <c r="L249" s="125">
        <f t="shared" si="36"/>
        <v>0</v>
      </c>
      <c r="M249" s="96">
        <f t="shared" si="34"/>
        <v>0</v>
      </c>
    </row>
    <row r="250" spans="1:13" hidden="1" x14ac:dyDescent="0.2">
      <c r="A250" s="27">
        <v>1935</v>
      </c>
      <c r="B250" s="62" t="s">
        <v>58</v>
      </c>
      <c r="C250" s="97"/>
      <c r="D250" s="98"/>
      <c r="E250" s="99"/>
      <c r="F250" s="99"/>
      <c r="G250" s="88">
        <f t="shared" si="33"/>
        <v>0</v>
      </c>
      <c r="H250" s="100"/>
      <c r="I250" s="95">
        <f t="shared" si="35"/>
        <v>0</v>
      </c>
      <c r="J250" s="91">
        <f t="shared" si="32"/>
        <v>0</v>
      </c>
      <c r="K250" s="92">
        <v>0</v>
      </c>
      <c r="L250" s="125">
        <f t="shared" si="36"/>
        <v>0</v>
      </c>
      <c r="M250" s="96">
        <f t="shared" si="34"/>
        <v>0</v>
      </c>
    </row>
    <row r="251" spans="1:13" hidden="1" x14ac:dyDescent="0.2">
      <c r="A251" s="27">
        <v>1940</v>
      </c>
      <c r="B251" s="62" t="s">
        <v>59</v>
      </c>
      <c r="C251" s="97"/>
      <c r="D251" s="98"/>
      <c r="E251" s="99"/>
      <c r="F251" s="99"/>
      <c r="G251" s="88">
        <f t="shared" si="33"/>
        <v>0</v>
      </c>
      <c r="H251" s="100"/>
      <c r="I251" s="95">
        <f t="shared" si="35"/>
        <v>0</v>
      </c>
      <c r="J251" s="91">
        <f t="shared" si="32"/>
        <v>0</v>
      </c>
      <c r="K251" s="92">
        <v>0</v>
      </c>
      <c r="L251" s="125">
        <f t="shared" si="36"/>
        <v>0</v>
      </c>
      <c r="M251" s="102">
        <f t="shared" si="34"/>
        <v>0</v>
      </c>
    </row>
    <row r="252" spans="1:13" hidden="1" x14ac:dyDescent="0.2">
      <c r="A252" s="27">
        <v>1945</v>
      </c>
      <c r="B252" s="62" t="s">
        <v>60</v>
      </c>
      <c r="C252" s="97"/>
      <c r="D252" s="98"/>
      <c r="E252" s="99"/>
      <c r="F252" s="99"/>
      <c r="G252" s="88">
        <f t="shared" si="33"/>
        <v>0</v>
      </c>
      <c r="H252" s="100"/>
      <c r="I252" s="95">
        <f t="shared" si="35"/>
        <v>0</v>
      </c>
      <c r="J252" s="91">
        <f t="shared" si="32"/>
        <v>0</v>
      </c>
      <c r="K252" s="92">
        <v>0</v>
      </c>
      <c r="L252" s="125">
        <f t="shared" si="36"/>
        <v>0</v>
      </c>
      <c r="M252" s="96">
        <f t="shared" si="34"/>
        <v>0</v>
      </c>
    </row>
    <row r="253" spans="1:13" hidden="1" x14ac:dyDescent="0.2">
      <c r="A253" s="27">
        <v>1950</v>
      </c>
      <c r="B253" s="62" t="s">
        <v>61</v>
      </c>
      <c r="C253" s="97"/>
      <c r="D253" s="98"/>
      <c r="E253" s="99"/>
      <c r="F253" s="99"/>
      <c r="G253" s="88">
        <f t="shared" si="33"/>
        <v>0</v>
      </c>
      <c r="H253" s="100"/>
      <c r="I253" s="95">
        <f t="shared" si="35"/>
        <v>0</v>
      </c>
      <c r="J253" s="91">
        <f t="shared" si="32"/>
        <v>0</v>
      </c>
      <c r="K253" s="92">
        <v>0</v>
      </c>
      <c r="L253" s="125">
        <f t="shared" si="36"/>
        <v>0</v>
      </c>
      <c r="M253" s="102">
        <f t="shared" si="34"/>
        <v>0</v>
      </c>
    </row>
    <row r="254" spans="1:13" hidden="1" x14ac:dyDescent="0.2">
      <c r="A254" s="27">
        <v>1955</v>
      </c>
      <c r="B254" s="62" t="s">
        <v>62</v>
      </c>
      <c r="C254" s="97"/>
      <c r="D254" s="98"/>
      <c r="E254" s="99"/>
      <c r="F254" s="99"/>
      <c r="G254" s="88">
        <f t="shared" si="33"/>
        <v>0</v>
      </c>
      <c r="H254" s="100"/>
      <c r="I254" s="95">
        <f t="shared" si="35"/>
        <v>0</v>
      </c>
      <c r="J254" s="91">
        <f t="shared" si="32"/>
        <v>0</v>
      </c>
      <c r="K254" s="92">
        <v>0</v>
      </c>
      <c r="L254" s="125">
        <f t="shared" si="36"/>
        <v>0</v>
      </c>
      <c r="M254" s="102">
        <f t="shared" si="34"/>
        <v>0</v>
      </c>
    </row>
    <row r="255" spans="1:13" hidden="1" x14ac:dyDescent="0.2">
      <c r="A255" s="27">
        <v>1955</v>
      </c>
      <c r="B255" s="62" t="s">
        <v>63</v>
      </c>
      <c r="C255" s="97"/>
      <c r="D255" s="98"/>
      <c r="E255" s="99"/>
      <c r="F255" s="99"/>
      <c r="G255" s="88">
        <f t="shared" si="33"/>
        <v>0</v>
      </c>
      <c r="H255" s="100"/>
      <c r="I255" s="95">
        <f t="shared" si="35"/>
        <v>0</v>
      </c>
      <c r="J255" s="91">
        <f t="shared" si="32"/>
        <v>0</v>
      </c>
      <c r="K255" s="92">
        <v>0</v>
      </c>
      <c r="L255" s="125">
        <f t="shared" si="36"/>
        <v>0</v>
      </c>
      <c r="M255" s="96">
        <f t="shared" si="34"/>
        <v>0</v>
      </c>
    </row>
    <row r="256" spans="1:13" hidden="1" x14ac:dyDescent="0.2">
      <c r="A256" s="27">
        <v>1960</v>
      </c>
      <c r="B256" s="62" t="s">
        <v>64</v>
      </c>
      <c r="C256" s="97"/>
      <c r="D256" s="98"/>
      <c r="E256" s="99"/>
      <c r="F256" s="99"/>
      <c r="G256" s="88">
        <f t="shared" si="33"/>
        <v>0</v>
      </c>
      <c r="H256" s="100"/>
      <c r="I256" s="95">
        <f t="shared" si="35"/>
        <v>0</v>
      </c>
      <c r="J256" s="91">
        <f t="shared" si="32"/>
        <v>0</v>
      </c>
      <c r="K256" s="92">
        <v>0</v>
      </c>
      <c r="L256" s="125">
        <f t="shared" si="36"/>
        <v>0</v>
      </c>
      <c r="M256" s="102">
        <f t="shared" si="34"/>
        <v>0</v>
      </c>
    </row>
    <row r="257" spans="1:13" hidden="1" x14ac:dyDescent="0.2">
      <c r="A257" s="27">
        <v>1970</v>
      </c>
      <c r="B257" s="103" t="s">
        <v>65</v>
      </c>
      <c r="C257" s="97"/>
      <c r="D257" s="98"/>
      <c r="E257" s="99"/>
      <c r="F257" s="99"/>
      <c r="G257" s="88">
        <f t="shared" si="33"/>
        <v>0</v>
      </c>
      <c r="H257" s="100"/>
      <c r="I257" s="95">
        <f t="shared" si="35"/>
        <v>0</v>
      </c>
      <c r="J257" s="91">
        <f t="shared" si="32"/>
        <v>0</v>
      </c>
      <c r="K257" s="92">
        <v>0</v>
      </c>
      <c r="L257" s="125">
        <f t="shared" si="36"/>
        <v>0</v>
      </c>
      <c r="M257" s="102">
        <f t="shared" si="34"/>
        <v>0</v>
      </c>
    </row>
    <row r="258" spans="1:13" hidden="1" x14ac:dyDescent="0.2">
      <c r="A258" s="27">
        <v>1975</v>
      </c>
      <c r="B258" s="62" t="s">
        <v>66</v>
      </c>
      <c r="C258" s="97"/>
      <c r="D258" s="98"/>
      <c r="E258" s="99"/>
      <c r="F258" s="99"/>
      <c r="G258" s="88">
        <f t="shared" si="33"/>
        <v>0</v>
      </c>
      <c r="H258" s="100"/>
      <c r="I258" s="95">
        <f t="shared" si="35"/>
        <v>0</v>
      </c>
      <c r="J258" s="91">
        <f t="shared" si="32"/>
        <v>0</v>
      </c>
      <c r="K258" s="92">
        <v>0</v>
      </c>
      <c r="L258" s="125">
        <f t="shared" si="36"/>
        <v>0</v>
      </c>
      <c r="M258" s="96">
        <f t="shared" si="34"/>
        <v>0</v>
      </c>
    </row>
    <row r="259" spans="1:13" hidden="1" x14ac:dyDescent="0.2">
      <c r="A259" s="27">
        <v>1980</v>
      </c>
      <c r="B259" s="62" t="s">
        <v>67</v>
      </c>
      <c r="C259" s="97"/>
      <c r="D259" s="98"/>
      <c r="E259" s="99"/>
      <c r="F259" s="99"/>
      <c r="G259" s="88">
        <f t="shared" si="33"/>
        <v>0</v>
      </c>
      <c r="H259" s="100"/>
      <c r="I259" s="95">
        <f t="shared" si="35"/>
        <v>0</v>
      </c>
      <c r="J259" s="91">
        <f t="shared" si="32"/>
        <v>0</v>
      </c>
      <c r="K259" s="92">
        <v>0</v>
      </c>
      <c r="L259" s="125">
        <f t="shared" si="36"/>
        <v>0</v>
      </c>
      <c r="M259" s="96">
        <f t="shared" si="34"/>
        <v>0</v>
      </c>
    </row>
    <row r="260" spans="1:13" hidden="1" x14ac:dyDescent="0.2">
      <c r="A260" s="27">
        <v>1985</v>
      </c>
      <c r="B260" s="62" t="s">
        <v>68</v>
      </c>
      <c r="C260" s="97"/>
      <c r="D260" s="98"/>
      <c r="E260" s="99"/>
      <c r="F260" s="99"/>
      <c r="G260" s="88">
        <f t="shared" si="33"/>
        <v>0</v>
      </c>
      <c r="H260" s="100"/>
      <c r="I260" s="95">
        <f t="shared" si="35"/>
        <v>0</v>
      </c>
      <c r="J260" s="91">
        <f t="shared" si="32"/>
        <v>0</v>
      </c>
      <c r="K260" s="92">
        <v>0</v>
      </c>
      <c r="L260" s="125">
        <f t="shared" si="36"/>
        <v>0</v>
      </c>
      <c r="M260" s="102">
        <f t="shared" si="34"/>
        <v>0</v>
      </c>
    </row>
    <row r="261" spans="1:13" hidden="1" x14ac:dyDescent="0.2">
      <c r="A261" s="27">
        <v>1990</v>
      </c>
      <c r="B261" s="104" t="s">
        <v>69</v>
      </c>
      <c r="C261" s="97"/>
      <c r="D261" s="98"/>
      <c r="E261" s="99"/>
      <c r="F261" s="99"/>
      <c r="G261" s="88">
        <f t="shared" si="33"/>
        <v>0</v>
      </c>
      <c r="H261" s="100"/>
      <c r="I261" s="95">
        <f t="shared" si="35"/>
        <v>0</v>
      </c>
      <c r="J261" s="91">
        <f t="shared" si="32"/>
        <v>0</v>
      </c>
      <c r="K261" s="92">
        <v>0</v>
      </c>
      <c r="L261" s="125">
        <f t="shared" si="36"/>
        <v>0</v>
      </c>
      <c r="M261" s="96">
        <f t="shared" si="34"/>
        <v>0</v>
      </c>
    </row>
    <row r="262" spans="1:13" hidden="1" x14ac:dyDescent="0.2">
      <c r="A262" s="27">
        <v>1995</v>
      </c>
      <c r="B262" s="62" t="s">
        <v>70</v>
      </c>
      <c r="C262" s="97"/>
      <c r="D262" s="98"/>
      <c r="E262" s="99"/>
      <c r="F262" s="99"/>
      <c r="G262" s="88">
        <f t="shared" si="33"/>
        <v>0</v>
      </c>
      <c r="H262" s="100"/>
      <c r="I262" s="105">
        <f t="shared" si="35"/>
        <v>0</v>
      </c>
      <c r="J262" s="106">
        <f t="shared" si="32"/>
        <v>0</v>
      </c>
      <c r="K262" s="92">
        <v>0</v>
      </c>
      <c r="L262" s="125">
        <f t="shared" si="36"/>
        <v>0</v>
      </c>
      <c r="M262" s="96">
        <f t="shared" si="34"/>
        <v>0</v>
      </c>
    </row>
    <row r="263" spans="1:13" hidden="1" x14ac:dyDescent="0.2">
      <c r="A263" s="27">
        <v>2440</v>
      </c>
      <c r="B263" s="28" t="s">
        <v>86</v>
      </c>
      <c r="C263" s="97"/>
      <c r="D263" s="98"/>
      <c r="E263" s="99"/>
      <c r="F263" s="99"/>
      <c r="G263" s="88">
        <f t="shared" si="33"/>
        <v>0</v>
      </c>
      <c r="H263" s="100"/>
      <c r="I263" s="105">
        <f t="shared" si="35"/>
        <v>0</v>
      </c>
      <c r="J263" s="106">
        <f t="shared" si="32"/>
        <v>0</v>
      </c>
      <c r="K263" s="92">
        <v>0</v>
      </c>
      <c r="L263" s="125">
        <f t="shared" si="36"/>
        <v>0</v>
      </c>
      <c r="M263" s="96">
        <f t="shared" si="34"/>
        <v>0</v>
      </c>
    </row>
    <row r="264" spans="1:13" ht="13.5" hidden="1" thickBot="1" x14ac:dyDescent="0.25">
      <c r="A264" s="107">
        <v>2005</v>
      </c>
      <c r="B264" s="108" t="s">
        <v>165</v>
      </c>
      <c r="C264" s="109"/>
      <c r="D264" s="110"/>
      <c r="E264" s="111"/>
      <c r="F264" s="111"/>
      <c r="G264" s="88">
        <f t="shared" si="33"/>
        <v>0</v>
      </c>
      <c r="H264" s="112"/>
      <c r="I264" s="113">
        <f t="shared" si="35"/>
        <v>0</v>
      </c>
      <c r="J264" s="114">
        <f t="shared" si="32"/>
        <v>0</v>
      </c>
      <c r="K264" s="92">
        <v>0</v>
      </c>
      <c r="L264" s="126">
        <f t="shared" si="36"/>
        <v>0</v>
      </c>
      <c r="M264" s="116">
        <f t="shared" si="34"/>
        <v>0</v>
      </c>
    </row>
    <row r="265" spans="1:13" ht="13.5" hidden="1" thickBot="1" x14ac:dyDescent="0.25">
      <c r="A265" s="117"/>
      <c r="B265" s="118" t="s">
        <v>80</v>
      </c>
      <c r="C265" s="119">
        <f>SUM(C224:C264)</f>
        <v>0</v>
      </c>
      <c r="D265" s="119">
        <f t="shared" ref="D265:E265" si="37">SUM(D224:D264)</f>
        <v>0</v>
      </c>
      <c r="E265" s="119">
        <f t="shared" si="37"/>
        <v>0</v>
      </c>
      <c r="F265" s="119"/>
      <c r="G265" s="119">
        <f>SUM(G225:G264)</f>
        <v>0</v>
      </c>
      <c r="H265" s="119">
        <f t="shared" ref="H265" si="38">SUM(H224:H264)</f>
        <v>0</v>
      </c>
      <c r="I265" s="120"/>
      <c r="J265" s="119">
        <f>SUM(J224:J264)</f>
        <v>0</v>
      </c>
      <c r="K265" s="119">
        <f t="shared" ref="K265:L265" si="39">SUM(K224:K264)</f>
        <v>0</v>
      </c>
      <c r="L265" s="121">
        <f t="shared" si="39"/>
        <v>0</v>
      </c>
      <c r="M265" s="122">
        <f t="shared" si="34"/>
        <v>0</v>
      </c>
    </row>
    <row r="266" spans="1:13" hidden="1" x14ac:dyDescent="0.2">
      <c r="A266" s="1"/>
      <c r="B266" s="3"/>
      <c r="C266" s="123"/>
      <c r="D266" s="123"/>
      <c r="E266" s="123"/>
      <c r="F266" s="123"/>
      <c r="G266" s="123"/>
      <c r="H266" s="123"/>
      <c r="I266" s="123"/>
      <c r="J266" s="123"/>
      <c r="K266" s="123"/>
    </row>
    <row r="267" spans="1:13" hidden="1" x14ac:dyDescent="0.2"/>
    <row r="268" spans="1:13" ht="18" hidden="1" customHeight="1" x14ac:dyDescent="0.25">
      <c r="A268" s="63"/>
      <c r="B268" s="63"/>
      <c r="C268" s="63"/>
      <c r="D268" s="63"/>
      <c r="E268" s="64" t="s">
        <v>137</v>
      </c>
      <c r="F268" s="69">
        <f>F317-1</f>
        <v>2017</v>
      </c>
      <c r="G268" s="63"/>
      <c r="H268" s="63"/>
      <c r="I268" s="63"/>
      <c r="J268" s="63"/>
      <c r="K268" s="63"/>
    </row>
    <row r="269" spans="1:13" hidden="1" x14ac:dyDescent="0.2">
      <c r="A269" s="70"/>
      <c r="B269" s="70"/>
      <c r="C269" s="70"/>
      <c r="D269" s="70"/>
      <c r="E269" s="70"/>
      <c r="F269" s="70"/>
      <c r="G269" s="70"/>
      <c r="H269" s="70"/>
      <c r="I269" s="70"/>
      <c r="J269" s="70"/>
      <c r="K269" s="70"/>
    </row>
    <row r="270" spans="1:13" ht="18.95" hidden="1" customHeight="1" x14ac:dyDescent="0.25">
      <c r="A270" s="63"/>
      <c r="B270" s="63"/>
      <c r="C270" s="150" t="s">
        <v>138</v>
      </c>
      <c r="D270" s="151"/>
      <c r="E270" s="151"/>
      <c r="F270" s="151"/>
      <c r="G270" s="152" t="s">
        <v>139</v>
      </c>
      <c r="H270" s="153"/>
      <c r="I270" s="71" t="s">
        <v>140</v>
      </c>
      <c r="J270" s="63"/>
      <c r="K270" s="63"/>
    </row>
    <row r="271" spans="1:13" ht="63.95" hidden="1" customHeight="1" x14ac:dyDescent="0.2">
      <c r="A271" s="154" t="s">
        <v>141</v>
      </c>
      <c r="B271" s="156" t="s">
        <v>142</v>
      </c>
      <c r="C271" s="72" t="s">
        <v>143</v>
      </c>
      <c r="D271" s="73" t="s">
        <v>144</v>
      </c>
      <c r="E271" s="74" t="s">
        <v>145</v>
      </c>
      <c r="F271" s="75" t="s">
        <v>146</v>
      </c>
      <c r="G271" s="75" t="s">
        <v>147</v>
      </c>
      <c r="H271" s="72" t="s">
        <v>148</v>
      </c>
      <c r="I271" s="76" t="s">
        <v>149</v>
      </c>
      <c r="J271" s="77" t="s">
        <v>150</v>
      </c>
      <c r="K271" s="74" t="s">
        <v>166</v>
      </c>
      <c r="L271" s="76" t="s">
        <v>152</v>
      </c>
      <c r="M271" s="76" t="s">
        <v>153</v>
      </c>
    </row>
    <row r="272" spans="1:13" ht="13.5" hidden="1" thickBot="1" x14ac:dyDescent="0.25">
      <c r="A272" s="155"/>
      <c r="B272" s="157"/>
      <c r="C272" s="78" t="s">
        <v>154</v>
      </c>
      <c r="D272" s="79" t="s">
        <v>155</v>
      </c>
      <c r="E272" s="80" t="s">
        <v>156</v>
      </c>
      <c r="F272" s="80" t="s">
        <v>157</v>
      </c>
      <c r="G272" s="81" t="s">
        <v>158</v>
      </c>
      <c r="H272" s="82" t="s">
        <v>159</v>
      </c>
      <c r="I272" s="80" t="s">
        <v>160</v>
      </c>
      <c r="J272" s="78" t="s">
        <v>161</v>
      </c>
      <c r="K272" s="83" t="s">
        <v>162</v>
      </c>
      <c r="L272" s="81" t="s">
        <v>163</v>
      </c>
      <c r="M272" s="84" t="s">
        <v>164</v>
      </c>
    </row>
    <row r="273" spans="1:13" hidden="1" x14ac:dyDescent="0.2">
      <c r="A273" s="59">
        <v>1609</v>
      </c>
      <c r="B273" s="62" t="s">
        <v>32</v>
      </c>
      <c r="C273" s="85"/>
      <c r="D273" s="86"/>
      <c r="E273" s="86"/>
      <c r="F273" s="87"/>
      <c r="G273" s="88">
        <f>C273-D273+(E273*0.5)-F273</f>
        <v>0</v>
      </c>
      <c r="H273" s="89"/>
      <c r="I273" s="90">
        <f>IF(H273=0,0,1/H273)</f>
        <v>0</v>
      </c>
      <c r="J273" s="91">
        <f t="shared" ref="J273:J313" si="40">IF(H273=0,0,+G273/H273)</f>
        <v>0</v>
      </c>
      <c r="K273" s="92">
        <v>0</v>
      </c>
      <c r="L273" s="124">
        <f>IF(ISERROR(+K273-J273), 0, +K273-J273)</f>
        <v>0</v>
      </c>
      <c r="M273" s="94">
        <f>IFERROR(L273/K273,0)</f>
        <v>0</v>
      </c>
    </row>
    <row r="274" spans="1:13" hidden="1" x14ac:dyDescent="0.2">
      <c r="A274" s="61">
        <v>1611</v>
      </c>
      <c r="B274" s="60" t="s">
        <v>33</v>
      </c>
      <c r="C274" s="85"/>
      <c r="D274" s="86"/>
      <c r="E274" s="87"/>
      <c r="F274" s="87"/>
      <c r="G274" s="88">
        <f t="shared" ref="G274:G313" si="41">C274-D274+(E274*0.5)-F274</f>
        <v>0</v>
      </c>
      <c r="H274" s="89"/>
      <c r="I274" s="95">
        <f>IF(H274=0,0,1/H274)</f>
        <v>0</v>
      </c>
      <c r="J274" s="91">
        <f t="shared" si="40"/>
        <v>0</v>
      </c>
      <c r="K274" s="92">
        <v>0</v>
      </c>
      <c r="L274" s="124">
        <f>IF(ISERROR(+K274-J274), 0, +K274-J274)</f>
        <v>0</v>
      </c>
      <c r="M274" s="96">
        <f t="shared" ref="M274:M314" si="42">IFERROR(L274/K274,0)</f>
        <v>0</v>
      </c>
    </row>
    <row r="275" spans="1:13" hidden="1" x14ac:dyDescent="0.2">
      <c r="A275" s="27">
        <v>1612</v>
      </c>
      <c r="B275" s="62" t="s">
        <v>35</v>
      </c>
      <c r="C275" s="97"/>
      <c r="D275" s="98"/>
      <c r="E275" s="99"/>
      <c r="F275" s="99"/>
      <c r="G275" s="88">
        <f t="shared" si="41"/>
        <v>0</v>
      </c>
      <c r="H275" s="100"/>
      <c r="I275" s="95">
        <f t="shared" ref="I275:I313" si="43">IF(H275=0,0,1/H275)</f>
        <v>0</v>
      </c>
      <c r="J275" s="91">
        <f t="shared" si="40"/>
        <v>0</v>
      </c>
      <c r="K275" s="92">
        <v>0</v>
      </c>
      <c r="L275" s="125">
        <f t="shared" ref="L275:L313" si="44">IF(ISERROR(+K275-J275), 0, +K275-J275)</f>
        <v>0</v>
      </c>
      <c r="M275" s="96">
        <f t="shared" si="42"/>
        <v>0</v>
      </c>
    </row>
    <row r="276" spans="1:13" hidden="1" x14ac:dyDescent="0.2">
      <c r="A276" s="27">
        <v>1805</v>
      </c>
      <c r="B276" s="62" t="s">
        <v>37</v>
      </c>
      <c r="C276" s="97"/>
      <c r="D276" s="98"/>
      <c r="E276" s="99"/>
      <c r="F276" s="99"/>
      <c r="G276" s="88">
        <f t="shared" si="41"/>
        <v>0</v>
      </c>
      <c r="H276" s="100"/>
      <c r="I276" s="95">
        <f t="shared" si="43"/>
        <v>0</v>
      </c>
      <c r="J276" s="91">
        <f t="shared" si="40"/>
        <v>0</v>
      </c>
      <c r="K276" s="92">
        <v>0</v>
      </c>
      <c r="L276" s="125">
        <f t="shared" si="44"/>
        <v>0</v>
      </c>
      <c r="M276" s="96">
        <f t="shared" si="42"/>
        <v>0</v>
      </c>
    </row>
    <row r="277" spans="1:13" hidden="1" x14ac:dyDescent="0.2">
      <c r="A277" s="27">
        <v>1808</v>
      </c>
      <c r="B277" s="62" t="s">
        <v>38</v>
      </c>
      <c r="C277" s="97"/>
      <c r="D277" s="98"/>
      <c r="E277" s="99"/>
      <c r="F277" s="99"/>
      <c r="G277" s="88">
        <f t="shared" si="41"/>
        <v>0</v>
      </c>
      <c r="H277" s="100"/>
      <c r="I277" s="95">
        <f t="shared" si="43"/>
        <v>0</v>
      </c>
      <c r="J277" s="91">
        <f t="shared" si="40"/>
        <v>0</v>
      </c>
      <c r="K277" s="92">
        <v>0</v>
      </c>
      <c r="L277" s="125">
        <f t="shared" si="44"/>
        <v>0</v>
      </c>
      <c r="M277" s="96">
        <f t="shared" si="42"/>
        <v>0</v>
      </c>
    </row>
    <row r="278" spans="1:13" hidden="1" x14ac:dyDescent="0.2">
      <c r="A278" s="27">
        <v>1810</v>
      </c>
      <c r="B278" s="62" t="s">
        <v>39</v>
      </c>
      <c r="C278" s="97"/>
      <c r="D278" s="98"/>
      <c r="E278" s="99"/>
      <c r="F278" s="99"/>
      <c r="G278" s="88">
        <f t="shared" si="41"/>
        <v>0</v>
      </c>
      <c r="H278" s="100"/>
      <c r="I278" s="95">
        <f t="shared" si="43"/>
        <v>0</v>
      </c>
      <c r="J278" s="91">
        <f t="shared" si="40"/>
        <v>0</v>
      </c>
      <c r="K278" s="92">
        <v>0</v>
      </c>
      <c r="L278" s="125">
        <f t="shared" si="44"/>
        <v>0</v>
      </c>
      <c r="M278" s="96">
        <f t="shared" si="42"/>
        <v>0</v>
      </c>
    </row>
    <row r="279" spans="1:13" hidden="1" x14ac:dyDescent="0.2">
      <c r="A279" s="27">
        <v>1815</v>
      </c>
      <c r="B279" s="62" t="s">
        <v>40</v>
      </c>
      <c r="C279" s="97"/>
      <c r="D279" s="98"/>
      <c r="E279" s="99"/>
      <c r="F279" s="99"/>
      <c r="G279" s="88">
        <f t="shared" si="41"/>
        <v>0</v>
      </c>
      <c r="H279" s="100"/>
      <c r="I279" s="95">
        <f t="shared" si="43"/>
        <v>0</v>
      </c>
      <c r="J279" s="91">
        <f t="shared" si="40"/>
        <v>0</v>
      </c>
      <c r="K279" s="92">
        <v>0</v>
      </c>
      <c r="L279" s="125">
        <f t="shared" si="44"/>
        <v>0</v>
      </c>
      <c r="M279" s="96">
        <f t="shared" si="42"/>
        <v>0</v>
      </c>
    </row>
    <row r="280" spans="1:13" hidden="1" x14ac:dyDescent="0.2">
      <c r="A280" s="27">
        <v>1820</v>
      </c>
      <c r="B280" s="62" t="s">
        <v>41</v>
      </c>
      <c r="C280" s="97"/>
      <c r="D280" s="98"/>
      <c r="E280" s="99"/>
      <c r="F280" s="99"/>
      <c r="G280" s="88">
        <f t="shared" si="41"/>
        <v>0</v>
      </c>
      <c r="H280" s="100"/>
      <c r="I280" s="95">
        <f t="shared" si="43"/>
        <v>0</v>
      </c>
      <c r="J280" s="91">
        <f t="shared" si="40"/>
        <v>0</v>
      </c>
      <c r="K280" s="92">
        <v>0</v>
      </c>
      <c r="L280" s="125">
        <f t="shared" si="44"/>
        <v>0</v>
      </c>
      <c r="M280" s="96">
        <f t="shared" si="42"/>
        <v>0</v>
      </c>
    </row>
    <row r="281" spans="1:13" hidden="1" x14ac:dyDescent="0.2">
      <c r="A281" s="27">
        <v>1825</v>
      </c>
      <c r="B281" s="62" t="s">
        <v>42</v>
      </c>
      <c r="C281" s="97"/>
      <c r="D281" s="98"/>
      <c r="E281" s="99"/>
      <c r="F281" s="99"/>
      <c r="G281" s="88">
        <f t="shared" si="41"/>
        <v>0</v>
      </c>
      <c r="H281" s="100"/>
      <c r="I281" s="95">
        <f t="shared" si="43"/>
        <v>0</v>
      </c>
      <c r="J281" s="91">
        <f t="shared" si="40"/>
        <v>0</v>
      </c>
      <c r="K281" s="92">
        <v>0</v>
      </c>
      <c r="L281" s="125">
        <f t="shared" si="44"/>
        <v>0</v>
      </c>
      <c r="M281" s="96">
        <f t="shared" si="42"/>
        <v>0</v>
      </c>
    </row>
    <row r="282" spans="1:13" hidden="1" x14ac:dyDescent="0.2">
      <c r="A282" s="27">
        <v>1830</v>
      </c>
      <c r="B282" s="62" t="s">
        <v>43</v>
      </c>
      <c r="C282" s="97"/>
      <c r="D282" s="98"/>
      <c r="E282" s="99"/>
      <c r="F282" s="99"/>
      <c r="G282" s="88">
        <f t="shared" si="41"/>
        <v>0</v>
      </c>
      <c r="H282" s="100"/>
      <c r="I282" s="95">
        <f t="shared" si="43"/>
        <v>0</v>
      </c>
      <c r="J282" s="91">
        <f t="shared" si="40"/>
        <v>0</v>
      </c>
      <c r="K282" s="92">
        <v>0</v>
      </c>
      <c r="L282" s="125">
        <f t="shared" si="44"/>
        <v>0</v>
      </c>
      <c r="M282" s="102">
        <f t="shared" si="42"/>
        <v>0</v>
      </c>
    </row>
    <row r="283" spans="1:13" hidden="1" x14ac:dyDescent="0.2">
      <c r="A283" s="27">
        <v>1835</v>
      </c>
      <c r="B283" s="62" t="s">
        <v>44</v>
      </c>
      <c r="C283" s="97"/>
      <c r="D283" s="98"/>
      <c r="E283" s="99"/>
      <c r="F283" s="99"/>
      <c r="G283" s="88">
        <f t="shared" si="41"/>
        <v>0</v>
      </c>
      <c r="H283" s="100"/>
      <c r="I283" s="95">
        <f t="shared" si="43"/>
        <v>0</v>
      </c>
      <c r="J283" s="91">
        <f t="shared" si="40"/>
        <v>0</v>
      </c>
      <c r="K283" s="92">
        <v>0</v>
      </c>
      <c r="L283" s="125">
        <f t="shared" si="44"/>
        <v>0</v>
      </c>
      <c r="M283" s="96">
        <f t="shared" si="42"/>
        <v>0</v>
      </c>
    </row>
    <row r="284" spans="1:13" hidden="1" x14ac:dyDescent="0.2">
      <c r="A284" s="27">
        <v>1840</v>
      </c>
      <c r="B284" s="62" t="s">
        <v>45</v>
      </c>
      <c r="C284" s="97"/>
      <c r="D284" s="98"/>
      <c r="E284" s="99"/>
      <c r="F284" s="99"/>
      <c r="G284" s="88">
        <f t="shared" si="41"/>
        <v>0</v>
      </c>
      <c r="H284" s="100"/>
      <c r="I284" s="95">
        <f t="shared" si="43"/>
        <v>0</v>
      </c>
      <c r="J284" s="91">
        <f t="shared" si="40"/>
        <v>0</v>
      </c>
      <c r="K284" s="92">
        <v>0</v>
      </c>
      <c r="L284" s="125">
        <f t="shared" si="44"/>
        <v>0</v>
      </c>
      <c r="M284" s="102">
        <f t="shared" si="42"/>
        <v>0</v>
      </c>
    </row>
    <row r="285" spans="1:13" hidden="1" x14ac:dyDescent="0.2">
      <c r="A285" s="27">
        <v>1845</v>
      </c>
      <c r="B285" s="62" t="s">
        <v>46</v>
      </c>
      <c r="C285" s="97"/>
      <c r="D285" s="98"/>
      <c r="E285" s="99"/>
      <c r="F285" s="99"/>
      <c r="G285" s="88">
        <f t="shared" si="41"/>
        <v>0</v>
      </c>
      <c r="H285" s="100"/>
      <c r="I285" s="95">
        <f t="shared" si="43"/>
        <v>0</v>
      </c>
      <c r="J285" s="91">
        <f t="shared" si="40"/>
        <v>0</v>
      </c>
      <c r="K285" s="92">
        <v>0</v>
      </c>
      <c r="L285" s="125">
        <f t="shared" si="44"/>
        <v>0</v>
      </c>
      <c r="M285" s="96">
        <f t="shared" si="42"/>
        <v>0</v>
      </c>
    </row>
    <row r="286" spans="1:13" hidden="1" x14ac:dyDescent="0.2">
      <c r="A286" s="27">
        <v>1850</v>
      </c>
      <c r="B286" s="62" t="s">
        <v>47</v>
      </c>
      <c r="C286" s="97"/>
      <c r="D286" s="98"/>
      <c r="E286" s="99"/>
      <c r="F286" s="99"/>
      <c r="G286" s="88">
        <f t="shared" si="41"/>
        <v>0</v>
      </c>
      <c r="H286" s="100"/>
      <c r="I286" s="95">
        <f t="shared" si="43"/>
        <v>0</v>
      </c>
      <c r="J286" s="91">
        <f t="shared" si="40"/>
        <v>0</v>
      </c>
      <c r="K286" s="92">
        <v>0</v>
      </c>
      <c r="L286" s="125">
        <f t="shared" si="44"/>
        <v>0</v>
      </c>
      <c r="M286" s="96">
        <f t="shared" si="42"/>
        <v>0</v>
      </c>
    </row>
    <row r="287" spans="1:13" hidden="1" x14ac:dyDescent="0.2">
      <c r="A287" s="27">
        <v>1855</v>
      </c>
      <c r="B287" s="62" t="s">
        <v>48</v>
      </c>
      <c r="C287" s="97"/>
      <c r="D287" s="98"/>
      <c r="E287" s="99"/>
      <c r="F287" s="99"/>
      <c r="G287" s="88">
        <f t="shared" si="41"/>
        <v>0</v>
      </c>
      <c r="H287" s="100"/>
      <c r="I287" s="95">
        <f t="shared" si="43"/>
        <v>0</v>
      </c>
      <c r="J287" s="91">
        <f t="shared" si="40"/>
        <v>0</v>
      </c>
      <c r="K287" s="92">
        <v>0</v>
      </c>
      <c r="L287" s="125">
        <f t="shared" si="44"/>
        <v>0</v>
      </c>
      <c r="M287" s="96">
        <f t="shared" si="42"/>
        <v>0</v>
      </c>
    </row>
    <row r="288" spans="1:13" hidden="1" x14ac:dyDescent="0.2">
      <c r="A288" s="27">
        <v>1860</v>
      </c>
      <c r="B288" s="62" t="s">
        <v>49</v>
      </c>
      <c r="C288" s="97"/>
      <c r="D288" s="98"/>
      <c r="E288" s="99"/>
      <c r="F288" s="99"/>
      <c r="G288" s="88">
        <f t="shared" si="41"/>
        <v>0</v>
      </c>
      <c r="H288" s="100"/>
      <c r="I288" s="95">
        <f t="shared" si="43"/>
        <v>0</v>
      </c>
      <c r="J288" s="91">
        <f t="shared" si="40"/>
        <v>0</v>
      </c>
      <c r="K288" s="92">
        <v>0</v>
      </c>
      <c r="L288" s="125">
        <f t="shared" si="44"/>
        <v>0</v>
      </c>
      <c r="M288" s="96">
        <f t="shared" si="42"/>
        <v>0</v>
      </c>
    </row>
    <row r="289" spans="1:13" hidden="1" x14ac:dyDescent="0.2">
      <c r="A289" s="27">
        <v>1860</v>
      </c>
      <c r="B289" s="62" t="s">
        <v>50</v>
      </c>
      <c r="C289" s="97"/>
      <c r="D289" s="98"/>
      <c r="E289" s="99"/>
      <c r="F289" s="99"/>
      <c r="G289" s="88">
        <f t="shared" si="41"/>
        <v>0</v>
      </c>
      <c r="H289" s="100"/>
      <c r="I289" s="95">
        <f t="shared" si="43"/>
        <v>0</v>
      </c>
      <c r="J289" s="91">
        <f t="shared" si="40"/>
        <v>0</v>
      </c>
      <c r="K289" s="92">
        <v>0</v>
      </c>
      <c r="L289" s="125">
        <f t="shared" si="44"/>
        <v>0</v>
      </c>
      <c r="M289" s="96">
        <f t="shared" si="42"/>
        <v>0</v>
      </c>
    </row>
    <row r="290" spans="1:13" hidden="1" x14ac:dyDescent="0.2">
      <c r="A290" s="27">
        <v>1905</v>
      </c>
      <c r="B290" s="62" t="s">
        <v>37</v>
      </c>
      <c r="C290" s="97"/>
      <c r="D290" s="98"/>
      <c r="E290" s="99"/>
      <c r="F290" s="99"/>
      <c r="G290" s="88">
        <f t="shared" si="41"/>
        <v>0</v>
      </c>
      <c r="H290" s="100"/>
      <c r="I290" s="95">
        <f t="shared" si="43"/>
        <v>0</v>
      </c>
      <c r="J290" s="91">
        <f t="shared" si="40"/>
        <v>0</v>
      </c>
      <c r="K290" s="92">
        <v>0</v>
      </c>
      <c r="L290" s="125">
        <f t="shared" si="44"/>
        <v>0</v>
      </c>
      <c r="M290" s="96">
        <f t="shared" si="42"/>
        <v>0</v>
      </c>
    </row>
    <row r="291" spans="1:13" hidden="1" x14ac:dyDescent="0.2">
      <c r="A291" s="27">
        <v>1908</v>
      </c>
      <c r="B291" s="62" t="s">
        <v>51</v>
      </c>
      <c r="C291" s="97"/>
      <c r="D291" s="98"/>
      <c r="E291" s="99"/>
      <c r="F291" s="99"/>
      <c r="G291" s="88">
        <f t="shared" si="41"/>
        <v>0</v>
      </c>
      <c r="H291" s="100"/>
      <c r="I291" s="95">
        <f t="shared" si="43"/>
        <v>0</v>
      </c>
      <c r="J291" s="91">
        <f t="shared" si="40"/>
        <v>0</v>
      </c>
      <c r="K291" s="92">
        <v>0</v>
      </c>
      <c r="L291" s="125">
        <f t="shared" si="44"/>
        <v>0</v>
      </c>
      <c r="M291" s="96">
        <f t="shared" si="42"/>
        <v>0</v>
      </c>
    </row>
    <row r="292" spans="1:13" hidden="1" x14ac:dyDescent="0.2">
      <c r="A292" s="27">
        <v>1910</v>
      </c>
      <c r="B292" s="62" t="s">
        <v>39</v>
      </c>
      <c r="C292" s="97"/>
      <c r="D292" s="98"/>
      <c r="E292" s="99"/>
      <c r="F292" s="99"/>
      <c r="G292" s="88">
        <f t="shared" si="41"/>
        <v>0</v>
      </c>
      <c r="H292" s="100"/>
      <c r="I292" s="95">
        <f t="shared" si="43"/>
        <v>0</v>
      </c>
      <c r="J292" s="91">
        <f t="shared" si="40"/>
        <v>0</v>
      </c>
      <c r="K292" s="92">
        <v>0</v>
      </c>
      <c r="L292" s="125">
        <f t="shared" si="44"/>
        <v>0</v>
      </c>
      <c r="M292" s="96">
        <f t="shared" si="42"/>
        <v>0</v>
      </c>
    </row>
    <row r="293" spans="1:13" hidden="1" x14ac:dyDescent="0.2">
      <c r="A293" s="27">
        <v>1915</v>
      </c>
      <c r="B293" s="62" t="s">
        <v>52</v>
      </c>
      <c r="C293" s="97"/>
      <c r="D293" s="98"/>
      <c r="E293" s="99"/>
      <c r="F293" s="99"/>
      <c r="G293" s="88">
        <f t="shared" si="41"/>
        <v>0</v>
      </c>
      <c r="H293" s="100"/>
      <c r="I293" s="95">
        <f t="shared" si="43"/>
        <v>0</v>
      </c>
      <c r="J293" s="91">
        <f t="shared" si="40"/>
        <v>0</v>
      </c>
      <c r="K293" s="92">
        <v>0</v>
      </c>
      <c r="L293" s="125">
        <f t="shared" si="44"/>
        <v>0</v>
      </c>
      <c r="M293" s="96">
        <f t="shared" si="42"/>
        <v>0</v>
      </c>
    </row>
    <row r="294" spans="1:13" hidden="1" x14ac:dyDescent="0.2">
      <c r="A294" s="27">
        <v>1915</v>
      </c>
      <c r="B294" s="62" t="s">
        <v>53</v>
      </c>
      <c r="C294" s="97"/>
      <c r="D294" s="98"/>
      <c r="E294" s="99"/>
      <c r="F294" s="99"/>
      <c r="G294" s="88">
        <f t="shared" si="41"/>
        <v>0</v>
      </c>
      <c r="H294" s="100"/>
      <c r="I294" s="95">
        <f t="shared" si="43"/>
        <v>0</v>
      </c>
      <c r="J294" s="91">
        <f t="shared" si="40"/>
        <v>0</v>
      </c>
      <c r="K294" s="92">
        <v>0</v>
      </c>
      <c r="L294" s="125">
        <f t="shared" si="44"/>
        <v>0</v>
      </c>
      <c r="M294" s="96">
        <f t="shared" si="42"/>
        <v>0</v>
      </c>
    </row>
    <row r="295" spans="1:13" hidden="1" x14ac:dyDescent="0.2">
      <c r="A295" s="27">
        <v>1920</v>
      </c>
      <c r="B295" s="62" t="s">
        <v>54</v>
      </c>
      <c r="C295" s="97"/>
      <c r="D295" s="98"/>
      <c r="E295" s="99"/>
      <c r="F295" s="99"/>
      <c r="G295" s="88">
        <f t="shared" si="41"/>
        <v>0</v>
      </c>
      <c r="H295" s="100"/>
      <c r="I295" s="95">
        <f t="shared" si="43"/>
        <v>0</v>
      </c>
      <c r="J295" s="91">
        <f t="shared" si="40"/>
        <v>0</v>
      </c>
      <c r="K295" s="92">
        <v>0</v>
      </c>
      <c r="L295" s="125">
        <f t="shared" si="44"/>
        <v>0</v>
      </c>
      <c r="M295" s="96">
        <f t="shared" si="42"/>
        <v>0</v>
      </c>
    </row>
    <row r="296" spans="1:13" hidden="1" x14ac:dyDescent="0.2">
      <c r="A296" s="27">
        <v>1920</v>
      </c>
      <c r="B296" s="62" t="s">
        <v>55</v>
      </c>
      <c r="C296" s="97"/>
      <c r="D296" s="98"/>
      <c r="E296" s="99"/>
      <c r="F296" s="99"/>
      <c r="G296" s="88">
        <f t="shared" si="41"/>
        <v>0</v>
      </c>
      <c r="H296" s="100"/>
      <c r="I296" s="95">
        <f t="shared" si="43"/>
        <v>0</v>
      </c>
      <c r="J296" s="91">
        <f t="shared" si="40"/>
        <v>0</v>
      </c>
      <c r="K296" s="92">
        <v>0</v>
      </c>
      <c r="L296" s="125">
        <f t="shared" si="44"/>
        <v>0</v>
      </c>
      <c r="M296" s="102">
        <f t="shared" si="42"/>
        <v>0</v>
      </c>
    </row>
    <row r="297" spans="1:13" hidden="1" x14ac:dyDescent="0.2">
      <c r="A297" s="27">
        <v>1920</v>
      </c>
      <c r="B297" s="62" t="s">
        <v>56</v>
      </c>
      <c r="C297" s="97"/>
      <c r="D297" s="98"/>
      <c r="E297" s="99"/>
      <c r="F297" s="99"/>
      <c r="G297" s="88">
        <f t="shared" si="41"/>
        <v>0</v>
      </c>
      <c r="H297" s="100"/>
      <c r="I297" s="95">
        <f t="shared" si="43"/>
        <v>0</v>
      </c>
      <c r="J297" s="91">
        <f t="shared" si="40"/>
        <v>0</v>
      </c>
      <c r="K297" s="92">
        <v>0</v>
      </c>
      <c r="L297" s="125">
        <f t="shared" si="44"/>
        <v>0</v>
      </c>
      <c r="M297" s="102">
        <f t="shared" si="42"/>
        <v>0</v>
      </c>
    </row>
    <row r="298" spans="1:13" hidden="1" x14ac:dyDescent="0.2">
      <c r="A298" s="27">
        <v>1930</v>
      </c>
      <c r="B298" s="62" t="s">
        <v>57</v>
      </c>
      <c r="C298" s="97"/>
      <c r="D298" s="98"/>
      <c r="E298" s="99"/>
      <c r="F298" s="99"/>
      <c r="G298" s="88">
        <f t="shared" si="41"/>
        <v>0</v>
      </c>
      <c r="H298" s="100"/>
      <c r="I298" s="95">
        <f t="shared" si="43"/>
        <v>0</v>
      </c>
      <c r="J298" s="91">
        <f t="shared" si="40"/>
        <v>0</v>
      </c>
      <c r="K298" s="92">
        <v>0</v>
      </c>
      <c r="L298" s="125">
        <f t="shared" si="44"/>
        <v>0</v>
      </c>
      <c r="M298" s="96">
        <f t="shared" si="42"/>
        <v>0</v>
      </c>
    </row>
    <row r="299" spans="1:13" hidden="1" x14ac:dyDescent="0.2">
      <c r="A299" s="27">
        <v>1935</v>
      </c>
      <c r="B299" s="62" t="s">
        <v>58</v>
      </c>
      <c r="C299" s="97"/>
      <c r="D299" s="98"/>
      <c r="E299" s="99"/>
      <c r="F299" s="99"/>
      <c r="G299" s="88">
        <f t="shared" si="41"/>
        <v>0</v>
      </c>
      <c r="H299" s="100"/>
      <c r="I299" s="95">
        <f t="shared" si="43"/>
        <v>0</v>
      </c>
      <c r="J299" s="91">
        <f t="shared" si="40"/>
        <v>0</v>
      </c>
      <c r="K299" s="92">
        <v>0</v>
      </c>
      <c r="L299" s="125">
        <f t="shared" si="44"/>
        <v>0</v>
      </c>
      <c r="M299" s="96">
        <f t="shared" si="42"/>
        <v>0</v>
      </c>
    </row>
    <row r="300" spans="1:13" hidden="1" x14ac:dyDescent="0.2">
      <c r="A300" s="27">
        <v>1940</v>
      </c>
      <c r="B300" s="62" t="s">
        <v>59</v>
      </c>
      <c r="C300" s="97"/>
      <c r="D300" s="98"/>
      <c r="E300" s="99"/>
      <c r="F300" s="99"/>
      <c r="G300" s="88">
        <f t="shared" si="41"/>
        <v>0</v>
      </c>
      <c r="H300" s="100"/>
      <c r="I300" s="95">
        <f t="shared" si="43"/>
        <v>0</v>
      </c>
      <c r="J300" s="91">
        <f t="shared" si="40"/>
        <v>0</v>
      </c>
      <c r="K300" s="92">
        <v>0</v>
      </c>
      <c r="L300" s="125">
        <f t="shared" si="44"/>
        <v>0</v>
      </c>
      <c r="M300" s="102">
        <f t="shared" si="42"/>
        <v>0</v>
      </c>
    </row>
    <row r="301" spans="1:13" hidden="1" x14ac:dyDescent="0.2">
      <c r="A301" s="27">
        <v>1945</v>
      </c>
      <c r="B301" s="62" t="s">
        <v>60</v>
      </c>
      <c r="C301" s="97"/>
      <c r="D301" s="98"/>
      <c r="E301" s="99"/>
      <c r="F301" s="99"/>
      <c r="G301" s="88">
        <f t="shared" si="41"/>
        <v>0</v>
      </c>
      <c r="H301" s="100"/>
      <c r="I301" s="95">
        <f t="shared" si="43"/>
        <v>0</v>
      </c>
      <c r="J301" s="91">
        <f t="shared" si="40"/>
        <v>0</v>
      </c>
      <c r="K301" s="92">
        <v>0</v>
      </c>
      <c r="L301" s="125">
        <f t="shared" si="44"/>
        <v>0</v>
      </c>
      <c r="M301" s="96">
        <f t="shared" si="42"/>
        <v>0</v>
      </c>
    </row>
    <row r="302" spans="1:13" hidden="1" x14ac:dyDescent="0.2">
      <c r="A302" s="27">
        <v>1950</v>
      </c>
      <c r="B302" s="62" t="s">
        <v>61</v>
      </c>
      <c r="C302" s="97"/>
      <c r="D302" s="98"/>
      <c r="E302" s="99"/>
      <c r="F302" s="99"/>
      <c r="G302" s="88">
        <f t="shared" si="41"/>
        <v>0</v>
      </c>
      <c r="H302" s="100"/>
      <c r="I302" s="95">
        <f t="shared" si="43"/>
        <v>0</v>
      </c>
      <c r="J302" s="91">
        <f t="shared" si="40"/>
        <v>0</v>
      </c>
      <c r="K302" s="92">
        <v>0</v>
      </c>
      <c r="L302" s="125">
        <f t="shared" si="44"/>
        <v>0</v>
      </c>
      <c r="M302" s="102">
        <f t="shared" si="42"/>
        <v>0</v>
      </c>
    </row>
    <row r="303" spans="1:13" hidden="1" x14ac:dyDescent="0.2">
      <c r="A303" s="27">
        <v>1955</v>
      </c>
      <c r="B303" s="62" t="s">
        <v>62</v>
      </c>
      <c r="C303" s="97"/>
      <c r="D303" s="98"/>
      <c r="E303" s="99"/>
      <c r="F303" s="99"/>
      <c r="G303" s="88">
        <f t="shared" si="41"/>
        <v>0</v>
      </c>
      <c r="H303" s="100"/>
      <c r="I303" s="95">
        <f t="shared" si="43"/>
        <v>0</v>
      </c>
      <c r="J303" s="91">
        <f t="shared" si="40"/>
        <v>0</v>
      </c>
      <c r="K303" s="92">
        <v>0</v>
      </c>
      <c r="L303" s="125">
        <f t="shared" si="44"/>
        <v>0</v>
      </c>
      <c r="M303" s="102">
        <f t="shared" si="42"/>
        <v>0</v>
      </c>
    </row>
    <row r="304" spans="1:13" hidden="1" x14ac:dyDescent="0.2">
      <c r="A304" s="27">
        <v>1955</v>
      </c>
      <c r="B304" s="62" t="s">
        <v>63</v>
      </c>
      <c r="C304" s="97"/>
      <c r="D304" s="98"/>
      <c r="E304" s="99"/>
      <c r="F304" s="99"/>
      <c r="G304" s="88">
        <f t="shared" si="41"/>
        <v>0</v>
      </c>
      <c r="H304" s="100"/>
      <c r="I304" s="95">
        <f t="shared" si="43"/>
        <v>0</v>
      </c>
      <c r="J304" s="91">
        <f t="shared" si="40"/>
        <v>0</v>
      </c>
      <c r="K304" s="92">
        <v>0</v>
      </c>
      <c r="L304" s="125">
        <f t="shared" si="44"/>
        <v>0</v>
      </c>
      <c r="M304" s="96">
        <f t="shared" si="42"/>
        <v>0</v>
      </c>
    </row>
    <row r="305" spans="1:13" hidden="1" x14ac:dyDescent="0.2">
      <c r="A305" s="27">
        <v>1960</v>
      </c>
      <c r="B305" s="62" t="s">
        <v>64</v>
      </c>
      <c r="C305" s="97"/>
      <c r="D305" s="98"/>
      <c r="E305" s="99"/>
      <c r="F305" s="99"/>
      <c r="G305" s="88">
        <f t="shared" si="41"/>
        <v>0</v>
      </c>
      <c r="H305" s="100"/>
      <c r="I305" s="95">
        <f t="shared" si="43"/>
        <v>0</v>
      </c>
      <c r="J305" s="91">
        <f t="shared" si="40"/>
        <v>0</v>
      </c>
      <c r="K305" s="92">
        <v>0</v>
      </c>
      <c r="L305" s="125">
        <f t="shared" si="44"/>
        <v>0</v>
      </c>
      <c r="M305" s="102">
        <f t="shared" si="42"/>
        <v>0</v>
      </c>
    </row>
    <row r="306" spans="1:13" hidden="1" x14ac:dyDescent="0.2">
      <c r="A306" s="27">
        <v>1970</v>
      </c>
      <c r="B306" s="103" t="s">
        <v>65</v>
      </c>
      <c r="C306" s="97"/>
      <c r="D306" s="98"/>
      <c r="E306" s="99"/>
      <c r="F306" s="99"/>
      <c r="G306" s="88">
        <f t="shared" si="41"/>
        <v>0</v>
      </c>
      <c r="H306" s="100"/>
      <c r="I306" s="95">
        <f t="shared" si="43"/>
        <v>0</v>
      </c>
      <c r="J306" s="91">
        <f t="shared" si="40"/>
        <v>0</v>
      </c>
      <c r="K306" s="92">
        <v>0</v>
      </c>
      <c r="L306" s="125">
        <f t="shared" si="44"/>
        <v>0</v>
      </c>
      <c r="M306" s="102">
        <f t="shared" si="42"/>
        <v>0</v>
      </c>
    </row>
    <row r="307" spans="1:13" hidden="1" x14ac:dyDescent="0.2">
      <c r="A307" s="27">
        <v>1975</v>
      </c>
      <c r="B307" s="62" t="s">
        <v>66</v>
      </c>
      <c r="C307" s="97"/>
      <c r="D307" s="98"/>
      <c r="E307" s="99"/>
      <c r="F307" s="99"/>
      <c r="G307" s="88">
        <f t="shared" si="41"/>
        <v>0</v>
      </c>
      <c r="H307" s="100"/>
      <c r="I307" s="95">
        <f t="shared" si="43"/>
        <v>0</v>
      </c>
      <c r="J307" s="91">
        <f t="shared" si="40"/>
        <v>0</v>
      </c>
      <c r="K307" s="92">
        <v>0</v>
      </c>
      <c r="L307" s="125">
        <f t="shared" si="44"/>
        <v>0</v>
      </c>
      <c r="M307" s="96">
        <f t="shared" si="42"/>
        <v>0</v>
      </c>
    </row>
    <row r="308" spans="1:13" hidden="1" x14ac:dyDescent="0.2">
      <c r="A308" s="27">
        <v>1980</v>
      </c>
      <c r="B308" s="62" t="s">
        <v>67</v>
      </c>
      <c r="C308" s="97"/>
      <c r="D308" s="98"/>
      <c r="E308" s="99"/>
      <c r="F308" s="99"/>
      <c r="G308" s="88">
        <f t="shared" si="41"/>
        <v>0</v>
      </c>
      <c r="H308" s="100"/>
      <c r="I308" s="95">
        <f t="shared" si="43"/>
        <v>0</v>
      </c>
      <c r="J308" s="91">
        <f t="shared" si="40"/>
        <v>0</v>
      </c>
      <c r="K308" s="92">
        <v>0</v>
      </c>
      <c r="L308" s="125">
        <f t="shared" si="44"/>
        <v>0</v>
      </c>
      <c r="M308" s="96">
        <f t="shared" si="42"/>
        <v>0</v>
      </c>
    </row>
    <row r="309" spans="1:13" hidden="1" x14ac:dyDescent="0.2">
      <c r="A309" s="27">
        <v>1985</v>
      </c>
      <c r="B309" s="62" t="s">
        <v>68</v>
      </c>
      <c r="C309" s="97"/>
      <c r="D309" s="98"/>
      <c r="E309" s="99"/>
      <c r="F309" s="99"/>
      <c r="G309" s="88">
        <f t="shared" si="41"/>
        <v>0</v>
      </c>
      <c r="H309" s="100"/>
      <c r="I309" s="95">
        <f t="shared" si="43"/>
        <v>0</v>
      </c>
      <c r="J309" s="91">
        <f t="shared" si="40"/>
        <v>0</v>
      </c>
      <c r="K309" s="92">
        <v>0</v>
      </c>
      <c r="L309" s="125">
        <f t="shared" si="44"/>
        <v>0</v>
      </c>
      <c r="M309" s="102">
        <f t="shared" si="42"/>
        <v>0</v>
      </c>
    </row>
    <row r="310" spans="1:13" hidden="1" x14ac:dyDescent="0.2">
      <c r="A310" s="27">
        <v>1990</v>
      </c>
      <c r="B310" s="104" t="s">
        <v>69</v>
      </c>
      <c r="C310" s="97"/>
      <c r="D310" s="98"/>
      <c r="E310" s="99"/>
      <c r="F310" s="99"/>
      <c r="G310" s="88">
        <f t="shared" si="41"/>
        <v>0</v>
      </c>
      <c r="H310" s="100"/>
      <c r="I310" s="95">
        <f t="shared" si="43"/>
        <v>0</v>
      </c>
      <c r="J310" s="91">
        <f t="shared" si="40"/>
        <v>0</v>
      </c>
      <c r="K310" s="92">
        <v>0</v>
      </c>
      <c r="L310" s="125">
        <f t="shared" si="44"/>
        <v>0</v>
      </c>
      <c r="M310" s="96">
        <f t="shared" si="42"/>
        <v>0</v>
      </c>
    </row>
    <row r="311" spans="1:13" hidden="1" x14ac:dyDescent="0.2">
      <c r="A311" s="27">
        <v>1995</v>
      </c>
      <c r="B311" s="62" t="s">
        <v>70</v>
      </c>
      <c r="C311" s="97"/>
      <c r="D311" s="98"/>
      <c r="E311" s="99"/>
      <c r="F311" s="99"/>
      <c r="G311" s="88">
        <f t="shared" si="41"/>
        <v>0</v>
      </c>
      <c r="H311" s="100"/>
      <c r="I311" s="105">
        <f t="shared" si="43"/>
        <v>0</v>
      </c>
      <c r="J311" s="106">
        <f t="shared" si="40"/>
        <v>0</v>
      </c>
      <c r="K311" s="92">
        <v>0</v>
      </c>
      <c r="L311" s="125">
        <f t="shared" si="44"/>
        <v>0</v>
      </c>
      <c r="M311" s="96">
        <f t="shared" si="42"/>
        <v>0</v>
      </c>
    </row>
    <row r="312" spans="1:13" hidden="1" x14ac:dyDescent="0.2">
      <c r="A312" s="27">
        <v>2440</v>
      </c>
      <c r="B312" s="28" t="s">
        <v>86</v>
      </c>
      <c r="C312" s="97"/>
      <c r="D312" s="98"/>
      <c r="E312" s="99"/>
      <c r="F312" s="99"/>
      <c r="G312" s="88">
        <f t="shared" si="41"/>
        <v>0</v>
      </c>
      <c r="H312" s="100"/>
      <c r="I312" s="105">
        <f t="shared" si="43"/>
        <v>0</v>
      </c>
      <c r="J312" s="106">
        <f t="shared" si="40"/>
        <v>0</v>
      </c>
      <c r="K312" s="92">
        <v>0</v>
      </c>
      <c r="L312" s="125">
        <f t="shared" si="44"/>
        <v>0</v>
      </c>
      <c r="M312" s="96">
        <f t="shared" si="42"/>
        <v>0</v>
      </c>
    </row>
    <row r="313" spans="1:13" ht="13.5" hidden="1" thickBot="1" x14ac:dyDescent="0.25">
      <c r="A313" s="107">
        <v>2005</v>
      </c>
      <c r="B313" s="108" t="s">
        <v>165</v>
      </c>
      <c r="C313" s="109"/>
      <c r="D313" s="110"/>
      <c r="E313" s="111"/>
      <c r="F313" s="111"/>
      <c r="G313" s="88">
        <f t="shared" si="41"/>
        <v>0</v>
      </c>
      <c r="H313" s="112"/>
      <c r="I313" s="113">
        <f t="shared" si="43"/>
        <v>0</v>
      </c>
      <c r="J313" s="114">
        <f t="shared" si="40"/>
        <v>0</v>
      </c>
      <c r="K313" s="92">
        <v>0</v>
      </c>
      <c r="L313" s="126">
        <f t="shared" si="44"/>
        <v>0</v>
      </c>
      <c r="M313" s="116">
        <f t="shared" si="42"/>
        <v>0</v>
      </c>
    </row>
    <row r="314" spans="1:13" ht="13.5" hidden="1" thickBot="1" x14ac:dyDescent="0.25">
      <c r="A314" s="117"/>
      <c r="B314" s="118" t="s">
        <v>80</v>
      </c>
      <c r="C314" s="119">
        <f>SUM(C273:C313)</f>
        <v>0</v>
      </c>
      <c r="D314" s="119">
        <f t="shared" ref="D314:H314" si="45">SUM(D273:D313)</f>
        <v>0</v>
      </c>
      <c r="E314" s="119">
        <f t="shared" si="45"/>
        <v>0</v>
      </c>
      <c r="F314" s="119"/>
      <c r="G314" s="119">
        <f>SUM(G274:G313)</f>
        <v>0</v>
      </c>
      <c r="H314" s="119">
        <f t="shared" si="45"/>
        <v>0</v>
      </c>
      <c r="I314" s="120"/>
      <c r="J314" s="119">
        <f>SUM(J273:J313)</f>
        <v>0</v>
      </c>
      <c r="K314" s="119">
        <f t="shared" ref="K314:L314" si="46">SUM(K273:K313)</f>
        <v>0</v>
      </c>
      <c r="L314" s="121">
        <f t="shared" si="46"/>
        <v>0</v>
      </c>
      <c r="M314" s="122">
        <f t="shared" si="42"/>
        <v>0</v>
      </c>
    </row>
    <row r="315" spans="1:13" hidden="1" x14ac:dyDescent="0.2">
      <c r="A315" s="1"/>
      <c r="B315" s="3"/>
      <c r="C315" s="123"/>
      <c r="D315" s="123"/>
      <c r="E315" s="123"/>
      <c r="F315" s="123"/>
      <c r="G315" s="123"/>
      <c r="H315" s="123"/>
      <c r="I315" s="123"/>
      <c r="J315" s="123"/>
      <c r="K315" s="123"/>
    </row>
    <row r="316" spans="1:13" hidden="1" x14ac:dyDescent="0.2"/>
    <row r="317" spans="1:13" ht="18" hidden="1" customHeight="1" x14ac:dyDescent="0.25">
      <c r="A317" s="63"/>
      <c r="B317" s="63"/>
      <c r="C317" s="63"/>
      <c r="D317" s="63"/>
      <c r="E317" s="64" t="s">
        <v>137</v>
      </c>
      <c r="F317" s="69">
        <f>F366-1</f>
        <v>2018</v>
      </c>
      <c r="G317" s="63"/>
      <c r="H317" s="63"/>
      <c r="I317" s="63"/>
      <c r="J317" s="63"/>
      <c r="K317" s="63"/>
    </row>
    <row r="318" spans="1:13" hidden="1" x14ac:dyDescent="0.2">
      <c r="A318" s="70"/>
      <c r="B318" s="70"/>
      <c r="C318" s="70"/>
      <c r="D318" s="70"/>
      <c r="E318" s="70"/>
      <c r="F318" s="70"/>
      <c r="G318" s="70"/>
      <c r="H318" s="70"/>
      <c r="I318" s="70"/>
      <c r="J318" s="70"/>
      <c r="K318" s="70"/>
    </row>
    <row r="319" spans="1:13" ht="18.95" hidden="1" customHeight="1" x14ac:dyDescent="0.25">
      <c r="A319" s="63"/>
      <c r="B319" s="63"/>
      <c r="C319" s="150" t="s">
        <v>138</v>
      </c>
      <c r="D319" s="151"/>
      <c r="E319" s="151"/>
      <c r="F319" s="151"/>
      <c r="G319" s="152" t="s">
        <v>139</v>
      </c>
      <c r="H319" s="153"/>
      <c r="I319" s="71" t="s">
        <v>140</v>
      </c>
      <c r="J319" s="63"/>
      <c r="K319" s="63"/>
    </row>
    <row r="320" spans="1:13" ht="63.95" hidden="1" customHeight="1" x14ac:dyDescent="0.2">
      <c r="A320" s="154" t="s">
        <v>141</v>
      </c>
      <c r="B320" s="156" t="s">
        <v>142</v>
      </c>
      <c r="C320" s="72" t="s">
        <v>143</v>
      </c>
      <c r="D320" s="73" t="s">
        <v>144</v>
      </c>
      <c r="E320" s="74" t="s">
        <v>145</v>
      </c>
      <c r="F320" s="75" t="s">
        <v>146</v>
      </c>
      <c r="G320" s="75" t="s">
        <v>147</v>
      </c>
      <c r="H320" s="72" t="s">
        <v>148</v>
      </c>
      <c r="I320" s="76" t="s">
        <v>149</v>
      </c>
      <c r="J320" s="77" t="s">
        <v>150</v>
      </c>
      <c r="K320" s="74" t="s">
        <v>166</v>
      </c>
      <c r="L320" s="76" t="s">
        <v>152</v>
      </c>
      <c r="M320" s="76" t="s">
        <v>153</v>
      </c>
    </row>
    <row r="321" spans="1:13" ht="13.5" hidden="1" thickBot="1" x14ac:dyDescent="0.25">
      <c r="A321" s="155"/>
      <c r="B321" s="157"/>
      <c r="C321" s="78" t="s">
        <v>154</v>
      </c>
      <c r="D321" s="79" t="s">
        <v>155</v>
      </c>
      <c r="E321" s="80" t="s">
        <v>156</v>
      </c>
      <c r="F321" s="80" t="s">
        <v>157</v>
      </c>
      <c r="G321" s="81" t="s">
        <v>158</v>
      </c>
      <c r="H321" s="82" t="s">
        <v>159</v>
      </c>
      <c r="I321" s="80" t="s">
        <v>160</v>
      </c>
      <c r="J321" s="78" t="s">
        <v>161</v>
      </c>
      <c r="K321" s="83" t="s">
        <v>162</v>
      </c>
      <c r="L321" s="81" t="s">
        <v>163</v>
      </c>
      <c r="M321" s="84" t="s">
        <v>164</v>
      </c>
    </row>
    <row r="322" spans="1:13" hidden="1" x14ac:dyDescent="0.2">
      <c r="A322" s="59">
        <v>1609</v>
      </c>
      <c r="B322" s="62" t="s">
        <v>32</v>
      </c>
      <c r="C322" s="85"/>
      <c r="D322" s="86"/>
      <c r="E322" s="86"/>
      <c r="F322" s="87"/>
      <c r="G322" s="88">
        <f>C322-D322+(E322*0.5)-F322</f>
        <v>0</v>
      </c>
      <c r="H322" s="89"/>
      <c r="I322" s="90">
        <f>IF(H322=0,0,1/H322)</f>
        <v>0</v>
      </c>
      <c r="J322" s="91">
        <f t="shared" ref="J322:J362" si="47">IF(H322=0,0,+G322/H322)</f>
        <v>0</v>
      </c>
      <c r="K322" s="92">
        <v>0</v>
      </c>
      <c r="L322" s="124">
        <f>IF(ISERROR(+K322-J322), 0, +K322-J322)</f>
        <v>0</v>
      </c>
      <c r="M322" s="94">
        <f>IFERROR(L322/K322,0)</f>
        <v>0</v>
      </c>
    </row>
    <row r="323" spans="1:13" hidden="1" x14ac:dyDescent="0.2">
      <c r="A323" s="61">
        <v>1611</v>
      </c>
      <c r="B323" s="60" t="s">
        <v>33</v>
      </c>
      <c r="C323" s="85"/>
      <c r="D323" s="86"/>
      <c r="E323" s="87"/>
      <c r="F323" s="87"/>
      <c r="G323" s="88">
        <f t="shared" ref="G323:G362" si="48">C323-D323+(E323*0.5)-F323</f>
        <v>0</v>
      </c>
      <c r="H323" s="89"/>
      <c r="I323" s="95">
        <f>IF(H323=0,0,1/H323)</f>
        <v>0</v>
      </c>
      <c r="J323" s="91">
        <f t="shared" si="47"/>
        <v>0</v>
      </c>
      <c r="K323" s="92">
        <v>0</v>
      </c>
      <c r="L323" s="124">
        <f>IF(ISERROR(+K323-J323), 0, +K323-J323)</f>
        <v>0</v>
      </c>
      <c r="M323" s="96">
        <f t="shared" ref="M323:M363" si="49">IFERROR(L323/K323,0)</f>
        <v>0</v>
      </c>
    </row>
    <row r="324" spans="1:13" hidden="1" x14ac:dyDescent="0.2">
      <c r="A324" s="27">
        <v>1612</v>
      </c>
      <c r="B324" s="62" t="s">
        <v>35</v>
      </c>
      <c r="C324" s="97"/>
      <c r="D324" s="98"/>
      <c r="E324" s="99"/>
      <c r="F324" s="99"/>
      <c r="G324" s="88">
        <f t="shared" si="48"/>
        <v>0</v>
      </c>
      <c r="H324" s="100"/>
      <c r="I324" s="95">
        <f t="shared" ref="I324:I362" si="50">IF(H324=0,0,1/H324)</f>
        <v>0</v>
      </c>
      <c r="J324" s="91">
        <f t="shared" si="47"/>
        <v>0</v>
      </c>
      <c r="K324" s="92">
        <v>0</v>
      </c>
      <c r="L324" s="125">
        <f t="shared" ref="L324:L362" si="51">IF(ISERROR(+K324-J324), 0, +K324-J324)</f>
        <v>0</v>
      </c>
      <c r="M324" s="96">
        <f t="shared" si="49"/>
        <v>0</v>
      </c>
    </row>
    <row r="325" spans="1:13" hidden="1" x14ac:dyDescent="0.2">
      <c r="A325" s="27">
        <v>1805</v>
      </c>
      <c r="B325" s="62" t="s">
        <v>37</v>
      </c>
      <c r="C325" s="97"/>
      <c r="D325" s="98"/>
      <c r="E325" s="99"/>
      <c r="F325" s="99"/>
      <c r="G325" s="88">
        <f t="shared" si="48"/>
        <v>0</v>
      </c>
      <c r="H325" s="100"/>
      <c r="I325" s="95">
        <f t="shared" si="50"/>
        <v>0</v>
      </c>
      <c r="J325" s="91">
        <f t="shared" si="47"/>
        <v>0</v>
      </c>
      <c r="K325" s="92">
        <v>0</v>
      </c>
      <c r="L325" s="125">
        <f t="shared" si="51"/>
        <v>0</v>
      </c>
      <c r="M325" s="96">
        <f t="shared" si="49"/>
        <v>0</v>
      </c>
    </row>
    <row r="326" spans="1:13" hidden="1" x14ac:dyDescent="0.2">
      <c r="A326" s="27">
        <v>1808</v>
      </c>
      <c r="B326" s="62" t="s">
        <v>38</v>
      </c>
      <c r="C326" s="97"/>
      <c r="D326" s="98"/>
      <c r="E326" s="99"/>
      <c r="F326" s="99"/>
      <c r="G326" s="88">
        <f t="shared" si="48"/>
        <v>0</v>
      </c>
      <c r="H326" s="100"/>
      <c r="I326" s="95">
        <f t="shared" si="50"/>
        <v>0</v>
      </c>
      <c r="J326" s="91">
        <f t="shared" si="47"/>
        <v>0</v>
      </c>
      <c r="K326" s="92">
        <v>0</v>
      </c>
      <c r="L326" s="125">
        <f t="shared" si="51"/>
        <v>0</v>
      </c>
      <c r="M326" s="96">
        <f t="shared" si="49"/>
        <v>0</v>
      </c>
    </row>
    <row r="327" spans="1:13" hidden="1" x14ac:dyDescent="0.2">
      <c r="A327" s="27">
        <v>1810</v>
      </c>
      <c r="B327" s="62" t="s">
        <v>39</v>
      </c>
      <c r="C327" s="97"/>
      <c r="D327" s="98"/>
      <c r="E327" s="99"/>
      <c r="F327" s="99"/>
      <c r="G327" s="88">
        <f t="shared" si="48"/>
        <v>0</v>
      </c>
      <c r="H327" s="100"/>
      <c r="I327" s="95">
        <f t="shared" si="50"/>
        <v>0</v>
      </c>
      <c r="J327" s="91">
        <f t="shared" si="47"/>
        <v>0</v>
      </c>
      <c r="K327" s="92">
        <v>0</v>
      </c>
      <c r="L327" s="125">
        <f t="shared" si="51"/>
        <v>0</v>
      </c>
      <c r="M327" s="96">
        <f t="shared" si="49"/>
        <v>0</v>
      </c>
    </row>
    <row r="328" spans="1:13" hidden="1" x14ac:dyDescent="0.2">
      <c r="A328" s="27">
        <v>1815</v>
      </c>
      <c r="B328" s="62" t="s">
        <v>40</v>
      </c>
      <c r="C328" s="97"/>
      <c r="D328" s="98"/>
      <c r="E328" s="99"/>
      <c r="F328" s="99"/>
      <c r="G328" s="88">
        <f t="shared" si="48"/>
        <v>0</v>
      </c>
      <c r="H328" s="100"/>
      <c r="I328" s="95">
        <f t="shared" si="50"/>
        <v>0</v>
      </c>
      <c r="J328" s="91">
        <f t="shared" si="47"/>
        <v>0</v>
      </c>
      <c r="K328" s="92">
        <v>0</v>
      </c>
      <c r="L328" s="125">
        <f t="shared" si="51"/>
        <v>0</v>
      </c>
      <c r="M328" s="96">
        <f t="shared" si="49"/>
        <v>0</v>
      </c>
    </row>
    <row r="329" spans="1:13" hidden="1" x14ac:dyDescent="0.2">
      <c r="A329" s="27">
        <v>1820</v>
      </c>
      <c r="B329" s="62" t="s">
        <v>41</v>
      </c>
      <c r="C329" s="97"/>
      <c r="D329" s="98"/>
      <c r="E329" s="99"/>
      <c r="F329" s="99"/>
      <c r="G329" s="88">
        <f t="shared" si="48"/>
        <v>0</v>
      </c>
      <c r="H329" s="100"/>
      <c r="I329" s="95">
        <f t="shared" si="50"/>
        <v>0</v>
      </c>
      <c r="J329" s="91">
        <f t="shared" si="47"/>
        <v>0</v>
      </c>
      <c r="K329" s="92">
        <v>0</v>
      </c>
      <c r="L329" s="125">
        <f t="shared" si="51"/>
        <v>0</v>
      </c>
      <c r="M329" s="96">
        <f t="shared" si="49"/>
        <v>0</v>
      </c>
    </row>
    <row r="330" spans="1:13" hidden="1" x14ac:dyDescent="0.2">
      <c r="A330" s="27">
        <v>1825</v>
      </c>
      <c r="B330" s="62" t="s">
        <v>42</v>
      </c>
      <c r="C330" s="97"/>
      <c r="D330" s="98"/>
      <c r="E330" s="99"/>
      <c r="F330" s="99"/>
      <c r="G330" s="88">
        <f t="shared" si="48"/>
        <v>0</v>
      </c>
      <c r="H330" s="100"/>
      <c r="I330" s="95">
        <f t="shared" si="50"/>
        <v>0</v>
      </c>
      <c r="J330" s="91">
        <f t="shared" si="47"/>
        <v>0</v>
      </c>
      <c r="K330" s="92">
        <v>0</v>
      </c>
      <c r="L330" s="125">
        <f t="shared" si="51"/>
        <v>0</v>
      </c>
      <c r="M330" s="96">
        <f t="shared" si="49"/>
        <v>0</v>
      </c>
    </row>
    <row r="331" spans="1:13" hidden="1" x14ac:dyDescent="0.2">
      <c r="A331" s="27">
        <v>1830</v>
      </c>
      <c r="B331" s="62" t="s">
        <v>43</v>
      </c>
      <c r="C331" s="97"/>
      <c r="D331" s="98"/>
      <c r="E331" s="99"/>
      <c r="F331" s="99"/>
      <c r="G331" s="88">
        <f t="shared" si="48"/>
        <v>0</v>
      </c>
      <c r="H331" s="100"/>
      <c r="I331" s="95">
        <f t="shared" si="50"/>
        <v>0</v>
      </c>
      <c r="J331" s="91">
        <f t="shared" si="47"/>
        <v>0</v>
      </c>
      <c r="K331" s="92">
        <v>0</v>
      </c>
      <c r="L331" s="125">
        <f t="shared" si="51"/>
        <v>0</v>
      </c>
      <c r="M331" s="102">
        <f t="shared" si="49"/>
        <v>0</v>
      </c>
    </row>
    <row r="332" spans="1:13" hidden="1" x14ac:dyDescent="0.2">
      <c r="A332" s="27">
        <v>1835</v>
      </c>
      <c r="B332" s="62" t="s">
        <v>44</v>
      </c>
      <c r="C332" s="97"/>
      <c r="D332" s="98"/>
      <c r="E332" s="99"/>
      <c r="F332" s="99"/>
      <c r="G332" s="88">
        <f t="shared" si="48"/>
        <v>0</v>
      </c>
      <c r="H332" s="100"/>
      <c r="I332" s="95">
        <f t="shared" si="50"/>
        <v>0</v>
      </c>
      <c r="J332" s="91">
        <f t="shared" si="47"/>
        <v>0</v>
      </c>
      <c r="K332" s="92">
        <v>0</v>
      </c>
      <c r="L332" s="125">
        <f t="shared" si="51"/>
        <v>0</v>
      </c>
      <c r="M332" s="96">
        <f t="shared" si="49"/>
        <v>0</v>
      </c>
    </row>
    <row r="333" spans="1:13" hidden="1" x14ac:dyDescent="0.2">
      <c r="A333" s="27">
        <v>1840</v>
      </c>
      <c r="B333" s="62" t="s">
        <v>45</v>
      </c>
      <c r="C333" s="97"/>
      <c r="D333" s="98"/>
      <c r="E333" s="99"/>
      <c r="F333" s="99"/>
      <c r="G333" s="88">
        <f t="shared" si="48"/>
        <v>0</v>
      </c>
      <c r="H333" s="100"/>
      <c r="I333" s="95">
        <f t="shared" si="50"/>
        <v>0</v>
      </c>
      <c r="J333" s="91">
        <f t="shared" si="47"/>
        <v>0</v>
      </c>
      <c r="K333" s="92">
        <v>0</v>
      </c>
      <c r="L333" s="125">
        <f t="shared" si="51"/>
        <v>0</v>
      </c>
      <c r="M333" s="102">
        <f t="shared" si="49"/>
        <v>0</v>
      </c>
    </row>
    <row r="334" spans="1:13" hidden="1" x14ac:dyDescent="0.2">
      <c r="A334" s="27">
        <v>1845</v>
      </c>
      <c r="B334" s="62" t="s">
        <v>46</v>
      </c>
      <c r="C334" s="97"/>
      <c r="D334" s="98"/>
      <c r="E334" s="99"/>
      <c r="F334" s="99"/>
      <c r="G334" s="88">
        <f t="shared" si="48"/>
        <v>0</v>
      </c>
      <c r="H334" s="100"/>
      <c r="I334" s="95">
        <f t="shared" si="50"/>
        <v>0</v>
      </c>
      <c r="J334" s="91">
        <f t="shared" si="47"/>
        <v>0</v>
      </c>
      <c r="K334" s="92">
        <v>0</v>
      </c>
      <c r="L334" s="125">
        <f t="shared" si="51"/>
        <v>0</v>
      </c>
      <c r="M334" s="96">
        <f t="shared" si="49"/>
        <v>0</v>
      </c>
    </row>
    <row r="335" spans="1:13" hidden="1" x14ac:dyDescent="0.2">
      <c r="A335" s="27">
        <v>1850</v>
      </c>
      <c r="B335" s="62" t="s">
        <v>47</v>
      </c>
      <c r="C335" s="97"/>
      <c r="D335" s="98"/>
      <c r="E335" s="99"/>
      <c r="F335" s="99"/>
      <c r="G335" s="88">
        <f t="shared" si="48"/>
        <v>0</v>
      </c>
      <c r="H335" s="100"/>
      <c r="I335" s="95">
        <f t="shared" si="50"/>
        <v>0</v>
      </c>
      <c r="J335" s="91">
        <f t="shared" si="47"/>
        <v>0</v>
      </c>
      <c r="K335" s="92">
        <v>0</v>
      </c>
      <c r="L335" s="125">
        <f t="shared" si="51"/>
        <v>0</v>
      </c>
      <c r="M335" s="96">
        <f t="shared" si="49"/>
        <v>0</v>
      </c>
    </row>
    <row r="336" spans="1:13" hidden="1" x14ac:dyDescent="0.2">
      <c r="A336" s="27">
        <v>1855</v>
      </c>
      <c r="B336" s="62" t="s">
        <v>48</v>
      </c>
      <c r="C336" s="97"/>
      <c r="D336" s="98"/>
      <c r="E336" s="99"/>
      <c r="F336" s="99"/>
      <c r="G336" s="88">
        <f t="shared" si="48"/>
        <v>0</v>
      </c>
      <c r="H336" s="100"/>
      <c r="I336" s="95">
        <f t="shared" si="50"/>
        <v>0</v>
      </c>
      <c r="J336" s="91">
        <f t="shared" si="47"/>
        <v>0</v>
      </c>
      <c r="K336" s="92">
        <v>0</v>
      </c>
      <c r="L336" s="125">
        <f t="shared" si="51"/>
        <v>0</v>
      </c>
      <c r="M336" s="96">
        <f t="shared" si="49"/>
        <v>0</v>
      </c>
    </row>
    <row r="337" spans="1:13" hidden="1" x14ac:dyDescent="0.2">
      <c r="A337" s="27">
        <v>1860</v>
      </c>
      <c r="B337" s="62" t="s">
        <v>49</v>
      </c>
      <c r="C337" s="97"/>
      <c r="D337" s="98"/>
      <c r="E337" s="99"/>
      <c r="F337" s="99"/>
      <c r="G337" s="88">
        <f t="shared" si="48"/>
        <v>0</v>
      </c>
      <c r="H337" s="100"/>
      <c r="I337" s="95">
        <f t="shared" si="50"/>
        <v>0</v>
      </c>
      <c r="J337" s="91">
        <f t="shared" si="47"/>
        <v>0</v>
      </c>
      <c r="K337" s="92">
        <v>0</v>
      </c>
      <c r="L337" s="125">
        <f t="shared" si="51"/>
        <v>0</v>
      </c>
      <c r="M337" s="96">
        <f t="shared" si="49"/>
        <v>0</v>
      </c>
    </row>
    <row r="338" spans="1:13" hidden="1" x14ac:dyDescent="0.2">
      <c r="A338" s="27">
        <v>1860</v>
      </c>
      <c r="B338" s="62" t="s">
        <v>50</v>
      </c>
      <c r="C338" s="97"/>
      <c r="D338" s="98"/>
      <c r="E338" s="99"/>
      <c r="F338" s="99"/>
      <c r="G338" s="88">
        <f t="shared" si="48"/>
        <v>0</v>
      </c>
      <c r="H338" s="100"/>
      <c r="I338" s="95">
        <f t="shared" si="50"/>
        <v>0</v>
      </c>
      <c r="J338" s="91">
        <f t="shared" si="47"/>
        <v>0</v>
      </c>
      <c r="K338" s="92">
        <v>0</v>
      </c>
      <c r="L338" s="125">
        <f t="shared" si="51"/>
        <v>0</v>
      </c>
      <c r="M338" s="96">
        <f t="shared" si="49"/>
        <v>0</v>
      </c>
    </row>
    <row r="339" spans="1:13" hidden="1" x14ac:dyDescent="0.2">
      <c r="A339" s="27">
        <v>1905</v>
      </c>
      <c r="B339" s="62" t="s">
        <v>37</v>
      </c>
      <c r="C339" s="97"/>
      <c r="D339" s="98"/>
      <c r="E339" s="99"/>
      <c r="F339" s="99"/>
      <c r="G339" s="88">
        <f t="shared" si="48"/>
        <v>0</v>
      </c>
      <c r="H339" s="100"/>
      <c r="I339" s="95">
        <f t="shared" si="50"/>
        <v>0</v>
      </c>
      <c r="J339" s="91">
        <f t="shared" si="47"/>
        <v>0</v>
      </c>
      <c r="K339" s="92">
        <v>0</v>
      </c>
      <c r="L339" s="125">
        <f t="shared" si="51"/>
        <v>0</v>
      </c>
      <c r="M339" s="96">
        <f t="shared" si="49"/>
        <v>0</v>
      </c>
    </row>
    <row r="340" spans="1:13" hidden="1" x14ac:dyDescent="0.2">
      <c r="A340" s="27">
        <v>1908</v>
      </c>
      <c r="B340" s="62" t="s">
        <v>51</v>
      </c>
      <c r="C340" s="97"/>
      <c r="D340" s="98"/>
      <c r="E340" s="99"/>
      <c r="F340" s="99"/>
      <c r="G340" s="88">
        <f t="shared" si="48"/>
        <v>0</v>
      </c>
      <c r="H340" s="100"/>
      <c r="I340" s="95">
        <f t="shared" si="50"/>
        <v>0</v>
      </c>
      <c r="J340" s="91">
        <f t="shared" si="47"/>
        <v>0</v>
      </c>
      <c r="K340" s="92">
        <v>0</v>
      </c>
      <c r="L340" s="125">
        <f t="shared" si="51"/>
        <v>0</v>
      </c>
      <c r="M340" s="96">
        <f t="shared" si="49"/>
        <v>0</v>
      </c>
    </row>
    <row r="341" spans="1:13" hidden="1" x14ac:dyDescent="0.2">
      <c r="A341" s="27">
        <v>1910</v>
      </c>
      <c r="B341" s="62" t="s">
        <v>39</v>
      </c>
      <c r="C341" s="97"/>
      <c r="D341" s="98"/>
      <c r="E341" s="99"/>
      <c r="F341" s="99"/>
      <c r="G341" s="88">
        <f t="shared" si="48"/>
        <v>0</v>
      </c>
      <c r="H341" s="100"/>
      <c r="I341" s="95">
        <f t="shared" si="50"/>
        <v>0</v>
      </c>
      <c r="J341" s="91">
        <f t="shared" si="47"/>
        <v>0</v>
      </c>
      <c r="K341" s="92">
        <v>0</v>
      </c>
      <c r="L341" s="125">
        <f t="shared" si="51"/>
        <v>0</v>
      </c>
      <c r="M341" s="96">
        <f t="shared" si="49"/>
        <v>0</v>
      </c>
    </row>
    <row r="342" spans="1:13" hidden="1" x14ac:dyDescent="0.2">
      <c r="A342" s="27">
        <v>1915</v>
      </c>
      <c r="B342" s="62" t="s">
        <v>52</v>
      </c>
      <c r="C342" s="97"/>
      <c r="D342" s="98"/>
      <c r="E342" s="99"/>
      <c r="F342" s="99"/>
      <c r="G342" s="88">
        <f t="shared" si="48"/>
        <v>0</v>
      </c>
      <c r="H342" s="100"/>
      <c r="I342" s="95">
        <f t="shared" si="50"/>
        <v>0</v>
      </c>
      <c r="J342" s="91">
        <f t="shared" si="47"/>
        <v>0</v>
      </c>
      <c r="K342" s="92">
        <v>0</v>
      </c>
      <c r="L342" s="125">
        <f t="shared" si="51"/>
        <v>0</v>
      </c>
      <c r="M342" s="96">
        <f t="shared" si="49"/>
        <v>0</v>
      </c>
    </row>
    <row r="343" spans="1:13" hidden="1" x14ac:dyDescent="0.2">
      <c r="A343" s="27">
        <v>1915</v>
      </c>
      <c r="B343" s="62" t="s">
        <v>53</v>
      </c>
      <c r="C343" s="97"/>
      <c r="D343" s="98"/>
      <c r="E343" s="99"/>
      <c r="F343" s="99"/>
      <c r="G343" s="88">
        <f t="shared" si="48"/>
        <v>0</v>
      </c>
      <c r="H343" s="100"/>
      <c r="I343" s="95">
        <f t="shared" si="50"/>
        <v>0</v>
      </c>
      <c r="J343" s="91">
        <f t="shared" si="47"/>
        <v>0</v>
      </c>
      <c r="K343" s="92">
        <v>0</v>
      </c>
      <c r="L343" s="125">
        <f t="shared" si="51"/>
        <v>0</v>
      </c>
      <c r="M343" s="96">
        <f t="shared" si="49"/>
        <v>0</v>
      </c>
    </row>
    <row r="344" spans="1:13" hidden="1" x14ac:dyDescent="0.2">
      <c r="A344" s="27">
        <v>1920</v>
      </c>
      <c r="B344" s="62" t="s">
        <v>54</v>
      </c>
      <c r="C344" s="97"/>
      <c r="D344" s="98"/>
      <c r="E344" s="99"/>
      <c r="F344" s="99"/>
      <c r="G344" s="88">
        <f t="shared" si="48"/>
        <v>0</v>
      </c>
      <c r="H344" s="100"/>
      <c r="I344" s="95">
        <f t="shared" si="50"/>
        <v>0</v>
      </c>
      <c r="J344" s="91">
        <f t="shared" si="47"/>
        <v>0</v>
      </c>
      <c r="K344" s="92">
        <v>0</v>
      </c>
      <c r="L344" s="125">
        <f t="shared" si="51"/>
        <v>0</v>
      </c>
      <c r="M344" s="96">
        <f t="shared" si="49"/>
        <v>0</v>
      </c>
    </row>
    <row r="345" spans="1:13" hidden="1" x14ac:dyDescent="0.2">
      <c r="A345" s="27">
        <v>1920</v>
      </c>
      <c r="B345" s="62" t="s">
        <v>55</v>
      </c>
      <c r="C345" s="97"/>
      <c r="D345" s="98"/>
      <c r="E345" s="99"/>
      <c r="F345" s="99"/>
      <c r="G345" s="88">
        <f t="shared" si="48"/>
        <v>0</v>
      </c>
      <c r="H345" s="100"/>
      <c r="I345" s="95">
        <f t="shared" si="50"/>
        <v>0</v>
      </c>
      <c r="J345" s="91">
        <f t="shared" si="47"/>
        <v>0</v>
      </c>
      <c r="K345" s="92">
        <v>0</v>
      </c>
      <c r="L345" s="125">
        <f t="shared" si="51"/>
        <v>0</v>
      </c>
      <c r="M345" s="102">
        <f t="shared" si="49"/>
        <v>0</v>
      </c>
    </row>
    <row r="346" spans="1:13" hidden="1" x14ac:dyDescent="0.2">
      <c r="A346" s="27">
        <v>1920</v>
      </c>
      <c r="B346" s="62" t="s">
        <v>56</v>
      </c>
      <c r="C346" s="97"/>
      <c r="D346" s="98"/>
      <c r="E346" s="99"/>
      <c r="F346" s="99"/>
      <c r="G346" s="88">
        <f t="shared" si="48"/>
        <v>0</v>
      </c>
      <c r="H346" s="100"/>
      <c r="I346" s="95">
        <f t="shared" si="50"/>
        <v>0</v>
      </c>
      <c r="J346" s="91">
        <f t="shared" si="47"/>
        <v>0</v>
      </c>
      <c r="K346" s="92">
        <v>0</v>
      </c>
      <c r="L346" s="125">
        <f t="shared" si="51"/>
        <v>0</v>
      </c>
      <c r="M346" s="102">
        <f t="shared" si="49"/>
        <v>0</v>
      </c>
    </row>
    <row r="347" spans="1:13" hidden="1" x14ac:dyDescent="0.2">
      <c r="A347" s="27">
        <v>1930</v>
      </c>
      <c r="B347" s="62" t="s">
        <v>57</v>
      </c>
      <c r="C347" s="97"/>
      <c r="D347" s="98"/>
      <c r="E347" s="99"/>
      <c r="F347" s="99"/>
      <c r="G347" s="88">
        <f t="shared" si="48"/>
        <v>0</v>
      </c>
      <c r="H347" s="100"/>
      <c r="I347" s="95">
        <f t="shared" si="50"/>
        <v>0</v>
      </c>
      <c r="J347" s="91">
        <f t="shared" si="47"/>
        <v>0</v>
      </c>
      <c r="K347" s="92">
        <v>0</v>
      </c>
      <c r="L347" s="125">
        <f t="shared" si="51"/>
        <v>0</v>
      </c>
      <c r="M347" s="96">
        <f t="shared" si="49"/>
        <v>0</v>
      </c>
    </row>
    <row r="348" spans="1:13" hidden="1" x14ac:dyDescent="0.2">
      <c r="A348" s="27">
        <v>1935</v>
      </c>
      <c r="B348" s="62" t="s">
        <v>58</v>
      </c>
      <c r="C348" s="97"/>
      <c r="D348" s="98"/>
      <c r="E348" s="99"/>
      <c r="F348" s="99"/>
      <c r="G348" s="88">
        <f t="shared" si="48"/>
        <v>0</v>
      </c>
      <c r="H348" s="100"/>
      <c r="I348" s="95">
        <f t="shared" si="50"/>
        <v>0</v>
      </c>
      <c r="J348" s="91">
        <f t="shared" si="47"/>
        <v>0</v>
      </c>
      <c r="K348" s="92">
        <v>0</v>
      </c>
      <c r="L348" s="125">
        <f t="shared" si="51"/>
        <v>0</v>
      </c>
      <c r="M348" s="96">
        <f t="shared" si="49"/>
        <v>0</v>
      </c>
    </row>
    <row r="349" spans="1:13" hidden="1" x14ac:dyDescent="0.2">
      <c r="A349" s="27">
        <v>1940</v>
      </c>
      <c r="B349" s="62" t="s">
        <v>59</v>
      </c>
      <c r="C349" s="97"/>
      <c r="D349" s="98"/>
      <c r="E349" s="99"/>
      <c r="F349" s="99"/>
      <c r="G349" s="88">
        <f t="shared" si="48"/>
        <v>0</v>
      </c>
      <c r="H349" s="100"/>
      <c r="I349" s="95">
        <f t="shared" si="50"/>
        <v>0</v>
      </c>
      <c r="J349" s="91">
        <f t="shared" si="47"/>
        <v>0</v>
      </c>
      <c r="K349" s="92">
        <v>0</v>
      </c>
      <c r="L349" s="125">
        <f t="shared" si="51"/>
        <v>0</v>
      </c>
      <c r="M349" s="102">
        <f t="shared" si="49"/>
        <v>0</v>
      </c>
    </row>
    <row r="350" spans="1:13" hidden="1" x14ac:dyDescent="0.2">
      <c r="A350" s="27">
        <v>1945</v>
      </c>
      <c r="B350" s="62" t="s">
        <v>60</v>
      </c>
      <c r="C350" s="97"/>
      <c r="D350" s="98"/>
      <c r="E350" s="99"/>
      <c r="F350" s="99"/>
      <c r="G350" s="88">
        <f t="shared" si="48"/>
        <v>0</v>
      </c>
      <c r="H350" s="100"/>
      <c r="I350" s="95">
        <f t="shared" si="50"/>
        <v>0</v>
      </c>
      <c r="J350" s="91">
        <f t="shared" si="47"/>
        <v>0</v>
      </c>
      <c r="K350" s="92">
        <v>0</v>
      </c>
      <c r="L350" s="125">
        <f t="shared" si="51"/>
        <v>0</v>
      </c>
      <c r="M350" s="96">
        <f t="shared" si="49"/>
        <v>0</v>
      </c>
    </row>
    <row r="351" spans="1:13" hidden="1" x14ac:dyDescent="0.2">
      <c r="A351" s="27">
        <v>1950</v>
      </c>
      <c r="B351" s="62" t="s">
        <v>61</v>
      </c>
      <c r="C351" s="97"/>
      <c r="D351" s="98"/>
      <c r="E351" s="99"/>
      <c r="F351" s="99"/>
      <c r="G351" s="88">
        <f t="shared" si="48"/>
        <v>0</v>
      </c>
      <c r="H351" s="100"/>
      <c r="I351" s="95">
        <f t="shared" si="50"/>
        <v>0</v>
      </c>
      <c r="J351" s="91">
        <f t="shared" si="47"/>
        <v>0</v>
      </c>
      <c r="K351" s="92">
        <v>0</v>
      </c>
      <c r="L351" s="125">
        <f t="shared" si="51"/>
        <v>0</v>
      </c>
      <c r="M351" s="102">
        <f t="shared" si="49"/>
        <v>0</v>
      </c>
    </row>
    <row r="352" spans="1:13" hidden="1" x14ac:dyDescent="0.2">
      <c r="A352" s="27">
        <v>1955</v>
      </c>
      <c r="B352" s="62" t="s">
        <v>62</v>
      </c>
      <c r="C352" s="97"/>
      <c r="D352" s="98"/>
      <c r="E352" s="99"/>
      <c r="F352" s="99"/>
      <c r="G352" s="88">
        <f t="shared" si="48"/>
        <v>0</v>
      </c>
      <c r="H352" s="100"/>
      <c r="I352" s="95">
        <f t="shared" si="50"/>
        <v>0</v>
      </c>
      <c r="J352" s="91">
        <f t="shared" si="47"/>
        <v>0</v>
      </c>
      <c r="K352" s="92">
        <v>0</v>
      </c>
      <c r="L352" s="125">
        <f t="shared" si="51"/>
        <v>0</v>
      </c>
      <c r="M352" s="102">
        <f t="shared" si="49"/>
        <v>0</v>
      </c>
    </row>
    <row r="353" spans="1:13" hidden="1" x14ac:dyDescent="0.2">
      <c r="A353" s="27">
        <v>1955</v>
      </c>
      <c r="B353" s="62" t="s">
        <v>63</v>
      </c>
      <c r="C353" s="97"/>
      <c r="D353" s="98"/>
      <c r="E353" s="99"/>
      <c r="F353" s="99"/>
      <c r="G353" s="88">
        <f t="shared" si="48"/>
        <v>0</v>
      </c>
      <c r="H353" s="100"/>
      <c r="I353" s="95">
        <f t="shared" si="50"/>
        <v>0</v>
      </c>
      <c r="J353" s="91">
        <f t="shared" si="47"/>
        <v>0</v>
      </c>
      <c r="K353" s="92">
        <v>0</v>
      </c>
      <c r="L353" s="125">
        <f t="shared" si="51"/>
        <v>0</v>
      </c>
      <c r="M353" s="96">
        <f t="shared" si="49"/>
        <v>0</v>
      </c>
    </row>
    <row r="354" spans="1:13" hidden="1" x14ac:dyDescent="0.2">
      <c r="A354" s="27">
        <v>1960</v>
      </c>
      <c r="B354" s="62" t="s">
        <v>64</v>
      </c>
      <c r="C354" s="97"/>
      <c r="D354" s="98"/>
      <c r="E354" s="99"/>
      <c r="F354" s="99"/>
      <c r="G354" s="88">
        <f t="shared" si="48"/>
        <v>0</v>
      </c>
      <c r="H354" s="100"/>
      <c r="I354" s="95">
        <f t="shared" si="50"/>
        <v>0</v>
      </c>
      <c r="J354" s="91">
        <f t="shared" si="47"/>
        <v>0</v>
      </c>
      <c r="K354" s="92">
        <v>0</v>
      </c>
      <c r="L354" s="125">
        <f t="shared" si="51"/>
        <v>0</v>
      </c>
      <c r="M354" s="102">
        <f t="shared" si="49"/>
        <v>0</v>
      </c>
    </row>
    <row r="355" spans="1:13" hidden="1" x14ac:dyDescent="0.2">
      <c r="A355" s="27">
        <v>1970</v>
      </c>
      <c r="B355" s="103" t="s">
        <v>65</v>
      </c>
      <c r="C355" s="97"/>
      <c r="D355" s="98"/>
      <c r="E355" s="99"/>
      <c r="F355" s="99"/>
      <c r="G355" s="88">
        <f t="shared" si="48"/>
        <v>0</v>
      </c>
      <c r="H355" s="100"/>
      <c r="I355" s="95">
        <f t="shared" si="50"/>
        <v>0</v>
      </c>
      <c r="J355" s="91">
        <f t="shared" si="47"/>
        <v>0</v>
      </c>
      <c r="K355" s="92">
        <v>0</v>
      </c>
      <c r="L355" s="125">
        <f t="shared" si="51"/>
        <v>0</v>
      </c>
      <c r="M355" s="102">
        <f t="shared" si="49"/>
        <v>0</v>
      </c>
    </row>
    <row r="356" spans="1:13" hidden="1" x14ac:dyDescent="0.2">
      <c r="A356" s="27">
        <v>1975</v>
      </c>
      <c r="B356" s="62" t="s">
        <v>66</v>
      </c>
      <c r="C356" s="97"/>
      <c r="D356" s="98"/>
      <c r="E356" s="99"/>
      <c r="F356" s="99"/>
      <c r="G356" s="88">
        <f t="shared" si="48"/>
        <v>0</v>
      </c>
      <c r="H356" s="100"/>
      <c r="I356" s="95">
        <f t="shared" si="50"/>
        <v>0</v>
      </c>
      <c r="J356" s="91">
        <f t="shared" si="47"/>
        <v>0</v>
      </c>
      <c r="K356" s="92">
        <v>0</v>
      </c>
      <c r="L356" s="125">
        <f t="shared" si="51"/>
        <v>0</v>
      </c>
      <c r="M356" s="96">
        <f t="shared" si="49"/>
        <v>0</v>
      </c>
    </row>
    <row r="357" spans="1:13" hidden="1" x14ac:dyDescent="0.2">
      <c r="A357" s="27">
        <v>1980</v>
      </c>
      <c r="B357" s="62" t="s">
        <v>67</v>
      </c>
      <c r="C357" s="97"/>
      <c r="D357" s="98"/>
      <c r="E357" s="99"/>
      <c r="F357" s="99"/>
      <c r="G357" s="88">
        <f t="shared" si="48"/>
        <v>0</v>
      </c>
      <c r="H357" s="100"/>
      <c r="I357" s="95">
        <f t="shared" si="50"/>
        <v>0</v>
      </c>
      <c r="J357" s="91">
        <f t="shared" si="47"/>
        <v>0</v>
      </c>
      <c r="K357" s="92">
        <v>0</v>
      </c>
      <c r="L357" s="125">
        <f t="shared" si="51"/>
        <v>0</v>
      </c>
      <c r="M357" s="96">
        <f t="shared" si="49"/>
        <v>0</v>
      </c>
    </row>
    <row r="358" spans="1:13" hidden="1" x14ac:dyDescent="0.2">
      <c r="A358" s="27">
        <v>1985</v>
      </c>
      <c r="B358" s="62" t="s">
        <v>68</v>
      </c>
      <c r="C358" s="97"/>
      <c r="D358" s="98"/>
      <c r="E358" s="99"/>
      <c r="F358" s="99"/>
      <c r="G358" s="88">
        <f t="shared" si="48"/>
        <v>0</v>
      </c>
      <c r="H358" s="100"/>
      <c r="I358" s="95">
        <f t="shared" si="50"/>
        <v>0</v>
      </c>
      <c r="J358" s="91">
        <f t="shared" si="47"/>
        <v>0</v>
      </c>
      <c r="K358" s="92">
        <v>0</v>
      </c>
      <c r="L358" s="125">
        <f t="shared" si="51"/>
        <v>0</v>
      </c>
      <c r="M358" s="102">
        <f t="shared" si="49"/>
        <v>0</v>
      </c>
    </row>
    <row r="359" spans="1:13" hidden="1" x14ac:dyDescent="0.2">
      <c r="A359" s="27">
        <v>1990</v>
      </c>
      <c r="B359" s="104" t="s">
        <v>69</v>
      </c>
      <c r="C359" s="97"/>
      <c r="D359" s="98"/>
      <c r="E359" s="99"/>
      <c r="F359" s="99"/>
      <c r="G359" s="88">
        <f t="shared" si="48"/>
        <v>0</v>
      </c>
      <c r="H359" s="100"/>
      <c r="I359" s="95">
        <f t="shared" si="50"/>
        <v>0</v>
      </c>
      <c r="J359" s="91">
        <f t="shared" si="47"/>
        <v>0</v>
      </c>
      <c r="K359" s="92">
        <v>0</v>
      </c>
      <c r="L359" s="125">
        <f t="shared" si="51"/>
        <v>0</v>
      </c>
      <c r="M359" s="96">
        <f t="shared" si="49"/>
        <v>0</v>
      </c>
    </row>
    <row r="360" spans="1:13" hidden="1" x14ac:dyDescent="0.2">
      <c r="A360" s="27">
        <v>1995</v>
      </c>
      <c r="B360" s="62" t="s">
        <v>70</v>
      </c>
      <c r="C360" s="97"/>
      <c r="D360" s="98"/>
      <c r="E360" s="99"/>
      <c r="F360" s="99"/>
      <c r="G360" s="88">
        <f t="shared" si="48"/>
        <v>0</v>
      </c>
      <c r="H360" s="100"/>
      <c r="I360" s="105">
        <f t="shared" si="50"/>
        <v>0</v>
      </c>
      <c r="J360" s="106">
        <f t="shared" si="47"/>
        <v>0</v>
      </c>
      <c r="K360" s="92">
        <v>0</v>
      </c>
      <c r="L360" s="125">
        <f t="shared" si="51"/>
        <v>0</v>
      </c>
      <c r="M360" s="96">
        <f t="shared" si="49"/>
        <v>0</v>
      </c>
    </row>
    <row r="361" spans="1:13" hidden="1" x14ac:dyDescent="0.2">
      <c r="A361" s="27">
        <v>2440</v>
      </c>
      <c r="B361" s="28" t="s">
        <v>86</v>
      </c>
      <c r="C361" s="97"/>
      <c r="D361" s="98"/>
      <c r="E361" s="99"/>
      <c r="F361" s="99"/>
      <c r="G361" s="88">
        <f t="shared" si="48"/>
        <v>0</v>
      </c>
      <c r="H361" s="100"/>
      <c r="I361" s="105">
        <f t="shared" si="50"/>
        <v>0</v>
      </c>
      <c r="J361" s="106">
        <f t="shared" si="47"/>
        <v>0</v>
      </c>
      <c r="K361" s="92">
        <v>0</v>
      </c>
      <c r="L361" s="125">
        <f t="shared" si="51"/>
        <v>0</v>
      </c>
      <c r="M361" s="96">
        <f t="shared" si="49"/>
        <v>0</v>
      </c>
    </row>
    <row r="362" spans="1:13" ht="13.5" hidden="1" thickBot="1" x14ac:dyDescent="0.25">
      <c r="A362" s="27">
        <v>2005</v>
      </c>
      <c r="B362" s="62" t="s">
        <v>165</v>
      </c>
      <c r="C362" s="109"/>
      <c r="D362" s="110"/>
      <c r="E362" s="111"/>
      <c r="F362" s="111"/>
      <c r="G362" s="88">
        <f t="shared" si="48"/>
        <v>0</v>
      </c>
      <c r="H362" s="112"/>
      <c r="I362" s="113">
        <f t="shared" si="50"/>
        <v>0</v>
      </c>
      <c r="J362" s="114">
        <f t="shared" si="47"/>
        <v>0</v>
      </c>
      <c r="K362" s="92">
        <v>0</v>
      </c>
      <c r="L362" s="126">
        <f t="shared" si="51"/>
        <v>0</v>
      </c>
      <c r="M362" s="116">
        <f t="shared" si="49"/>
        <v>0</v>
      </c>
    </row>
    <row r="363" spans="1:13" ht="13.5" hidden="1" thickBot="1" x14ac:dyDescent="0.25">
      <c r="A363" s="127"/>
      <c r="B363" s="128" t="s">
        <v>80</v>
      </c>
      <c r="C363" s="119">
        <f>SUM(C322:C362)</f>
        <v>0</v>
      </c>
      <c r="D363" s="119">
        <f t="shared" ref="D363:H363" si="52">SUM(D322:D362)</f>
        <v>0</v>
      </c>
      <c r="E363" s="119">
        <f t="shared" si="52"/>
        <v>0</v>
      </c>
      <c r="F363" s="119"/>
      <c r="G363" s="119">
        <f>SUM(G323:G362)</f>
        <v>0</v>
      </c>
      <c r="H363" s="119">
        <f t="shared" si="52"/>
        <v>0</v>
      </c>
      <c r="I363" s="120"/>
      <c r="J363" s="119">
        <f>SUM(J322:J362)</f>
        <v>0</v>
      </c>
      <c r="K363" s="119">
        <f t="shared" ref="K363:L363" si="53">SUM(K322:K362)</f>
        <v>0</v>
      </c>
      <c r="L363" s="121">
        <f t="shared" si="53"/>
        <v>0</v>
      </c>
      <c r="M363" s="122">
        <f t="shared" si="49"/>
        <v>0</v>
      </c>
    </row>
    <row r="364" spans="1:13" hidden="1" x14ac:dyDescent="0.2"/>
    <row r="365" spans="1:13" hidden="1" x14ac:dyDescent="0.2"/>
    <row r="366" spans="1:13" ht="18" hidden="1" customHeight="1" x14ac:dyDescent="0.25">
      <c r="A366" s="63"/>
      <c r="B366" s="63"/>
      <c r="C366" s="63"/>
      <c r="D366" s="63"/>
      <c r="E366" s="64" t="s">
        <v>137</v>
      </c>
      <c r="F366" s="69">
        <f>F415-1</f>
        <v>2019</v>
      </c>
      <c r="G366" s="63"/>
      <c r="H366" s="63"/>
      <c r="I366" s="63"/>
      <c r="J366" s="63"/>
      <c r="K366" s="63"/>
    </row>
    <row r="367" spans="1:13" hidden="1" x14ac:dyDescent="0.2">
      <c r="A367" s="70"/>
      <c r="B367" s="70"/>
      <c r="C367" s="70"/>
      <c r="D367" s="70"/>
      <c r="E367" s="70"/>
      <c r="F367" s="70"/>
      <c r="G367" s="70"/>
      <c r="H367" s="70"/>
      <c r="I367" s="70"/>
      <c r="J367" s="70"/>
      <c r="K367" s="70"/>
    </row>
    <row r="368" spans="1:13" ht="18.95" hidden="1" customHeight="1" x14ac:dyDescent="0.25">
      <c r="A368" s="63"/>
      <c r="B368" s="63"/>
      <c r="C368" s="150" t="s">
        <v>138</v>
      </c>
      <c r="D368" s="151"/>
      <c r="E368" s="151"/>
      <c r="F368" s="151"/>
      <c r="G368" s="152" t="s">
        <v>139</v>
      </c>
      <c r="H368" s="153"/>
      <c r="I368" s="71" t="s">
        <v>140</v>
      </c>
      <c r="J368" s="63"/>
      <c r="K368" s="63"/>
    </row>
    <row r="369" spans="1:13" ht="63.95" hidden="1" customHeight="1" x14ac:dyDescent="0.2">
      <c r="A369" s="154" t="s">
        <v>141</v>
      </c>
      <c r="B369" s="156" t="s">
        <v>142</v>
      </c>
      <c r="C369" s="72" t="s">
        <v>143</v>
      </c>
      <c r="D369" s="73" t="s">
        <v>144</v>
      </c>
      <c r="E369" s="74" t="s">
        <v>145</v>
      </c>
      <c r="F369" s="75" t="s">
        <v>146</v>
      </c>
      <c r="G369" s="75" t="s">
        <v>147</v>
      </c>
      <c r="H369" s="72" t="s">
        <v>148</v>
      </c>
      <c r="I369" s="76" t="s">
        <v>149</v>
      </c>
      <c r="J369" s="77" t="s">
        <v>150</v>
      </c>
      <c r="K369" s="74" t="s">
        <v>166</v>
      </c>
      <c r="L369" s="76" t="s">
        <v>152</v>
      </c>
      <c r="M369" s="76" t="s">
        <v>153</v>
      </c>
    </row>
    <row r="370" spans="1:13" ht="13.5" hidden="1" thickBot="1" x14ac:dyDescent="0.25">
      <c r="A370" s="155"/>
      <c r="B370" s="157"/>
      <c r="C370" s="78" t="s">
        <v>154</v>
      </c>
      <c r="D370" s="79" t="s">
        <v>155</v>
      </c>
      <c r="E370" s="80" t="s">
        <v>156</v>
      </c>
      <c r="F370" s="80" t="s">
        <v>157</v>
      </c>
      <c r="G370" s="81" t="s">
        <v>158</v>
      </c>
      <c r="H370" s="82" t="s">
        <v>159</v>
      </c>
      <c r="I370" s="80" t="s">
        <v>160</v>
      </c>
      <c r="J370" s="78" t="s">
        <v>161</v>
      </c>
      <c r="K370" s="83" t="s">
        <v>162</v>
      </c>
      <c r="L370" s="81" t="s">
        <v>163</v>
      </c>
      <c r="M370" s="84" t="s">
        <v>164</v>
      </c>
    </row>
    <row r="371" spans="1:13" hidden="1" x14ac:dyDescent="0.2">
      <c r="A371" s="59">
        <v>1609</v>
      </c>
      <c r="B371" s="62" t="s">
        <v>32</v>
      </c>
      <c r="C371" s="85"/>
      <c r="D371" s="86"/>
      <c r="E371" s="86"/>
      <c r="F371" s="87"/>
      <c r="G371" s="88">
        <f>C371-D371+(E371*0.5)-F371</f>
        <v>0</v>
      </c>
      <c r="H371" s="89"/>
      <c r="I371" s="90">
        <f>IF(H371=0,0,1/H371)</f>
        <v>0</v>
      </c>
      <c r="J371" s="91">
        <f t="shared" ref="J371:J411" si="54">IF(H371=0,0,+G371/H371)</f>
        <v>0</v>
      </c>
      <c r="K371" s="92">
        <v>0</v>
      </c>
      <c r="L371" s="124">
        <f>IF(ISERROR(+K371-J371), 0, +K371-J371)</f>
        <v>0</v>
      </c>
      <c r="M371" s="94">
        <f>IFERROR(L371/K371,0)</f>
        <v>0</v>
      </c>
    </row>
    <row r="372" spans="1:13" hidden="1" x14ac:dyDescent="0.2">
      <c r="A372" s="61">
        <v>1611</v>
      </c>
      <c r="B372" s="60" t="s">
        <v>33</v>
      </c>
      <c r="C372" s="85"/>
      <c r="D372" s="86"/>
      <c r="E372" s="87"/>
      <c r="F372" s="87"/>
      <c r="G372" s="88">
        <f t="shared" ref="G372:G411" si="55">C372-D372+(E372*0.5)-F372</f>
        <v>0</v>
      </c>
      <c r="H372" s="89"/>
      <c r="I372" s="95">
        <f>IF(H372=0,0,1/H372)</f>
        <v>0</v>
      </c>
      <c r="J372" s="91">
        <f t="shared" si="54"/>
        <v>0</v>
      </c>
      <c r="K372" s="129">
        <v>0</v>
      </c>
      <c r="L372" s="124">
        <f>IF(ISERROR(+K372-J372), 0, +K372-J372)</f>
        <v>0</v>
      </c>
      <c r="M372" s="96">
        <f t="shared" ref="M372:M412" si="56">IFERROR(L372/K372,0)</f>
        <v>0</v>
      </c>
    </row>
    <row r="373" spans="1:13" hidden="1" x14ac:dyDescent="0.2">
      <c r="A373" s="27">
        <v>1612</v>
      </c>
      <c r="B373" s="62" t="s">
        <v>35</v>
      </c>
      <c r="C373" s="97"/>
      <c r="D373" s="98"/>
      <c r="E373" s="99"/>
      <c r="F373" s="99"/>
      <c r="G373" s="88">
        <f t="shared" si="55"/>
        <v>0</v>
      </c>
      <c r="H373" s="100"/>
      <c r="I373" s="95">
        <f t="shared" ref="I373:I411" si="57">IF(H373=0,0,1/H373)</f>
        <v>0</v>
      </c>
      <c r="J373" s="91">
        <f t="shared" si="54"/>
        <v>0</v>
      </c>
      <c r="K373" s="129">
        <v>0</v>
      </c>
      <c r="L373" s="125">
        <f t="shared" ref="L373:L411" si="58">IF(ISERROR(+K373-J373), 0, +K373-J373)</f>
        <v>0</v>
      </c>
      <c r="M373" s="96">
        <f t="shared" si="56"/>
        <v>0</v>
      </c>
    </row>
    <row r="374" spans="1:13" hidden="1" x14ac:dyDescent="0.2">
      <c r="A374" s="27">
        <v>1805</v>
      </c>
      <c r="B374" s="62" t="s">
        <v>37</v>
      </c>
      <c r="C374" s="97"/>
      <c r="D374" s="98"/>
      <c r="E374" s="99"/>
      <c r="F374" s="99"/>
      <c r="G374" s="88">
        <f t="shared" si="55"/>
        <v>0</v>
      </c>
      <c r="H374" s="100"/>
      <c r="I374" s="95">
        <f t="shared" si="57"/>
        <v>0</v>
      </c>
      <c r="J374" s="91">
        <f t="shared" si="54"/>
        <v>0</v>
      </c>
      <c r="K374" s="129">
        <v>0</v>
      </c>
      <c r="L374" s="125">
        <f t="shared" si="58"/>
        <v>0</v>
      </c>
      <c r="M374" s="96">
        <f t="shared" si="56"/>
        <v>0</v>
      </c>
    </row>
    <row r="375" spans="1:13" hidden="1" x14ac:dyDescent="0.2">
      <c r="A375" s="27">
        <v>1808</v>
      </c>
      <c r="B375" s="62" t="s">
        <v>38</v>
      </c>
      <c r="C375" s="97"/>
      <c r="D375" s="98"/>
      <c r="E375" s="99"/>
      <c r="F375" s="99"/>
      <c r="G375" s="88">
        <f t="shared" si="55"/>
        <v>0</v>
      </c>
      <c r="H375" s="100"/>
      <c r="I375" s="95">
        <f t="shared" si="57"/>
        <v>0</v>
      </c>
      <c r="J375" s="91">
        <f t="shared" si="54"/>
        <v>0</v>
      </c>
      <c r="K375" s="129">
        <v>0</v>
      </c>
      <c r="L375" s="125">
        <f t="shared" si="58"/>
        <v>0</v>
      </c>
      <c r="M375" s="96">
        <f t="shared" si="56"/>
        <v>0</v>
      </c>
    </row>
    <row r="376" spans="1:13" hidden="1" x14ac:dyDescent="0.2">
      <c r="A376" s="27">
        <v>1810</v>
      </c>
      <c r="B376" s="62" t="s">
        <v>39</v>
      </c>
      <c r="C376" s="97"/>
      <c r="D376" s="98"/>
      <c r="E376" s="99"/>
      <c r="F376" s="99"/>
      <c r="G376" s="88">
        <f t="shared" si="55"/>
        <v>0</v>
      </c>
      <c r="H376" s="100"/>
      <c r="I376" s="95">
        <f t="shared" si="57"/>
        <v>0</v>
      </c>
      <c r="J376" s="91">
        <f t="shared" si="54"/>
        <v>0</v>
      </c>
      <c r="K376" s="129">
        <v>0</v>
      </c>
      <c r="L376" s="125">
        <f t="shared" si="58"/>
        <v>0</v>
      </c>
      <c r="M376" s="96">
        <f t="shared" si="56"/>
        <v>0</v>
      </c>
    </row>
    <row r="377" spans="1:13" hidden="1" x14ac:dyDescent="0.2">
      <c r="A377" s="27">
        <v>1815</v>
      </c>
      <c r="B377" s="62" t="s">
        <v>40</v>
      </c>
      <c r="C377" s="97"/>
      <c r="D377" s="98"/>
      <c r="E377" s="99"/>
      <c r="F377" s="99"/>
      <c r="G377" s="88">
        <f t="shared" si="55"/>
        <v>0</v>
      </c>
      <c r="H377" s="100"/>
      <c r="I377" s="95">
        <f t="shared" si="57"/>
        <v>0</v>
      </c>
      <c r="J377" s="91">
        <f t="shared" si="54"/>
        <v>0</v>
      </c>
      <c r="K377" s="129">
        <v>0</v>
      </c>
      <c r="L377" s="125">
        <f t="shared" si="58"/>
        <v>0</v>
      </c>
      <c r="M377" s="96">
        <f t="shared" si="56"/>
        <v>0</v>
      </c>
    </row>
    <row r="378" spans="1:13" hidden="1" x14ac:dyDescent="0.2">
      <c r="A378" s="27">
        <v>1820</v>
      </c>
      <c r="B378" s="62" t="s">
        <v>41</v>
      </c>
      <c r="C378" s="97"/>
      <c r="D378" s="98"/>
      <c r="E378" s="99"/>
      <c r="F378" s="99"/>
      <c r="G378" s="88">
        <f t="shared" si="55"/>
        <v>0</v>
      </c>
      <c r="H378" s="100"/>
      <c r="I378" s="95">
        <f t="shared" si="57"/>
        <v>0</v>
      </c>
      <c r="J378" s="91">
        <f t="shared" si="54"/>
        <v>0</v>
      </c>
      <c r="K378" s="129">
        <v>0</v>
      </c>
      <c r="L378" s="125">
        <f t="shared" si="58"/>
        <v>0</v>
      </c>
      <c r="M378" s="96">
        <f t="shared" si="56"/>
        <v>0</v>
      </c>
    </row>
    <row r="379" spans="1:13" hidden="1" x14ac:dyDescent="0.2">
      <c r="A379" s="27">
        <v>1825</v>
      </c>
      <c r="B379" s="62" t="s">
        <v>42</v>
      </c>
      <c r="C379" s="97"/>
      <c r="D379" s="98"/>
      <c r="E379" s="99"/>
      <c r="F379" s="99"/>
      <c r="G379" s="88">
        <f t="shared" si="55"/>
        <v>0</v>
      </c>
      <c r="H379" s="100"/>
      <c r="I379" s="95">
        <f t="shared" si="57"/>
        <v>0</v>
      </c>
      <c r="J379" s="91">
        <f t="shared" si="54"/>
        <v>0</v>
      </c>
      <c r="K379" s="129">
        <v>0</v>
      </c>
      <c r="L379" s="125">
        <f t="shared" si="58"/>
        <v>0</v>
      </c>
      <c r="M379" s="96">
        <f t="shared" si="56"/>
        <v>0</v>
      </c>
    </row>
    <row r="380" spans="1:13" hidden="1" x14ac:dyDescent="0.2">
      <c r="A380" s="27">
        <v>1830</v>
      </c>
      <c r="B380" s="62" t="s">
        <v>43</v>
      </c>
      <c r="C380" s="97"/>
      <c r="D380" s="98"/>
      <c r="E380" s="99"/>
      <c r="F380" s="99"/>
      <c r="G380" s="88">
        <f t="shared" si="55"/>
        <v>0</v>
      </c>
      <c r="H380" s="100"/>
      <c r="I380" s="95">
        <f t="shared" si="57"/>
        <v>0</v>
      </c>
      <c r="J380" s="91">
        <f t="shared" si="54"/>
        <v>0</v>
      </c>
      <c r="K380" s="129">
        <v>0</v>
      </c>
      <c r="L380" s="125">
        <f t="shared" si="58"/>
        <v>0</v>
      </c>
      <c r="M380" s="102">
        <f t="shared" si="56"/>
        <v>0</v>
      </c>
    </row>
    <row r="381" spans="1:13" hidden="1" x14ac:dyDescent="0.2">
      <c r="A381" s="27">
        <v>1835</v>
      </c>
      <c r="B381" s="62" t="s">
        <v>44</v>
      </c>
      <c r="C381" s="97"/>
      <c r="D381" s="98"/>
      <c r="E381" s="99"/>
      <c r="F381" s="99"/>
      <c r="G381" s="88">
        <f t="shared" si="55"/>
        <v>0</v>
      </c>
      <c r="H381" s="100"/>
      <c r="I381" s="95">
        <f t="shared" si="57"/>
        <v>0</v>
      </c>
      <c r="J381" s="91">
        <f t="shared" si="54"/>
        <v>0</v>
      </c>
      <c r="K381" s="129">
        <v>0</v>
      </c>
      <c r="L381" s="125">
        <f t="shared" si="58"/>
        <v>0</v>
      </c>
      <c r="M381" s="96">
        <f t="shared" si="56"/>
        <v>0</v>
      </c>
    </row>
    <row r="382" spans="1:13" hidden="1" x14ac:dyDescent="0.2">
      <c r="A382" s="27">
        <v>1840</v>
      </c>
      <c r="B382" s="62" t="s">
        <v>45</v>
      </c>
      <c r="C382" s="97"/>
      <c r="D382" s="98"/>
      <c r="E382" s="99"/>
      <c r="F382" s="99"/>
      <c r="G382" s="88">
        <f t="shared" si="55"/>
        <v>0</v>
      </c>
      <c r="H382" s="100"/>
      <c r="I382" s="95">
        <f t="shared" si="57"/>
        <v>0</v>
      </c>
      <c r="J382" s="91">
        <f t="shared" si="54"/>
        <v>0</v>
      </c>
      <c r="K382" s="129">
        <v>0</v>
      </c>
      <c r="L382" s="125">
        <f t="shared" si="58"/>
        <v>0</v>
      </c>
      <c r="M382" s="102">
        <f t="shared" si="56"/>
        <v>0</v>
      </c>
    </row>
    <row r="383" spans="1:13" hidden="1" x14ac:dyDescent="0.2">
      <c r="A383" s="27">
        <v>1845</v>
      </c>
      <c r="B383" s="62" t="s">
        <v>46</v>
      </c>
      <c r="C383" s="97"/>
      <c r="D383" s="98"/>
      <c r="E383" s="99"/>
      <c r="F383" s="99"/>
      <c r="G383" s="88">
        <f t="shared" si="55"/>
        <v>0</v>
      </c>
      <c r="H383" s="100"/>
      <c r="I383" s="95">
        <f t="shared" si="57"/>
        <v>0</v>
      </c>
      <c r="J383" s="91">
        <f t="shared" si="54"/>
        <v>0</v>
      </c>
      <c r="K383" s="129">
        <v>0</v>
      </c>
      <c r="L383" s="125">
        <f t="shared" si="58"/>
        <v>0</v>
      </c>
      <c r="M383" s="96">
        <f t="shared" si="56"/>
        <v>0</v>
      </c>
    </row>
    <row r="384" spans="1:13" hidden="1" x14ac:dyDescent="0.2">
      <c r="A384" s="27">
        <v>1850</v>
      </c>
      <c r="B384" s="62" t="s">
        <v>47</v>
      </c>
      <c r="C384" s="97"/>
      <c r="D384" s="98"/>
      <c r="E384" s="99"/>
      <c r="F384" s="99"/>
      <c r="G384" s="88">
        <f t="shared" si="55"/>
        <v>0</v>
      </c>
      <c r="H384" s="100"/>
      <c r="I384" s="95">
        <f t="shared" si="57"/>
        <v>0</v>
      </c>
      <c r="J384" s="91">
        <f t="shared" si="54"/>
        <v>0</v>
      </c>
      <c r="K384" s="129">
        <v>0</v>
      </c>
      <c r="L384" s="125">
        <f t="shared" si="58"/>
        <v>0</v>
      </c>
      <c r="M384" s="96">
        <f t="shared" si="56"/>
        <v>0</v>
      </c>
    </row>
    <row r="385" spans="1:13" hidden="1" x14ac:dyDescent="0.2">
      <c r="A385" s="27">
        <v>1855</v>
      </c>
      <c r="B385" s="62" t="s">
        <v>48</v>
      </c>
      <c r="C385" s="97"/>
      <c r="D385" s="98"/>
      <c r="E385" s="99"/>
      <c r="F385" s="99"/>
      <c r="G385" s="88">
        <f t="shared" si="55"/>
        <v>0</v>
      </c>
      <c r="H385" s="100"/>
      <c r="I385" s="95">
        <f t="shared" si="57"/>
        <v>0</v>
      </c>
      <c r="J385" s="91">
        <f t="shared" si="54"/>
        <v>0</v>
      </c>
      <c r="K385" s="129">
        <v>0</v>
      </c>
      <c r="L385" s="125">
        <f t="shared" si="58"/>
        <v>0</v>
      </c>
      <c r="M385" s="96">
        <f t="shared" si="56"/>
        <v>0</v>
      </c>
    </row>
    <row r="386" spans="1:13" hidden="1" x14ac:dyDescent="0.2">
      <c r="A386" s="27">
        <v>1860</v>
      </c>
      <c r="B386" s="62" t="s">
        <v>49</v>
      </c>
      <c r="C386" s="97"/>
      <c r="D386" s="98"/>
      <c r="E386" s="99"/>
      <c r="F386" s="99"/>
      <c r="G386" s="88">
        <f t="shared" si="55"/>
        <v>0</v>
      </c>
      <c r="H386" s="100"/>
      <c r="I386" s="95">
        <f t="shared" si="57"/>
        <v>0</v>
      </c>
      <c r="J386" s="91">
        <f t="shared" si="54"/>
        <v>0</v>
      </c>
      <c r="K386" s="129">
        <v>0</v>
      </c>
      <c r="L386" s="125">
        <f t="shared" si="58"/>
        <v>0</v>
      </c>
      <c r="M386" s="96">
        <f t="shared" si="56"/>
        <v>0</v>
      </c>
    </row>
    <row r="387" spans="1:13" hidden="1" x14ac:dyDescent="0.2">
      <c r="A387" s="27">
        <v>1860</v>
      </c>
      <c r="B387" s="62" t="s">
        <v>50</v>
      </c>
      <c r="C387" s="97"/>
      <c r="D387" s="98"/>
      <c r="E387" s="99"/>
      <c r="F387" s="99"/>
      <c r="G387" s="88">
        <f t="shared" si="55"/>
        <v>0</v>
      </c>
      <c r="H387" s="100"/>
      <c r="I387" s="95">
        <f t="shared" si="57"/>
        <v>0</v>
      </c>
      <c r="J387" s="91">
        <f t="shared" si="54"/>
        <v>0</v>
      </c>
      <c r="K387" s="129">
        <v>0</v>
      </c>
      <c r="L387" s="125">
        <f t="shared" si="58"/>
        <v>0</v>
      </c>
      <c r="M387" s="96">
        <f t="shared" si="56"/>
        <v>0</v>
      </c>
    </row>
    <row r="388" spans="1:13" hidden="1" x14ac:dyDescent="0.2">
      <c r="A388" s="27">
        <v>1905</v>
      </c>
      <c r="B388" s="62" t="s">
        <v>37</v>
      </c>
      <c r="C388" s="97"/>
      <c r="D388" s="98"/>
      <c r="E388" s="99"/>
      <c r="F388" s="99"/>
      <c r="G388" s="88">
        <f t="shared" si="55"/>
        <v>0</v>
      </c>
      <c r="H388" s="100"/>
      <c r="I388" s="95">
        <f t="shared" si="57"/>
        <v>0</v>
      </c>
      <c r="J388" s="91">
        <f t="shared" si="54"/>
        <v>0</v>
      </c>
      <c r="K388" s="129">
        <v>0</v>
      </c>
      <c r="L388" s="125">
        <f t="shared" si="58"/>
        <v>0</v>
      </c>
      <c r="M388" s="96">
        <f t="shared" si="56"/>
        <v>0</v>
      </c>
    </row>
    <row r="389" spans="1:13" hidden="1" x14ac:dyDescent="0.2">
      <c r="A389" s="27">
        <v>1908</v>
      </c>
      <c r="B389" s="62" t="s">
        <v>51</v>
      </c>
      <c r="C389" s="97"/>
      <c r="D389" s="98"/>
      <c r="E389" s="99"/>
      <c r="F389" s="99"/>
      <c r="G389" s="88">
        <f t="shared" si="55"/>
        <v>0</v>
      </c>
      <c r="H389" s="100"/>
      <c r="I389" s="95">
        <f t="shared" si="57"/>
        <v>0</v>
      </c>
      <c r="J389" s="91">
        <f t="shared" si="54"/>
        <v>0</v>
      </c>
      <c r="K389" s="129">
        <v>0</v>
      </c>
      <c r="L389" s="125">
        <f t="shared" si="58"/>
        <v>0</v>
      </c>
      <c r="M389" s="96">
        <f t="shared" si="56"/>
        <v>0</v>
      </c>
    </row>
    <row r="390" spans="1:13" hidden="1" x14ac:dyDescent="0.2">
      <c r="A390" s="27">
        <v>1910</v>
      </c>
      <c r="B390" s="62" t="s">
        <v>39</v>
      </c>
      <c r="C390" s="97"/>
      <c r="D390" s="98"/>
      <c r="E390" s="99"/>
      <c r="F390" s="99"/>
      <c r="G390" s="88">
        <f t="shared" si="55"/>
        <v>0</v>
      </c>
      <c r="H390" s="100"/>
      <c r="I390" s="95">
        <f t="shared" si="57"/>
        <v>0</v>
      </c>
      <c r="J390" s="91">
        <f t="shared" si="54"/>
        <v>0</v>
      </c>
      <c r="K390" s="129">
        <v>0</v>
      </c>
      <c r="L390" s="125">
        <f t="shared" si="58"/>
        <v>0</v>
      </c>
      <c r="M390" s="96">
        <f t="shared" si="56"/>
        <v>0</v>
      </c>
    </row>
    <row r="391" spans="1:13" hidden="1" x14ac:dyDescent="0.2">
      <c r="A391" s="27">
        <v>1915</v>
      </c>
      <c r="B391" s="62" t="s">
        <v>52</v>
      </c>
      <c r="C391" s="97"/>
      <c r="D391" s="98"/>
      <c r="E391" s="99"/>
      <c r="F391" s="99"/>
      <c r="G391" s="88">
        <f t="shared" si="55"/>
        <v>0</v>
      </c>
      <c r="H391" s="100"/>
      <c r="I391" s="95">
        <f t="shared" si="57"/>
        <v>0</v>
      </c>
      <c r="J391" s="91">
        <f t="shared" si="54"/>
        <v>0</v>
      </c>
      <c r="K391" s="129">
        <v>0</v>
      </c>
      <c r="L391" s="125">
        <f t="shared" si="58"/>
        <v>0</v>
      </c>
      <c r="M391" s="96">
        <f t="shared" si="56"/>
        <v>0</v>
      </c>
    </row>
    <row r="392" spans="1:13" hidden="1" x14ac:dyDescent="0.2">
      <c r="A392" s="27">
        <v>1915</v>
      </c>
      <c r="B392" s="62" t="s">
        <v>53</v>
      </c>
      <c r="C392" s="97"/>
      <c r="D392" s="98"/>
      <c r="E392" s="99"/>
      <c r="F392" s="99"/>
      <c r="G392" s="88">
        <f t="shared" si="55"/>
        <v>0</v>
      </c>
      <c r="H392" s="100"/>
      <c r="I392" s="95">
        <f t="shared" si="57"/>
        <v>0</v>
      </c>
      <c r="J392" s="91">
        <f t="shared" si="54"/>
        <v>0</v>
      </c>
      <c r="K392" s="129">
        <v>0</v>
      </c>
      <c r="L392" s="125">
        <f t="shared" si="58"/>
        <v>0</v>
      </c>
      <c r="M392" s="96">
        <f t="shared" si="56"/>
        <v>0</v>
      </c>
    </row>
    <row r="393" spans="1:13" hidden="1" x14ac:dyDescent="0.2">
      <c r="A393" s="27">
        <v>1920</v>
      </c>
      <c r="B393" s="62" t="s">
        <v>54</v>
      </c>
      <c r="C393" s="97"/>
      <c r="D393" s="98"/>
      <c r="E393" s="99"/>
      <c r="F393" s="99"/>
      <c r="G393" s="88">
        <f t="shared" si="55"/>
        <v>0</v>
      </c>
      <c r="H393" s="100"/>
      <c r="I393" s="95">
        <f t="shared" si="57"/>
        <v>0</v>
      </c>
      <c r="J393" s="91">
        <f t="shared" si="54"/>
        <v>0</v>
      </c>
      <c r="K393" s="129">
        <v>0</v>
      </c>
      <c r="L393" s="125">
        <f t="shared" si="58"/>
        <v>0</v>
      </c>
      <c r="M393" s="96">
        <f t="shared" si="56"/>
        <v>0</v>
      </c>
    </row>
    <row r="394" spans="1:13" hidden="1" x14ac:dyDescent="0.2">
      <c r="A394" s="27">
        <v>1920</v>
      </c>
      <c r="B394" s="62" t="s">
        <v>55</v>
      </c>
      <c r="C394" s="97"/>
      <c r="D394" s="98"/>
      <c r="E394" s="99"/>
      <c r="F394" s="99"/>
      <c r="G394" s="88">
        <f t="shared" si="55"/>
        <v>0</v>
      </c>
      <c r="H394" s="100"/>
      <c r="I394" s="95">
        <f t="shared" si="57"/>
        <v>0</v>
      </c>
      <c r="J394" s="91">
        <f t="shared" si="54"/>
        <v>0</v>
      </c>
      <c r="K394" s="129">
        <v>0</v>
      </c>
      <c r="L394" s="125">
        <f t="shared" si="58"/>
        <v>0</v>
      </c>
      <c r="M394" s="102">
        <f t="shared" si="56"/>
        <v>0</v>
      </c>
    </row>
    <row r="395" spans="1:13" hidden="1" x14ac:dyDescent="0.2">
      <c r="A395" s="27">
        <v>1920</v>
      </c>
      <c r="B395" s="62" t="s">
        <v>56</v>
      </c>
      <c r="C395" s="97"/>
      <c r="D395" s="98"/>
      <c r="E395" s="99"/>
      <c r="F395" s="99"/>
      <c r="G395" s="88">
        <f t="shared" si="55"/>
        <v>0</v>
      </c>
      <c r="H395" s="100"/>
      <c r="I395" s="95">
        <f t="shared" si="57"/>
        <v>0</v>
      </c>
      <c r="J395" s="91">
        <f t="shared" si="54"/>
        <v>0</v>
      </c>
      <c r="K395" s="129">
        <v>0</v>
      </c>
      <c r="L395" s="125">
        <f t="shared" si="58"/>
        <v>0</v>
      </c>
      <c r="M395" s="102">
        <f t="shared" si="56"/>
        <v>0</v>
      </c>
    </row>
    <row r="396" spans="1:13" hidden="1" x14ac:dyDescent="0.2">
      <c r="A396" s="27">
        <v>1930</v>
      </c>
      <c r="B396" s="62" t="s">
        <v>57</v>
      </c>
      <c r="C396" s="97"/>
      <c r="D396" s="98"/>
      <c r="E396" s="99"/>
      <c r="F396" s="99"/>
      <c r="G396" s="88">
        <f t="shared" si="55"/>
        <v>0</v>
      </c>
      <c r="H396" s="100"/>
      <c r="I396" s="95">
        <f t="shared" si="57"/>
        <v>0</v>
      </c>
      <c r="J396" s="91">
        <f t="shared" si="54"/>
        <v>0</v>
      </c>
      <c r="K396" s="129">
        <v>0</v>
      </c>
      <c r="L396" s="125">
        <f t="shared" si="58"/>
        <v>0</v>
      </c>
      <c r="M396" s="96">
        <f t="shared" si="56"/>
        <v>0</v>
      </c>
    </row>
    <row r="397" spans="1:13" hidden="1" x14ac:dyDescent="0.2">
      <c r="A397" s="27">
        <v>1935</v>
      </c>
      <c r="B397" s="62" t="s">
        <v>58</v>
      </c>
      <c r="C397" s="97"/>
      <c r="D397" s="98"/>
      <c r="E397" s="99"/>
      <c r="F397" s="99"/>
      <c r="G397" s="88">
        <f t="shared" si="55"/>
        <v>0</v>
      </c>
      <c r="H397" s="100"/>
      <c r="I397" s="95">
        <f t="shared" si="57"/>
        <v>0</v>
      </c>
      <c r="J397" s="91">
        <f t="shared" si="54"/>
        <v>0</v>
      </c>
      <c r="K397" s="129">
        <v>0</v>
      </c>
      <c r="L397" s="125">
        <f t="shared" si="58"/>
        <v>0</v>
      </c>
      <c r="M397" s="96">
        <f t="shared" si="56"/>
        <v>0</v>
      </c>
    </row>
    <row r="398" spans="1:13" hidden="1" x14ac:dyDescent="0.2">
      <c r="A398" s="27">
        <v>1940</v>
      </c>
      <c r="B398" s="62" t="s">
        <v>59</v>
      </c>
      <c r="C398" s="97"/>
      <c r="D398" s="98"/>
      <c r="E398" s="99"/>
      <c r="F398" s="99"/>
      <c r="G398" s="88">
        <f t="shared" si="55"/>
        <v>0</v>
      </c>
      <c r="H398" s="100"/>
      <c r="I398" s="95">
        <f t="shared" si="57"/>
        <v>0</v>
      </c>
      <c r="J398" s="91">
        <f t="shared" si="54"/>
        <v>0</v>
      </c>
      <c r="K398" s="129">
        <v>0</v>
      </c>
      <c r="L398" s="125">
        <f t="shared" si="58"/>
        <v>0</v>
      </c>
      <c r="M398" s="102">
        <f t="shared" si="56"/>
        <v>0</v>
      </c>
    </row>
    <row r="399" spans="1:13" hidden="1" x14ac:dyDescent="0.2">
      <c r="A399" s="27">
        <v>1945</v>
      </c>
      <c r="B399" s="62" t="s">
        <v>60</v>
      </c>
      <c r="C399" s="97"/>
      <c r="D399" s="98"/>
      <c r="E399" s="99"/>
      <c r="F399" s="99"/>
      <c r="G399" s="88">
        <f t="shared" si="55"/>
        <v>0</v>
      </c>
      <c r="H399" s="100"/>
      <c r="I399" s="95">
        <f t="shared" si="57"/>
        <v>0</v>
      </c>
      <c r="J399" s="91">
        <f t="shared" si="54"/>
        <v>0</v>
      </c>
      <c r="K399" s="129">
        <v>0</v>
      </c>
      <c r="L399" s="125">
        <f t="shared" si="58"/>
        <v>0</v>
      </c>
      <c r="M399" s="96">
        <f t="shared" si="56"/>
        <v>0</v>
      </c>
    </row>
    <row r="400" spans="1:13" hidden="1" x14ac:dyDescent="0.2">
      <c r="A400" s="27">
        <v>1950</v>
      </c>
      <c r="B400" s="62" t="s">
        <v>61</v>
      </c>
      <c r="C400" s="97"/>
      <c r="D400" s="98"/>
      <c r="E400" s="99"/>
      <c r="F400" s="99"/>
      <c r="G400" s="88">
        <f t="shared" si="55"/>
        <v>0</v>
      </c>
      <c r="H400" s="100"/>
      <c r="I400" s="95">
        <f t="shared" si="57"/>
        <v>0</v>
      </c>
      <c r="J400" s="91">
        <f t="shared" si="54"/>
        <v>0</v>
      </c>
      <c r="K400" s="129">
        <v>0</v>
      </c>
      <c r="L400" s="125">
        <f t="shared" si="58"/>
        <v>0</v>
      </c>
      <c r="M400" s="102">
        <f t="shared" si="56"/>
        <v>0</v>
      </c>
    </row>
    <row r="401" spans="1:13" hidden="1" x14ac:dyDescent="0.2">
      <c r="A401" s="27">
        <v>1955</v>
      </c>
      <c r="B401" s="62" t="s">
        <v>62</v>
      </c>
      <c r="C401" s="97"/>
      <c r="D401" s="98"/>
      <c r="E401" s="99"/>
      <c r="F401" s="99"/>
      <c r="G401" s="88">
        <f t="shared" si="55"/>
        <v>0</v>
      </c>
      <c r="H401" s="100"/>
      <c r="I401" s="95">
        <f t="shared" si="57"/>
        <v>0</v>
      </c>
      <c r="J401" s="91">
        <f t="shared" si="54"/>
        <v>0</v>
      </c>
      <c r="K401" s="129">
        <v>0</v>
      </c>
      <c r="L401" s="125">
        <f t="shared" si="58"/>
        <v>0</v>
      </c>
      <c r="M401" s="102">
        <f t="shared" si="56"/>
        <v>0</v>
      </c>
    </row>
    <row r="402" spans="1:13" hidden="1" x14ac:dyDescent="0.2">
      <c r="A402" s="27">
        <v>1955</v>
      </c>
      <c r="B402" s="62" t="s">
        <v>63</v>
      </c>
      <c r="C402" s="97"/>
      <c r="D402" s="98"/>
      <c r="E402" s="99"/>
      <c r="F402" s="99"/>
      <c r="G402" s="88">
        <f t="shared" si="55"/>
        <v>0</v>
      </c>
      <c r="H402" s="100"/>
      <c r="I402" s="95">
        <f t="shared" si="57"/>
        <v>0</v>
      </c>
      <c r="J402" s="91">
        <f t="shared" si="54"/>
        <v>0</v>
      </c>
      <c r="K402" s="129">
        <v>0</v>
      </c>
      <c r="L402" s="125">
        <f t="shared" si="58"/>
        <v>0</v>
      </c>
      <c r="M402" s="96">
        <f t="shared" si="56"/>
        <v>0</v>
      </c>
    </row>
    <row r="403" spans="1:13" hidden="1" x14ac:dyDescent="0.2">
      <c r="A403" s="27">
        <v>1960</v>
      </c>
      <c r="B403" s="62" t="s">
        <v>64</v>
      </c>
      <c r="C403" s="97"/>
      <c r="D403" s="98"/>
      <c r="E403" s="99"/>
      <c r="F403" s="99"/>
      <c r="G403" s="88">
        <f t="shared" si="55"/>
        <v>0</v>
      </c>
      <c r="H403" s="100"/>
      <c r="I403" s="95">
        <f t="shared" si="57"/>
        <v>0</v>
      </c>
      <c r="J403" s="91">
        <f t="shared" si="54"/>
        <v>0</v>
      </c>
      <c r="K403" s="129">
        <v>0</v>
      </c>
      <c r="L403" s="125">
        <f t="shared" si="58"/>
        <v>0</v>
      </c>
      <c r="M403" s="102">
        <f t="shared" si="56"/>
        <v>0</v>
      </c>
    </row>
    <row r="404" spans="1:13" hidden="1" x14ac:dyDescent="0.2">
      <c r="A404" s="27">
        <v>1970</v>
      </c>
      <c r="B404" s="103" t="s">
        <v>65</v>
      </c>
      <c r="C404" s="97"/>
      <c r="D404" s="98"/>
      <c r="E404" s="99"/>
      <c r="F404" s="99"/>
      <c r="G404" s="88">
        <f t="shared" si="55"/>
        <v>0</v>
      </c>
      <c r="H404" s="100"/>
      <c r="I404" s="95">
        <f t="shared" si="57"/>
        <v>0</v>
      </c>
      <c r="J404" s="91">
        <f t="shared" si="54"/>
        <v>0</v>
      </c>
      <c r="K404" s="129">
        <v>0</v>
      </c>
      <c r="L404" s="125">
        <f t="shared" si="58"/>
        <v>0</v>
      </c>
      <c r="M404" s="102">
        <f t="shared" si="56"/>
        <v>0</v>
      </c>
    </row>
    <row r="405" spans="1:13" hidden="1" x14ac:dyDescent="0.2">
      <c r="A405" s="27">
        <v>1975</v>
      </c>
      <c r="B405" s="62" t="s">
        <v>66</v>
      </c>
      <c r="C405" s="97"/>
      <c r="D405" s="98"/>
      <c r="E405" s="99"/>
      <c r="F405" s="99"/>
      <c r="G405" s="88">
        <f t="shared" si="55"/>
        <v>0</v>
      </c>
      <c r="H405" s="100"/>
      <c r="I405" s="95">
        <f t="shared" si="57"/>
        <v>0</v>
      </c>
      <c r="J405" s="91">
        <f t="shared" si="54"/>
        <v>0</v>
      </c>
      <c r="K405" s="129">
        <v>0</v>
      </c>
      <c r="L405" s="125">
        <f t="shared" si="58"/>
        <v>0</v>
      </c>
      <c r="M405" s="96">
        <f t="shared" si="56"/>
        <v>0</v>
      </c>
    </row>
    <row r="406" spans="1:13" hidden="1" x14ac:dyDescent="0.2">
      <c r="A406" s="27">
        <v>1980</v>
      </c>
      <c r="B406" s="62" t="s">
        <v>67</v>
      </c>
      <c r="C406" s="97"/>
      <c r="D406" s="98"/>
      <c r="E406" s="99"/>
      <c r="F406" s="99"/>
      <c r="G406" s="88">
        <f t="shared" si="55"/>
        <v>0</v>
      </c>
      <c r="H406" s="100"/>
      <c r="I406" s="95">
        <f t="shared" si="57"/>
        <v>0</v>
      </c>
      <c r="J406" s="91">
        <f t="shared" si="54"/>
        <v>0</v>
      </c>
      <c r="K406" s="129">
        <v>0</v>
      </c>
      <c r="L406" s="125">
        <f t="shared" si="58"/>
        <v>0</v>
      </c>
      <c r="M406" s="96">
        <f t="shared" si="56"/>
        <v>0</v>
      </c>
    </row>
    <row r="407" spans="1:13" hidden="1" x14ac:dyDescent="0.2">
      <c r="A407" s="27">
        <v>1985</v>
      </c>
      <c r="B407" s="62" t="s">
        <v>68</v>
      </c>
      <c r="C407" s="97"/>
      <c r="D407" s="98"/>
      <c r="E407" s="99"/>
      <c r="F407" s="99"/>
      <c r="G407" s="88">
        <f t="shared" si="55"/>
        <v>0</v>
      </c>
      <c r="H407" s="100"/>
      <c r="I407" s="95">
        <f t="shared" si="57"/>
        <v>0</v>
      </c>
      <c r="J407" s="91">
        <f t="shared" si="54"/>
        <v>0</v>
      </c>
      <c r="K407" s="129">
        <v>0</v>
      </c>
      <c r="L407" s="125">
        <f t="shared" si="58"/>
        <v>0</v>
      </c>
      <c r="M407" s="102">
        <f t="shared" si="56"/>
        <v>0</v>
      </c>
    </row>
    <row r="408" spans="1:13" hidden="1" x14ac:dyDescent="0.2">
      <c r="A408" s="27">
        <v>1990</v>
      </c>
      <c r="B408" s="104" t="s">
        <v>69</v>
      </c>
      <c r="C408" s="97"/>
      <c r="D408" s="98"/>
      <c r="E408" s="99"/>
      <c r="F408" s="99"/>
      <c r="G408" s="88">
        <f t="shared" si="55"/>
        <v>0</v>
      </c>
      <c r="H408" s="100"/>
      <c r="I408" s="95">
        <f t="shared" si="57"/>
        <v>0</v>
      </c>
      <c r="J408" s="91">
        <f t="shared" si="54"/>
        <v>0</v>
      </c>
      <c r="K408" s="129">
        <v>0</v>
      </c>
      <c r="L408" s="125">
        <f t="shared" si="58"/>
        <v>0</v>
      </c>
      <c r="M408" s="96">
        <f t="shared" si="56"/>
        <v>0</v>
      </c>
    </row>
    <row r="409" spans="1:13" hidden="1" x14ac:dyDescent="0.2">
      <c r="A409" s="27">
        <v>1995</v>
      </c>
      <c r="B409" s="62" t="s">
        <v>70</v>
      </c>
      <c r="C409" s="97"/>
      <c r="D409" s="98"/>
      <c r="E409" s="99"/>
      <c r="F409" s="99"/>
      <c r="G409" s="88">
        <f t="shared" si="55"/>
        <v>0</v>
      </c>
      <c r="H409" s="100"/>
      <c r="I409" s="105">
        <f t="shared" si="57"/>
        <v>0</v>
      </c>
      <c r="J409" s="106">
        <f t="shared" si="54"/>
        <v>0</v>
      </c>
      <c r="K409" s="129">
        <v>0</v>
      </c>
      <c r="L409" s="125">
        <f t="shared" si="58"/>
        <v>0</v>
      </c>
      <c r="M409" s="96">
        <f t="shared" si="56"/>
        <v>0</v>
      </c>
    </row>
    <row r="410" spans="1:13" hidden="1" x14ac:dyDescent="0.2">
      <c r="A410" s="27">
        <v>2440</v>
      </c>
      <c r="B410" s="28" t="s">
        <v>86</v>
      </c>
      <c r="C410" s="97"/>
      <c r="D410" s="98"/>
      <c r="E410" s="99"/>
      <c r="F410" s="99"/>
      <c r="G410" s="88">
        <f t="shared" si="55"/>
        <v>0</v>
      </c>
      <c r="H410" s="100"/>
      <c r="I410" s="105">
        <f t="shared" si="57"/>
        <v>0</v>
      </c>
      <c r="J410" s="106">
        <f t="shared" si="54"/>
        <v>0</v>
      </c>
      <c r="K410" s="129">
        <v>0</v>
      </c>
      <c r="L410" s="125">
        <f t="shared" si="58"/>
        <v>0</v>
      </c>
      <c r="M410" s="96">
        <f t="shared" si="56"/>
        <v>0</v>
      </c>
    </row>
    <row r="411" spans="1:13" ht="13.5" hidden="1" thickBot="1" x14ac:dyDescent="0.25">
      <c r="A411" s="27">
        <v>2005</v>
      </c>
      <c r="B411" s="62" t="s">
        <v>165</v>
      </c>
      <c r="C411" s="109"/>
      <c r="D411" s="110"/>
      <c r="E411" s="111"/>
      <c r="F411" s="111"/>
      <c r="G411" s="88">
        <f t="shared" si="55"/>
        <v>0</v>
      </c>
      <c r="H411" s="112"/>
      <c r="I411" s="113">
        <f t="shared" si="57"/>
        <v>0</v>
      </c>
      <c r="J411" s="114">
        <f t="shared" si="54"/>
        <v>0</v>
      </c>
      <c r="K411" s="130">
        <v>0</v>
      </c>
      <c r="L411" s="126">
        <f t="shared" si="58"/>
        <v>0</v>
      </c>
      <c r="M411" s="116">
        <f t="shared" si="56"/>
        <v>0</v>
      </c>
    </row>
    <row r="412" spans="1:13" ht="13.5" hidden="1" thickBot="1" x14ac:dyDescent="0.25">
      <c r="A412" s="127"/>
      <c r="B412" s="128" t="s">
        <v>80</v>
      </c>
      <c r="C412" s="119">
        <f>SUM(C371:C411)</f>
        <v>0</v>
      </c>
      <c r="D412" s="119">
        <f t="shared" ref="D412:H412" si="59">SUM(D371:D411)</f>
        <v>0</v>
      </c>
      <c r="E412" s="119">
        <f t="shared" si="59"/>
        <v>0</v>
      </c>
      <c r="F412" s="119">
        <f t="shared" si="59"/>
        <v>0</v>
      </c>
      <c r="G412" s="119">
        <f>SUM(G372:G411)</f>
        <v>0</v>
      </c>
      <c r="H412" s="119">
        <f t="shared" si="59"/>
        <v>0</v>
      </c>
      <c r="I412" s="120"/>
      <c r="J412" s="119">
        <f>SUM(J371:J411)</f>
        <v>0</v>
      </c>
      <c r="K412" s="119">
        <f t="shared" ref="K412:L412" si="60">SUM(K371:K411)</f>
        <v>0</v>
      </c>
      <c r="L412" s="121">
        <f t="shared" si="60"/>
        <v>0</v>
      </c>
      <c r="M412" s="122">
        <f t="shared" si="56"/>
        <v>0</v>
      </c>
    </row>
    <row r="413" spans="1:13" hidden="1" x14ac:dyDescent="0.2"/>
    <row r="414" spans="1:13" hidden="1" x14ac:dyDescent="0.2"/>
    <row r="415" spans="1:13" ht="18" hidden="1" customHeight="1" x14ac:dyDescent="0.25">
      <c r="A415" s="63"/>
      <c r="B415" s="63"/>
      <c r="C415" s="63"/>
      <c r="D415" s="63"/>
      <c r="E415" s="64" t="s">
        <v>137</v>
      </c>
      <c r="F415" s="69">
        <f>F464-1</f>
        <v>2020</v>
      </c>
      <c r="G415" s="63"/>
      <c r="H415" s="63"/>
      <c r="I415" s="63"/>
      <c r="J415" s="63"/>
      <c r="K415" s="63"/>
    </row>
    <row r="416" spans="1:13" hidden="1" x14ac:dyDescent="0.2">
      <c r="A416" s="70"/>
      <c r="B416" s="70"/>
      <c r="C416" s="70"/>
      <c r="D416" s="70"/>
      <c r="E416" s="70"/>
      <c r="F416" s="70"/>
      <c r="G416" s="70"/>
      <c r="H416" s="70"/>
      <c r="I416" s="70"/>
      <c r="J416" s="70"/>
      <c r="K416" s="70"/>
    </row>
    <row r="417" spans="1:13" ht="18.95" hidden="1" customHeight="1" x14ac:dyDescent="0.25">
      <c r="A417" s="63"/>
      <c r="B417" s="63"/>
      <c r="C417" s="150" t="s">
        <v>138</v>
      </c>
      <c r="D417" s="151"/>
      <c r="E417" s="151"/>
      <c r="F417" s="151"/>
      <c r="G417" s="152" t="s">
        <v>139</v>
      </c>
      <c r="H417" s="153"/>
      <c r="I417" s="71" t="s">
        <v>140</v>
      </c>
      <c r="J417" s="63"/>
      <c r="K417" s="63"/>
    </row>
    <row r="418" spans="1:13" ht="63.95" hidden="1" customHeight="1" x14ac:dyDescent="0.2">
      <c r="A418" s="154" t="s">
        <v>141</v>
      </c>
      <c r="B418" s="156" t="s">
        <v>142</v>
      </c>
      <c r="C418" s="72" t="s">
        <v>143</v>
      </c>
      <c r="D418" s="73" t="s">
        <v>144</v>
      </c>
      <c r="E418" s="74" t="s">
        <v>145</v>
      </c>
      <c r="F418" s="75" t="s">
        <v>146</v>
      </c>
      <c r="G418" s="75" t="s">
        <v>147</v>
      </c>
      <c r="H418" s="72" t="s">
        <v>148</v>
      </c>
      <c r="I418" s="76" t="s">
        <v>149</v>
      </c>
      <c r="J418" s="77" t="s">
        <v>150</v>
      </c>
      <c r="K418" s="74" t="s">
        <v>166</v>
      </c>
      <c r="L418" s="76" t="s">
        <v>152</v>
      </c>
      <c r="M418" s="76" t="s">
        <v>153</v>
      </c>
    </row>
    <row r="419" spans="1:13" ht="13.5" hidden="1" thickBot="1" x14ac:dyDescent="0.25">
      <c r="A419" s="155"/>
      <c r="B419" s="157"/>
      <c r="C419" s="78" t="s">
        <v>154</v>
      </c>
      <c r="D419" s="79" t="s">
        <v>155</v>
      </c>
      <c r="E419" s="80" t="s">
        <v>156</v>
      </c>
      <c r="F419" s="80" t="s">
        <v>157</v>
      </c>
      <c r="G419" s="81" t="s">
        <v>158</v>
      </c>
      <c r="H419" s="82" t="s">
        <v>159</v>
      </c>
      <c r="I419" s="80" t="s">
        <v>160</v>
      </c>
      <c r="J419" s="78" t="s">
        <v>161</v>
      </c>
      <c r="K419" s="83" t="s">
        <v>162</v>
      </c>
      <c r="L419" s="81" t="s">
        <v>163</v>
      </c>
      <c r="M419" s="84" t="s">
        <v>164</v>
      </c>
    </row>
    <row r="420" spans="1:13" hidden="1" x14ac:dyDescent="0.2">
      <c r="A420" s="59">
        <v>1609</v>
      </c>
      <c r="B420" s="62" t="s">
        <v>32</v>
      </c>
      <c r="C420" s="85"/>
      <c r="D420" s="86"/>
      <c r="E420" s="86"/>
      <c r="F420" s="87"/>
      <c r="G420" s="88">
        <f>C420-D420+(E420*0.5)-F420</f>
        <v>0</v>
      </c>
      <c r="H420" s="89"/>
      <c r="I420" s="90">
        <f>IF(H420=0,0,1/H420)</f>
        <v>0</v>
      </c>
      <c r="J420" s="91">
        <f t="shared" ref="J420:J460" si="61">IF(H420=0,0,+G420/H420)</f>
        <v>0</v>
      </c>
      <c r="K420" s="92">
        <v>0</v>
      </c>
      <c r="L420" s="124">
        <f>IF(ISERROR(+K420-J420), 0, +K420-J420)</f>
        <v>0</v>
      </c>
      <c r="M420" s="94">
        <f>IFERROR(L420/K420,0)</f>
        <v>0</v>
      </c>
    </row>
    <row r="421" spans="1:13" hidden="1" x14ac:dyDescent="0.2">
      <c r="A421" s="61">
        <v>1611</v>
      </c>
      <c r="B421" s="60" t="s">
        <v>33</v>
      </c>
      <c r="C421" s="85"/>
      <c r="D421" s="86"/>
      <c r="E421" s="87"/>
      <c r="F421" s="87"/>
      <c r="G421" s="88">
        <f t="shared" ref="G421:G460" si="62">C421-D421+(E421*0.5)-F421</f>
        <v>0</v>
      </c>
      <c r="H421" s="89"/>
      <c r="I421" s="95">
        <f>IF(H421=0,0,1/H421)</f>
        <v>0</v>
      </c>
      <c r="J421" s="91">
        <f t="shared" si="61"/>
        <v>0</v>
      </c>
      <c r="K421" s="129">
        <v>0</v>
      </c>
      <c r="L421" s="124">
        <f>IF(ISERROR(+K421-J421), 0, +K421-J421)</f>
        <v>0</v>
      </c>
      <c r="M421" s="96">
        <f t="shared" ref="M421:M461" si="63">IFERROR(L421/K421,0)</f>
        <v>0</v>
      </c>
    </row>
    <row r="422" spans="1:13" hidden="1" x14ac:dyDescent="0.2">
      <c r="A422" s="27">
        <v>1612</v>
      </c>
      <c r="B422" s="62" t="s">
        <v>35</v>
      </c>
      <c r="C422" s="97"/>
      <c r="D422" s="98"/>
      <c r="E422" s="99"/>
      <c r="F422" s="99"/>
      <c r="G422" s="88">
        <f t="shared" si="62"/>
        <v>0</v>
      </c>
      <c r="H422" s="100"/>
      <c r="I422" s="95">
        <f t="shared" ref="I422:I460" si="64">IF(H422=0,0,1/H422)</f>
        <v>0</v>
      </c>
      <c r="J422" s="91">
        <f t="shared" si="61"/>
        <v>0</v>
      </c>
      <c r="K422" s="129">
        <v>0</v>
      </c>
      <c r="L422" s="125">
        <f t="shared" ref="L422:L460" si="65">IF(ISERROR(+K422-J422), 0, +K422-J422)</f>
        <v>0</v>
      </c>
      <c r="M422" s="96">
        <f t="shared" si="63"/>
        <v>0</v>
      </c>
    </row>
    <row r="423" spans="1:13" hidden="1" x14ac:dyDescent="0.2">
      <c r="A423" s="27">
        <v>1805</v>
      </c>
      <c r="B423" s="62" t="s">
        <v>37</v>
      </c>
      <c r="C423" s="97"/>
      <c r="D423" s="98"/>
      <c r="E423" s="99"/>
      <c r="F423" s="99"/>
      <c r="G423" s="88">
        <f t="shared" si="62"/>
        <v>0</v>
      </c>
      <c r="H423" s="100"/>
      <c r="I423" s="95">
        <f t="shared" si="64"/>
        <v>0</v>
      </c>
      <c r="J423" s="91">
        <f t="shared" si="61"/>
        <v>0</v>
      </c>
      <c r="K423" s="129">
        <v>0</v>
      </c>
      <c r="L423" s="125">
        <f t="shared" si="65"/>
        <v>0</v>
      </c>
      <c r="M423" s="96">
        <f t="shared" si="63"/>
        <v>0</v>
      </c>
    </row>
    <row r="424" spans="1:13" hidden="1" x14ac:dyDescent="0.2">
      <c r="A424" s="27">
        <v>1808</v>
      </c>
      <c r="B424" s="62" t="s">
        <v>38</v>
      </c>
      <c r="C424" s="97"/>
      <c r="D424" s="98"/>
      <c r="E424" s="99"/>
      <c r="F424" s="99"/>
      <c r="G424" s="88">
        <f t="shared" si="62"/>
        <v>0</v>
      </c>
      <c r="H424" s="100"/>
      <c r="I424" s="95">
        <f t="shared" si="64"/>
        <v>0</v>
      </c>
      <c r="J424" s="91">
        <f t="shared" si="61"/>
        <v>0</v>
      </c>
      <c r="K424" s="129">
        <v>0</v>
      </c>
      <c r="L424" s="125">
        <f t="shared" si="65"/>
        <v>0</v>
      </c>
      <c r="M424" s="96">
        <f t="shared" si="63"/>
        <v>0</v>
      </c>
    </row>
    <row r="425" spans="1:13" hidden="1" x14ac:dyDescent="0.2">
      <c r="A425" s="27">
        <v>1810</v>
      </c>
      <c r="B425" s="62" t="s">
        <v>39</v>
      </c>
      <c r="C425" s="97"/>
      <c r="D425" s="98"/>
      <c r="E425" s="99"/>
      <c r="F425" s="99"/>
      <c r="G425" s="88">
        <f t="shared" si="62"/>
        <v>0</v>
      </c>
      <c r="H425" s="100"/>
      <c r="I425" s="95">
        <f t="shared" si="64"/>
        <v>0</v>
      </c>
      <c r="J425" s="91">
        <f t="shared" si="61"/>
        <v>0</v>
      </c>
      <c r="K425" s="129">
        <v>0</v>
      </c>
      <c r="L425" s="125">
        <f t="shared" si="65"/>
        <v>0</v>
      </c>
      <c r="M425" s="96">
        <f t="shared" si="63"/>
        <v>0</v>
      </c>
    </row>
    <row r="426" spans="1:13" hidden="1" x14ac:dyDescent="0.2">
      <c r="A426" s="27">
        <v>1815</v>
      </c>
      <c r="B426" s="62" t="s">
        <v>40</v>
      </c>
      <c r="C426" s="97"/>
      <c r="D426" s="98"/>
      <c r="E426" s="99"/>
      <c r="F426" s="99"/>
      <c r="G426" s="88">
        <f t="shared" si="62"/>
        <v>0</v>
      </c>
      <c r="H426" s="100"/>
      <c r="I426" s="95">
        <f t="shared" si="64"/>
        <v>0</v>
      </c>
      <c r="J426" s="91">
        <f t="shared" si="61"/>
        <v>0</v>
      </c>
      <c r="K426" s="129">
        <v>0</v>
      </c>
      <c r="L426" s="125">
        <f t="shared" si="65"/>
        <v>0</v>
      </c>
      <c r="M426" s="96">
        <f t="shared" si="63"/>
        <v>0</v>
      </c>
    </row>
    <row r="427" spans="1:13" hidden="1" x14ac:dyDescent="0.2">
      <c r="A427" s="27">
        <v>1820</v>
      </c>
      <c r="B427" s="62" t="s">
        <v>41</v>
      </c>
      <c r="C427" s="97"/>
      <c r="D427" s="98"/>
      <c r="E427" s="99"/>
      <c r="F427" s="99"/>
      <c r="G427" s="88">
        <f t="shared" si="62"/>
        <v>0</v>
      </c>
      <c r="H427" s="100"/>
      <c r="I427" s="95">
        <f t="shared" si="64"/>
        <v>0</v>
      </c>
      <c r="J427" s="91">
        <f t="shared" si="61"/>
        <v>0</v>
      </c>
      <c r="K427" s="129">
        <v>0</v>
      </c>
      <c r="L427" s="125">
        <f t="shared" si="65"/>
        <v>0</v>
      </c>
      <c r="M427" s="96">
        <f t="shared" si="63"/>
        <v>0</v>
      </c>
    </row>
    <row r="428" spans="1:13" hidden="1" x14ac:dyDescent="0.2">
      <c r="A428" s="27">
        <v>1825</v>
      </c>
      <c r="B428" s="62" t="s">
        <v>42</v>
      </c>
      <c r="C428" s="97"/>
      <c r="D428" s="98"/>
      <c r="E428" s="99"/>
      <c r="F428" s="99"/>
      <c r="G428" s="88">
        <f t="shared" si="62"/>
        <v>0</v>
      </c>
      <c r="H428" s="100"/>
      <c r="I428" s="95">
        <f t="shared" si="64"/>
        <v>0</v>
      </c>
      <c r="J428" s="91">
        <f t="shared" si="61"/>
        <v>0</v>
      </c>
      <c r="K428" s="129">
        <v>0</v>
      </c>
      <c r="L428" s="125">
        <f t="shared" si="65"/>
        <v>0</v>
      </c>
      <c r="M428" s="96">
        <f t="shared" si="63"/>
        <v>0</v>
      </c>
    </row>
    <row r="429" spans="1:13" hidden="1" x14ac:dyDescent="0.2">
      <c r="A429" s="27">
        <v>1830</v>
      </c>
      <c r="B429" s="62" t="s">
        <v>43</v>
      </c>
      <c r="C429" s="97"/>
      <c r="D429" s="98"/>
      <c r="E429" s="99"/>
      <c r="F429" s="99"/>
      <c r="G429" s="88">
        <f t="shared" si="62"/>
        <v>0</v>
      </c>
      <c r="H429" s="100"/>
      <c r="I429" s="95">
        <f t="shared" si="64"/>
        <v>0</v>
      </c>
      <c r="J429" s="91">
        <f t="shared" si="61"/>
        <v>0</v>
      </c>
      <c r="K429" s="129">
        <v>0</v>
      </c>
      <c r="L429" s="125">
        <f t="shared" si="65"/>
        <v>0</v>
      </c>
      <c r="M429" s="102">
        <f t="shared" si="63"/>
        <v>0</v>
      </c>
    </row>
    <row r="430" spans="1:13" hidden="1" x14ac:dyDescent="0.2">
      <c r="A430" s="27">
        <v>1835</v>
      </c>
      <c r="B430" s="62" t="s">
        <v>44</v>
      </c>
      <c r="C430" s="97"/>
      <c r="D430" s="98"/>
      <c r="E430" s="99"/>
      <c r="F430" s="99"/>
      <c r="G430" s="88">
        <f t="shared" si="62"/>
        <v>0</v>
      </c>
      <c r="H430" s="100"/>
      <c r="I430" s="95">
        <f t="shared" si="64"/>
        <v>0</v>
      </c>
      <c r="J430" s="91">
        <f t="shared" si="61"/>
        <v>0</v>
      </c>
      <c r="K430" s="129">
        <v>0</v>
      </c>
      <c r="L430" s="125">
        <f t="shared" si="65"/>
        <v>0</v>
      </c>
      <c r="M430" s="96">
        <f t="shared" si="63"/>
        <v>0</v>
      </c>
    </row>
    <row r="431" spans="1:13" hidden="1" x14ac:dyDescent="0.2">
      <c r="A431" s="27">
        <v>1840</v>
      </c>
      <c r="B431" s="62" t="s">
        <v>45</v>
      </c>
      <c r="C431" s="97"/>
      <c r="D431" s="98"/>
      <c r="E431" s="99"/>
      <c r="F431" s="99"/>
      <c r="G431" s="88">
        <f t="shared" si="62"/>
        <v>0</v>
      </c>
      <c r="H431" s="100"/>
      <c r="I431" s="95">
        <f t="shared" si="64"/>
        <v>0</v>
      </c>
      <c r="J431" s="91">
        <f t="shared" si="61"/>
        <v>0</v>
      </c>
      <c r="K431" s="129">
        <v>0</v>
      </c>
      <c r="L431" s="125">
        <f t="shared" si="65"/>
        <v>0</v>
      </c>
      <c r="M431" s="102">
        <f t="shared" si="63"/>
        <v>0</v>
      </c>
    </row>
    <row r="432" spans="1:13" hidden="1" x14ac:dyDescent="0.2">
      <c r="A432" s="27">
        <v>1845</v>
      </c>
      <c r="B432" s="62" t="s">
        <v>46</v>
      </c>
      <c r="C432" s="97"/>
      <c r="D432" s="98"/>
      <c r="E432" s="99"/>
      <c r="F432" s="99"/>
      <c r="G432" s="88">
        <f t="shared" si="62"/>
        <v>0</v>
      </c>
      <c r="H432" s="100"/>
      <c r="I432" s="95">
        <f t="shared" si="64"/>
        <v>0</v>
      </c>
      <c r="J432" s="91">
        <f t="shared" si="61"/>
        <v>0</v>
      </c>
      <c r="K432" s="129">
        <v>0</v>
      </c>
      <c r="L432" s="125">
        <f t="shared" si="65"/>
        <v>0</v>
      </c>
      <c r="M432" s="96">
        <f t="shared" si="63"/>
        <v>0</v>
      </c>
    </row>
    <row r="433" spans="1:13" hidden="1" x14ac:dyDescent="0.2">
      <c r="A433" s="27">
        <v>1850</v>
      </c>
      <c r="B433" s="62" t="s">
        <v>47</v>
      </c>
      <c r="C433" s="97"/>
      <c r="D433" s="98"/>
      <c r="E433" s="99"/>
      <c r="F433" s="99"/>
      <c r="G433" s="88">
        <f t="shared" si="62"/>
        <v>0</v>
      </c>
      <c r="H433" s="100"/>
      <c r="I433" s="95">
        <f t="shared" si="64"/>
        <v>0</v>
      </c>
      <c r="J433" s="91">
        <f t="shared" si="61"/>
        <v>0</v>
      </c>
      <c r="K433" s="129">
        <v>0</v>
      </c>
      <c r="L433" s="125">
        <f t="shared" si="65"/>
        <v>0</v>
      </c>
      <c r="M433" s="96">
        <f t="shared" si="63"/>
        <v>0</v>
      </c>
    </row>
    <row r="434" spans="1:13" hidden="1" x14ac:dyDescent="0.2">
      <c r="A434" s="27">
        <v>1855</v>
      </c>
      <c r="B434" s="62" t="s">
        <v>48</v>
      </c>
      <c r="C434" s="97"/>
      <c r="D434" s="98"/>
      <c r="E434" s="99"/>
      <c r="F434" s="99"/>
      <c r="G434" s="88">
        <f t="shared" si="62"/>
        <v>0</v>
      </c>
      <c r="H434" s="100"/>
      <c r="I434" s="95">
        <f t="shared" si="64"/>
        <v>0</v>
      </c>
      <c r="J434" s="91">
        <f t="shared" si="61"/>
        <v>0</v>
      </c>
      <c r="K434" s="129">
        <v>0</v>
      </c>
      <c r="L434" s="125">
        <f t="shared" si="65"/>
        <v>0</v>
      </c>
      <c r="M434" s="96">
        <f t="shared" si="63"/>
        <v>0</v>
      </c>
    </row>
    <row r="435" spans="1:13" hidden="1" x14ac:dyDescent="0.2">
      <c r="A435" s="27">
        <v>1860</v>
      </c>
      <c r="B435" s="62" t="s">
        <v>49</v>
      </c>
      <c r="C435" s="97"/>
      <c r="D435" s="98"/>
      <c r="E435" s="99"/>
      <c r="F435" s="99"/>
      <c r="G435" s="88">
        <f t="shared" si="62"/>
        <v>0</v>
      </c>
      <c r="H435" s="100"/>
      <c r="I435" s="95">
        <f t="shared" si="64"/>
        <v>0</v>
      </c>
      <c r="J435" s="91">
        <f t="shared" si="61"/>
        <v>0</v>
      </c>
      <c r="K435" s="129">
        <v>0</v>
      </c>
      <c r="L435" s="125">
        <f t="shared" si="65"/>
        <v>0</v>
      </c>
      <c r="M435" s="96">
        <f t="shared" si="63"/>
        <v>0</v>
      </c>
    </row>
    <row r="436" spans="1:13" hidden="1" x14ac:dyDescent="0.2">
      <c r="A436" s="27">
        <v>1860</v>
      </c>
      <c r="B436" s="62" t="s">
        <v>50</v>
      </c>
      <c r="C436" s="97"/>
      <c r="D436" s="98"/>
      <c r="E436" s="99"/>
      <c r="F436" s="99"/>
      <c r="G436" s="88">
        <f t="shared" si="62"/>
        <v>0</v>
      </c>
      <c r="H436" s="100"/>
      <c r="I436" s="95">
        <f t="shared" si="64"/>
        <v>0</v>
      </c>
      <c r="J436" s="91">
        <f t="shared" si="61"/>
        <v>0</v>
      </c>
      <c r="K436" s="129">
        <v>0</v>
      </c>
      <c r="L436" s="125">
        <f t="shared" si="65"/>
        <v>0</v>
      </c>
      <c r="M436" s="96">
        <f t="shared" si="63"/>
        <v>0</v>
      </c>
    </row>
    <row r="437" spans="1:13" hidden="1" x14ac:dyDescent="0.2">
      <c r="A437" s="27">
        <v>1905</v>
      </c>
      <c r="B437" s="62" t="s">
        <v>37</v>
      </c>
      <c r="C437" s="97"/>
      <c r="D437" s="98"/>
      <c r="E437" s="99"/>
      <c r="F437" s="99"/>
      <c r="G437" s="88">
        <f t="shared" si="62"/>
        <v>0</v>
      </c>
      <c r="H437" s="100"/>
      <c r="I437" s="95">
        <f t="shared" si="64"/>
        <v>0</v>
      </c>
      <c r="J437" s="91">
        <f t="shared" si="61"/>
        <v>0</v>
      </c>
      <c r="K437" s="129">
        <v>0</v>
      </c>
      <c r="L437" s="125">
        <f t="shared" si="65"/>
        <v>0</v>
      </c>
      <c r="M437" s="96">
        <f t="shared" si="63"/>
        <v>0</v>
      </c>
    </row>
    <row r="438" spans="1:13" hidden="1" x14ac:dyDescent="0.2">
      <c r="A438" s="27">
        <v>1908</v>
      </c>
      <c r="B438" s="62" t="s">
        <v>51</v>
      </c>
      <c r="C438" s="97"/>
      <c r="D438" s="98"/>
      <c r="E438" s="99"/>
      <c r="F438" s="99"/>
      <c r="G438" s="88">
        <f t="shared" si="62"/>
        <v>0</v>
      </c>
      <c r="H438" s="100"/>
      <c r="I438" s="95">
        <f t="shared" si="64"/>
        <v>0</v>
      </c>
      <c r="J438" s="91">
        <f t="shared" si="61"/>
        <v>0</v>
      </c>
      <c r="K438" s="129">
        <v>0</v>
      </c>
      <c r="L438" s="125">
        <f t="shared" si="65"/>
        <v>0</v>
      </c>
      <c r="M438" s="96">
        <f t="shared" si="63"/>
        <v>0</v>
      </c>
    </row>
    <row r="439" spans="1:13" hidden="1" x14ac:dyDescent="0.2">
      <c r="A439" s="27">
        <v>1910</v>
      </c>
      <c r="B439" s="62" t="s">
        <v>39</v>
      </c>
      <c r="C439" s="97"/>
      <c r="D439" s="98"/>
      <c r="E439" s="99"/>
      <c r="F439" s="99"/>
      <c r="G439" s="88">
        <f t="shared" si="62"/>
        <v>0</v>
      </c>
      <c r="H439" s="100"/>
      <c r="I439" s="95">
        <f t="shared" si="64"/>
        <v>0</v>
      </c>
      <c r="J439" s="91">
        <f t="shared" si="61"/>
        <v>0</v>
      </c>
      <c r="K439" s="129">
        <v>0</v>
      </c>
      <c r="L439" s="125">
        <f t="shared" si="65"/>
        <v>0</v>
      </c>
      <c r="M439" s="96">
        <f t="shared" si="63"/>
        <v>0</v>
      </c>
    </row>
    <row r="440" spans="1:13" hidden="1" x14ac:dyDescent="0.2">
      <c r="A440" s="27">
        <v>1915</v>
      </c>
      <c r="B440" s="62" t="s">
        <v>52</v>
      </c>
      <c r="C440" s="97"/>
      <c r="D440" s="98"/>
      <c r="E440" s="99"/>
      <c r="F440" s="99"/>
      <c r="G440" s="88">
        <f t="shared" si="62"/>
        <v>0</v>
      </c>
      <c r="H440" s="100"/>
      <c r="I440" s="95">
        <f t="shared" si="64"/>
        <v>0</v>
      </c>
      <c r="J440" s="91">
        <f t="shared" si="61"/>
        <v>0</v>
      </c>
      <c r="K440" s="129">
        <v>0</v>
      </c>
      <c r="L440" s="125">
        <f t="shared" si="65"/>
        <v>0</v>
      </c>
      <c r="M440" s="96">
        <f t="shared" si="63"/>
        <v>0</v>
      </c>
    </row>
    <row r="441" spans="1:13" hidden="1" x14ac:dyDescent="0.2">
      <c r="A441" s="27">
        <v>1915</v>
      </c>
      <c r="B441" s="62" t="s">
        <v>53</v>
      </c>
      <c r="C441" s="97"/>
      <c r="D441" s="98"/>
      <c r="E441" s="99"/>
      <c r="F441" s="99"/>
      <c r="G441" s="88">
        <f t="shared" si="62"/>
        <v>0</v>
      </c>
      <c r="H441" s="100"/>
      <c r="I441" s="95">
        <f t="shared" si="64"/>
        <v>0</v>
      </c>
      <c r="J441" s="91">
        <f t="shared" si="61"/>
        <v>0</v>
      </c>
      <c r="K441" s="129">
        <v>0</v>
      </c>
      <c r="L441" s="125">
        <f t="shared" si="65"/>
        <v>0</v>
      </c>
      <c r="M441" s="96">
        <f t="shared" si="63"/>
        <v>0</v>
      </c>
    </row>
    <row r="442" spans="1:13" hidden="1" x14ac:dyDescent="0.2">
      <c r="A442" s="27">
        <v>1920</v>
      </c>
      <c r="B442" s="62" t="s">
        <v>54</v>
      </c>
      <c r="C442" s="97"/>
      <c r="D442" s="98"/>
      <c r="E442" s="99"/>
      <c r="F442" s="99"/>
      <c r="G442" s="88">
        <f t="shared" si="62"/>
        <v>0</v>
      </c>
      <c r="H442" s="100"/>
      <c r="I442" s="95">
        <f t="shared" si="64"/>
        <v>0</v>
      </c>
      <c r="J442" s="91">
        <f t="shared" si="61"/>
        <v>0</v>
      </c>
      <c r="K442" s="129">
        <v>0</v>
      </c>
      <c r="L442" s="125">
        <f t="shared" si="65"/>
        <v>0</v>
      </c>
      <c r="M442" s="96">
        <f t="shared" si="63"/>
        <v>0</v>
      </c>
    </row>
    <row r="443" spans="1:13" hidden="1" x14ac:dyDescent="0.2">
      <c r="A443" s="27">
        <v>1920</v>
      </c>
      <c r="B443" s="62" t="s">
        <v>55</v>
      </c>
      <c r="C443" s="97"/>
      <c r="D443" s="98"/>
      <c r="E443" s="99"/>
      <c r="F443" s="99"/>
      <c r="G443" s="88">
        <f t="shared" si="62"/>
        <v>0</v>
      </c>
      <c r="H443" s="100"/>
      <c r="I443" s="95">
        <f t="shared" si="64"/>
        <v>0</v>
      </c>
      <c r="J443" s="91">
        <f t="shared" si="61"/>
        <v>0</v>
      </c>
      <c r="K443" s="129">
        <v>0</v>
      </c>
      <c r="L443" s="125">
        <f t="shared" si="65"/>
        <v>0</v>
      </c>
      <c r="M443" s="102">
        <f t="shared" si="63"/>
        <v>0</v>
      </c>
    </row>
    <row r="444" spans="1:13" hidden="1" x14ac:dyDescent="0.2">
      <c r="A444" s="27">
        <v>1920</v>
      </c>
      <c r="B444" s="62" t="s">
        <v>56</v>
      </c>
      <c r="C444" s="97"/>
      <c r="D444" s="98"/>
      <c r="E444" s="99"/>
      <c r="F444" s="99"/>
      <c r="G444" s="88">
        <f t="shared" si="62"/>
        <v>0</v>
      </c>
      <c r="H444" s="100"/>
      <c r="I444" s="95">
        <f t="shared" si="64"/>
        <v>0</v>
      </c>
      <c r="J444" s="91">
        <f t="shared" si="61"/>
        <v>0</v>
      </c>
      <c r="K444" s="129">
        <v>0</v>
      </c>
      <c r="L444" s="125">
        <f t="shared" si="65"/>
        <v>0</v>
      </c>
      <c r="M444" s="102">
        <f t="shared" si="63"/>
        <v>0</v>
      </c>
    </row>
    <row r="445" spans="1:13" hidden="1" x14ac:dyDescent="0.2">
      <c r="A445" s="27">
        <v>1930</v>
      </c>
      <c r="B445" s="62" t="s">
        <v>57</v>
      </c>
      <c r="C445" s="97"/>
      <c r="D445" s="98"/>
      <c r="E445" s="99"/>
      <c r="F445" s="99"/>
      <c r="G445" s="88">
        <f t="shared" si="62"/>
        <v>0</v>
      </c>
      <c r="H445" s="100"/>
      <c r="I445" s="95">
        <f t="shared" si="64"/>
        <v>0</v>
      </c>
      <c r="J445" s="91">
        <f t="shared" si="61"/>
        <v>0</v>
      </c>
      <c r="K445" s="129">
        <v>0</v>
      </c>
      <c r="L445" s="125">
        <f t="shared" si="65"/>
        <v>0</v>
      </c>
      <c r="M445" s="96">
        <f t="shared" si="63"/>
        <v>0</v>
      </c>
    </row>
    <row r="446" spans="1:13" hidden="1" x14ac:dyDescent="0.2">
      <c r="A446" s="27">
        <v>1935</v>
      </c>
      <c r="B446" s="62" t="s">
        <v>58</v>
      </c>
      <c r="C446" s="97"/>
      <c r="D446" s="98"/>
      <c r="E446" s="99"/>
      <c r="F446" s="99"/>
      <c r="G446" s="88">
        <f t="shared" si="62"/>
        <v>0</v>
      </c>
      <c r="H446" s="100"/>
      <c r="I446" s="95">
        <f t="shared" si="64"/>
        <v>0</v>
      </c>
      <c r="J446" s="91">
        <f t="shared" si="61"/>
        <v>0</v>
      </c>
      <c r="K446" s="129">
        <v>0</v>
      </c>
      <c r="L446" s="125">
        <f t="shared" si="65"/>
        <v>0</v>
      </c>
      <c r="M446" s="96">
        <f t="shared" si="63"/>
        <v>0</v>
      </c>
    </row>
    <row r="447" spans="1:13" hidden="1" x14ac:dyDescent="0.2">
      <c r="A447" s="27">
        <v>1940</v>
      </c>
      <c r="B447" s="62" t="s">
        <v>59</v>
      </c>
      <c r="C447" s="97"/>
      <c r="D447" s="98"/>
      <c r="E447" s="99"/>
      <c r="F447" s="99"/>
      <c r="G447" s="88">
        <f t="shared" si="62"/>
        <v>0</v>
      </c>
      <c r="H447" s="100"/>
      <c r="I447" s="95">
        <f t="shared" si="64"/>
        <v>0</v>
      </c>
      <c r="J447" s="91">
        <f t="shared" si="61"/>
        <v>0</v>
      </c>
      <c r="K447" s="129">
        <v>0</v>
      </c>
      <c r="L447" s="125">
        <f t="shared" si="65"/>
        <v>0</v>
      </c>
      <c r="M447" s="102">
        <f t="shared" si="63"/>
        <v>0</v>
      </c>
    </row>
    <row r="448" spans="1:13" hidden="1" x14ac:dyDescent="0.2">
      <c r="A448" s="27">
        <v>1945</v>
      </c>
      <c r="B448" s="62" t="s">
        <v>60</v>
      </c>
      <c r="C448" s="97"/>
      <c r="D448" s="98"/>
      <c r="E448" s="99"/>
      <c r="F448" s="99"/>
      <c r="G448" s="88">
        <f t="shared" si="62"/>
        <v>0</v>
      </c>
      <c r="H448" s="100"/>
      <c r="I448" s="95">
        <f t="shared" si="64"/>
        <v>0</v>
      </c>
      <c r="J448" s="91">
        <f t="shared" si="61"/>
        <v>0</v>
      </c>
      <c r="K448" s="129">
        <v>0</v>
      </c>
      <c r="L448" s="125">
        <f t="shared" si="65"/>
        <v>0</v>
      </c>
      <c r="M448" s="96">
        <f t="shared" si="63"/>
        <v>0</v>
      </c>
    </row>
    <row r="449" spans="1:13" hidden="1" x14ac:dyDescent="0.2">
      <c r="A449" s="27">
        <v>1950</v>
      </c>
      <c r="B449" s="62" t="s">
        <v>61</v>
      </c>
      <c r="C449" s="97"/>
      <c r="D449" s="98"/>
      <c r="E449" s="99"/>
      <c r="F449" s="99"/>
      <c r="G449" s="88">
        <f t="shared" si="62"/>
        <v>0</v>
      </c>
      <c r="H449" s="100"/>
      <c r="I449" s="95">
        <f t="shared" si="64"/>
        <v>0</v>
      </c>
      <c r="J449" s="91">
        <f t="shared" si="61"/>
        <v>0</v>
      </c>
      <c r="K449" s="129">
        <v>0</v>
      </c>
      <c r="L449" s="125">
        <f t="shared" si="65"/>
        <v>0</v>
      </c>
      <c r="M449" s="102">
        <f t="shared" si="63"/>
        <v>0</v>
      </c>
    </row>
    <row r="450" spans="1:13" hidden="1" x14ac:dyDescent="0.2">
      <c r="A450" s="27">
        <v>1955</v>
      </c>
      <c r="B450" s="62" t="s">
        <v>62</v>
      </c>
      <c r="C450" s="97"/>
      <c r="D450" s="98"/>
      <c r="E450" s="99"/>
      <c r="F450" s="99"/>
      <c r="G450" s="88">
        <f t="shared" si="62"/>
        <v>0</v>
      </c>
      <c r="H450" s="100"/>
      <c r="I450" s="95">
        <f t="shared" si="64"/>
        <v>0</v>
      </c>
      <c r="J450" s="91">
        <f t="shared" si="61"/>
        <v>0</v>
      </c>
      <c r="K450" s="129">
        <v>0</v>
      </c>
      <c r="L450" s="125">
        <f t="shared" si="65"/>
        <v>0</v>
      </c>
      <c r="M450" s="102">
        <f t="shared" si="63"/>
        <v>0</v>
      </c>
    </row>
    <row r="451" spans="1:13" hidden="1" x14ac:dyDescent="0.2">
      <c r="A451" s="27">
        <v>1955</v>
      </c>
      <c r="B451" s="62" t="s">
        <v>63</v>
      </c>
      <c r="C451" s="97"/>
      <c r="D451" s="98"/>
      <c r="E451" s="99"/>
      <c r="F451" s="99"/>
      <c r="G451" s="88">
        <f t="shared" si="62"/>
        <v>0</v>
      </c>
      <c r="H451" s="100"/>
      <c r="I451" s="95">
        <f t="shared" si="64"/>
        <v>0</v>
      </c>
      <c r="J451" s="91">
        <f t="shared" si="61"/>
        <v>0</v>
      </c>
      <c r="K451" s="129">
        <v>0</v>
      </c>
      <c r="L451" s="125">
        <f t="shared" si="65"/>
        <v>0</v>
      </c>
      <c r="M451" s="96">
        <f t="shared" si="63"/>
        <v>0</v>
      </c>
    </row>
    <row r="452" spans="1:13" hidden="1" x14ac:dyDescent="0.2">
      <c r="A452" s="27">
        <v>1960</v>
      </c>
      <c r="B452" s="62" t="s">
        <v>64</v>
      </c>
      <c r="C452" s="97"/>
      <c r="D452" s="98"/>
      <c r="E452" s="99"/>
      <c r="F452" s="99"/>
      <c r="G452" s="88">
        <f t="shared" si="62"/>
        <v>0</v>
      </c>
      <c r="H452" s="100"/>
      <c r="I452" s="95">
        <f t="shared" si="64"/>
        <v>0</v>
      </c>
      <c r="J452" s="91">
        <f t="shared" si="61"/>
        <v>0</v>
      </c>
      <c r="K452" s="129">
        <v>0</v>
      </c>
      <c r="L452" s="125">
        <f t="shared" si="65"/>
        <v>0</v>
      </c>
      <c r="M452" s="102">
        <f t="shared" si="63"/>
        <v>0</v>
      </c>
    </row>
    <row r="453" spans="1:13" hidden="1" x14ac:dyDescent="0.2">
      <c r="A453" s="27">
        <v>1970</v>
      </c>
      <c r="B453" s="103" t="s">
        <v>65</v>
      </c>
      <c r="C453" s="97"/>
      <c r="D453" s="98"/>
      <c r="E453" s="99"/>
      <c r="F453" s="99"/>
      <c r="G453" s="88">
        <f t="shared" si="62"/>
        <v>0</v>
      </c>
      <c r="H453" s="100"/>
      <c r="I453" s="95">
        <f t="shared" si="64"/>
        <v>0</v>
      </c>
      <c r="J453" s="91">
        <f t="shared" si="61"/>
        <v>0</v>
      </c>
      <c r="K453" s="129">
        <v>0</v>
      </c>
      <c r="L453" s="125">
        <f t="shared" si="65"/>
        <v>0</v>
      </c>
      <c r="M453" s="102">
        <f t="shared" si="63"/>
        <v>0</v>
      </c>
    </row>
    <row r="454" spans="1:13" hidden="1" x14ac:dyDescent="0.2">
      <c r="A454" s="27">
        <v>1975</v>
      </c>
      <c r="B454" s="62" t="s">
        <v>66</v>
      </c>
      <c r="C454" s="97"/>
      <c r="D454" s="98"/>
      <c r="E454" s="99"/>
      <c r="F454" s="99"/>
      <c r="G454" s="88">
        <f t="shared" si="62"/>
        <v>0</v>
      </c>
      <c r="H454" s="100"/>
      <c r="I454" s="95">
        <f t="shared" si="64"/>
        <v>0</v>
      </c>
      <c r="J454" s="91">
        <f t="shared" si="61"/>
        <v>0</v>
      </c>
      <c r="K454" s="129">
        <v>0</v>
      </c>
      <c r="L454" s="125">
        <f t="shared" si="65"/>
        <v>0</v>
      </c>
      <c r="M454" s="96">
        <f t="shared" si="63"/>
        <v>0</v>
      </c>
    </row>
    <row r="455" spans="1:13" hidden="1" x14ac:dyDescent="0.2">
      <c r="A455" s="27">
        <v>1980</v>
      </c>
      <c r="B455" s="62" t="s">
        <v>67</v>
      </c>
      <c r="C455" s="97"/>
      <c r="D455" s="98"/>
      <c r="E455" s="99"/>
      <c r="F455" s="99"/>
      <c r="G455" s="88">
        <f t="shared" si="62"/>
        <v>0</v>
      </c>
      <c r="H455" s="100"/>
      <c r="I455" s="95">
        <f t="shared" si="64"/>
        <v>0</v>
      </c>
      <c r="J455" s="91">
        <f t="shared" si="61"/>
        <v>0</v>
      </c>
      <c r="K455" s="129">
        <v>0</v>
      </c>
      <c r="L455" s="125">
        <f t="shared" si="65"/>
        <v>0</v>
      </c>
      <c r="M455" s="96">
        <f t="shared" si="63"/>
        <v>0</v>
      </c>
    </row>
    <row r="456" spans="1:13" hidden="1" x14ac:dyDescent="0.2">
      <c r="A456" s="27">
        <v>1985</v>
      </c>
      <c r="B456" s="62" t="s">
        <v>68</v>
      </c>
      <c r="C456" s="97"/>
      <c r="D456" s="98"/>
      <c r="E456" s="99"/>
      <c r="F456" s="99"/>
      <c r="G456" s="88">
        <f t="shared" si="62"/>
        <v>0</v>
      </c>
      <c r="H456" s="100"/>
      <c r="I456" s="95">
        <f t="shared" si="64"/>
        <v>0</v>
      </c>
      <c r="J456" s="91">
        <f t="shared" si="61"/>
        <v>0</v>
      </c>
      <c r="K456" s="129">
        <v>0</v>
      </c>
      <c r="L456" s="125">
        <f t="shared" si="65"/>
        <v>0</v>
      </c>
      <c r="M456" s="102">
        <f t="shared" si="63"/>
        <v>0</v>
      </c>
    </row>
    <row r="457" spans="1:13" hidden="1" x14ac:dyDescent="0.2">
      <c r="A457" s="27">
        <v>1990</v>
      </c>
      <c r="B457" s="104" t="s">
        <v>69</v>
      </c>
      <c r="C457" s="97"/>
      <c r="D457" s="98"/>
      <c r="E457" s="99"/>
      <c r="F457" s="99"/>
      <c r="G457" s="88">
        <f t="shared" si="62"/>
        <v>0</v>
      </c>
      <c r="H457" s="100"/>
      <c r="I457" s="95">
        <f t="shared" si="64"/>
        <v>0</v>
      </c>
      <c r="J457" s="91">
        <f t="shared" si="61"/>
        <v>0</v>
      </c>
      <c r="K457" s="129">
        <v>0</v>
      </c>
      <c r="L457" s="125">
        <f t="shared" si="65"/>
        <v>0</v>
      </c>
      <c r="M457" s="96">
        <f t="shared" si="63"/>
        <v>0</v>
      </c>
    </row>
    <row r="458" spans="1:13" hidden="1" x14ac:dyDescent="0.2">
      <c r="A458" s="27">
        <v>1995</v>
      </c>
      <c r="B458" s="62" t="s">
        <v>70</v>
      </c>
      <c r="C458" s="97"/>
      <c r="D458" s="98"/>
      <c r="E458" s="99"/>
      <c r="F458" s="99"/>
      <c r="G458" s="88">
        <f t="shared" si="62"/>
        <v>0</v>
      </c>
      <c r="H458" s="100"/>
      <c r="I458" s="105">
        <f t="shared" si="64"/>
        <v>0</v>
      </c>
      <c r="J458" s="106">
        <f t="shared" si="61"/>
        <v>0</v>
      </c>
      <c r="K458" s="129">
        <v>0</v>
      </c>
      <c r="L458" s="125">
        <f t="shared" si="65"/>
        <v>0</v>
      </c>
      <c r="M458" s="96">
        <f t="shared" si="63"/>
        <v>0</v>
      </c>
    </row>
    <row r="459" spans="1:13" hidden="1" x14ac:dyDescent="0.2">
      <c r="A459" s="27">
        <v>2440</v>
      </c>
      <c r="B459" s="28" t="s">
        <v>86</v>
      </c>
      <c r="C459" s="97"/>
      <c r="D459" s="98"/>
      <c r="E459" s="99"/>
      <c r="F459" s="99"/>
      <c r="G459" s="88">
        <f t="shared" si="62"/>
        <v>0</v>
      </c>
      <c r="H459" s="100"/>
      <c r="I459" s="105">
        <f t="shared" si="64"/>
        <v>0</v>
      </c>
      <c r="J459" s="106">
        <f t="shared" si="61"/>
        <v>0</v>
      </c>
      <c r="K459" s="129">
        <v>0</v>
      </c>
      <c r="L459" s="125">
        <f t="shared" si="65"/>
        <v>0</v>
      </c>
      <c r="M459" s="96">
        <f t="shared" si="63"/>
        <v>0</v>
      </c>
    </row>
    <row r="460" spans="1:13" ht="13.5" hidden="1" thickBot="1" x14ac:dyDescent="0.25">
      <c r="A460" s="27">
        <v>2005</v>
      </c>
      <c r="B460" s="62" t="s">
        <v>165</v>
      </c>
      <c r="C460" s="109"/>
      <c r="D460" s="110"/>
      <c r="E460" s="111"/>
      <c r="F460" s="111"/>
      <c r="G460" s="88">
        <f t="shared" si="62"/>
        <v>0</v>
      </c>
      <c r="H460" s="112"/>
      <c r="I460" s="113">
        <f t="shared" si="64"/>
        <v>0</v>
      </c>
      <c r="J460" s="114">
        <f t="shared" si="61"/>
        <v>0</v>
      </c>
      <c r="K460" s="130">
        <v>0</v>
      </c>
      <c r="L460" s="126">
        <f t="shared" si="65"/>
        <v>0</v>
      </c>
      <c r="M460" s="116">
        <f t="shared" si="63"/>
        <v>0</v>
      </c>
    </row>
    <row r="461" spans="1:13" ht="13.5" hidden="1" thickBot="1" x14ac:dyDescent="0.25">
      <c r="A461" s="127"/>
      <c r="B461" s="128" t="s">
        <v>80</v>
      </c>
      <c r="C461" s="119">
        <f>SUM(C420:C460)</f>
        <v>0</v>
      </c>
      <c r="D461" s="119">
        <f>SUM(D420:D460)</f>
        <v>0</v>
      </c>
      <c r="E461" s="119">
        <f>SUM(E420:E460)</f>
        <v>0</v>
      </c>
      <c r="F461" s="119">
        <f>SUM(F420:F460)</f>
        <v>0</v>
      </c>
      <c r="G461" s="119">
        <f>SUM(G421:G460)</f>
        <v>0</v>
      </c>
      <c r="H461" s="119">
        <f>SUM(H420:H460)</f>
        <v>0</v>
      </c>
      <c r="I461" s="120"/>
      <c r="J461" s="119">
        <f>SUM(J420:J460)</f>
        <v>0</v>
      </c>
      <c r="K461" s="119">
        <f t="shared" ref="K461:L461" si="66">SUM(K420:K460)</f>
        <v>0</v>
      </c>
      <c r="L461" s="121">
        <f t="shared" si="66"/>
        <v>0</v>
      </c>
      <c r="M461" s="122">
        <f t="shared" si="63"/>
        <v>0</v>
      </c>
    </row>
    <row r="462" spans="1:13" hidden="1" x14ac:dyDescent="0.2"/>
    <row r="463" spans="1:13" hidden="1" x14ac:dyDescent="0.2"/>
    <row r="464" spans="1:13" ht="18" hidden="1" customHeight="1" x14ac:dyDescent="0.25">
      <c r="A464" s="63"/>
      <c r="B464" s="63"/>
      <c r="C464" s="63"/>
      <c r="D464" s="63"/>
      <c r="E464" s="64" t="s">
        <v>137</v>
      </c>
      <c r="F464" s="69">
        <f>F513-1</f>
        <v>2021</v>
      </c>
      <c r="G464" s="63"/>
      <c r="H464" s="63"/>
      <c r="I464" s="63"/>
      <c r="J464" s="63"/>
      <c r="K464" s="63"/>
    </row>
    <row r="465" spans="1:13" hidden="1" x14ac:dyDescent="0.2">
      <c r="A465" s="70"/>
      <c r="B465" s="70"/>
      <c r="C465" s="70"/>
      <c r="D465" s="70"/>
      <c r="E465" s="70"/>
      <c r="F465" s="70"/>
      <c r="G465" s="70"/>
      <c r="H465" s="70"/>
      <c r="I465" s="70"/>
      <c r="J465" s="70"/>
      <c r="K465" s="70"/>
    </row>
    <row r="466" spans="1:13" ht="18.95" hidden="1" customHeight="1" x14ac:dyDescent="0.25">
      <c r="A466" s="63"/>
      <c r="B466" s="63"/>
      <c r="C466" s="150" t="s">
        <v>138</v>
      </c>
      <c r="D466" s="151"/>
      <c r="E466" s="151"/>
      <c r="F466" s="151"/>
      <c r="G466" s="152" t="s">
        <v>139</v>
      </c>
      <c r="H466" s="153"/>
      <c r="I466" s="71" t="s">
        <v>140</v>
      </c>
      <c r="J466" s="63"/>
      <c r="K466" s="63"/>
    </row>
    <row r="467" spans="1:13" ht="63.95" hidden="1" customHeight="1" x14ac:dyDescent="0.2">
      <c r="A467" s="154" t="s">
        <v>141</v>
      </c>
      <c r="B467" s="156" t="s">
        <v>142</v>
      </c>
      <c r="C467" s="72" t="s">
        <v>143</v>
      </c>
      <c r="D467" s="73" t="s">
        <v>144</v>
      </c>
      <c r="E467" s="74" t="s">
        <v>145</v>
      </c>
      <c r="F467" s="75" t="s">
        <v>146</v>
      </c>
      <c r="G467" s="75" t="s">
        <v>147</v>
      </c>
      <c r="H467" s="72" t="s">
        <v>148</v>
      </c>
      <c r="I467" s="76" t="s">
        <v>149</v>
      </c>
      <c r="J467" s="77" t="s">
        <v>150</v>
      </c>
      <c r="K467" s="74" t="s">
        <v>166</v>
      </c>
      <c r="L467" s="76" t="s">
        <v>152</v>
      </c>
      <c r="M467" s="76" t="s">
        <v>153</v>
      </c>
    </row>
    <row r="468" spans="1:13" ht="13.5" hidden="1" thickBot="1" x14ac:dyDescent="0.25">
      <c r="A468" s="155"/>
      <c r="B468" s="157"/>
      <c r="C468" s="78" t="s">
        <v>154</v>
      </c>
      <c r="D468" s="79" t="s">
        <v>155</v>
      </c>
      <c r="E468" s="80" t="s">
        <v>156</v>
      </c>
      <c r="F468" s="80" t="s">
        <v>157</v>
      </c>
      <c r="G468" s="81" t="s">
        <v>158</v>
      </c>
      <c r="H468" s="82" t="s">
        <v>159</v>
      </c>
      <c r="I468" s="80" t="s">
        <v>160</v>
      </c>
      <c r="J468" s="78" t="s">
        <v>161</v>
      </c>
      <c r="K468" s="83" t="s">
        <v>162</v>
      </c>
      <c r="L468" s="81" t="s">
        <v>163</v>
      </c>
      <c r="M468" s="84" t="s">
        <v>164</v>
      </c>
    </row>
    <row r="469" spans="1:13" hidden="1" x14ac:dyDescent="0.2">
      <c r="A469" s="59">
        <v>1609</v>
      </c>
      <c r="B469" s="62" t="s">
        <v>32</v>
      </c>
      <c r="C469" s="85"/>
      <c r="D469" s="86"/>
      <c r="E469" s="86"/>
      <c r="F469" s="87"/>
      <c r="G469" s="88">
        <f>C469-D469+(E469*0.5)-F469</f>
        <v>0</v>
      </c>
      <c r="H469" s="89"/>
      <c r="I469" s="90">
        <f>IF(H469=0,0,1/H469)</f>
        <v>0</v>
      </c>
      <c r="J469" s="91">
        <f t="shared" ref="J469:J509" si="67">IF(H469=0,0,+G469/H469)</f>
        <v>0</v>
      </c>
      <c r="K469" s="92">
        <v>0</v>
      </c>
      <c r="L469" s="124">
        <f>IF(ISERROR(+K469-J469), 0, +K469-J469)</f>
        <v>0</v>
      </c>
      <c r="M469" s="94">
        <f>IFERROR(L469/K469,0)</f>
        <v>0</v>
      </c>
    </row>
    <row r="470" spans="1:13" hidden="1" x14ac:dyDescent="0.2">
      <c r="A470" s="61">
        <v>1611</v>
      </c>
      <c r="B470" s="60" t="s">
        <v>33</v>
      </c>
      <c r="C470" s="85"/>
      <c r="D470" s="86"/>
      <c r="E470" s="87"/>
      <c r="F470" s="87"/>
      <c r="G470" s="88">
        <f t="shared" ref="G470:G509" si="68">C470-D470+(E470*0.5)-F470</f>
        <v>0</v>
      </c>
      <c r="H470" s="89"/>
      <c r="I470" s="95">
        <f>IF(H470=0,0,1/H470)</f>
        <v>0</v>
      </c>
      <c r="J470" s="91">
        <f t="shared" si="67"/>
        <v>0</v>
      </c>
      <c r="K470" s="129">
        <v>0</v>
      </c>
      <c r="L470" s="124">
        <f>IF(ISERROR(+K470-J470), 0, +K470-J470)</f>
        <v>0</v>
      </c>
      <c r="M470" s="96">
        <f t="shared" ref="M470:M510" si="69">IFERROR(L470/K470,0)</f>
        <v>0</v>
      </c>
    </row>
    <row r="471" spans="1:13" hidden="1" x14ac:dyDescent="0.2">
      <c r="A471" s="27">
        <v>1612</v>
      </c>
      <c r="B471" s="62" t="s">
        <v>35</v>
      </c>
      <c r="C471" s="97"/>
      <c r="D471" s="98"/>
      <c r="E471" s="99"/>
      <c r="F471" s="99"/>
      <c r="G471" s="88">
        <f t="shared" si="68"/>
        <v>0</v>
      </c>
      <c r="H471" s="100"/>
      <c r="I471" s="95">
        <f t="shared" ref="I471:I509" si="70">IF(H471=0,0,1/H471)</f>
        <v>0</v>
      </c>
      <c r="J471" s="91">
        <f t="shared" si="67"/>
        <v>0</v>
      </c>
      <c r="K471" s="129">
        <v>0</v>
      </c>
      <c r="L471" s="125">
        <f t="shared" ref="L471:L509" si="71">IF(ISERROR(+K471-J471), 0, +K471-J471)</f>
        <v>0</v>
      </c>
      <c r="M471" s="96">
        <f t="shared" si="69"/>
        <v>0</v>
      </c>
    </row>
    <row r="472" spans="1:13" hidden="1" x14ac:dyDescent="0.2">
      <c r="A472" s="27">
        <v>1805</v>
      </c>
      <c r="B472" s="62" t="s">
        <v>37</v>
      </c>
      <c r="C472" s="97"/>
      <c r="D472" s="98"/>
      <c r="E472" s="99"/>
      <c r="F472" s="99"/>
      <c r="G472" s="88">
        <f t="shared" si="68"/>
        <v>0</v>
      </c>
      <c r="H472" s="100"/>
      <c r="I472" s="95">
        <f t="shared" si="70"/>
        <v>0</v>
      </c>
      <c r="J472" s="91">
        <f t="shared" si="67"/>
        <v>0</v>
      </c>
      <c r="K472" s="129">
        <v>0</v>
      </c>
      <c r="L472" s="125">
        <f t="shared" si="71"/>
        <v>0</v>
      </c>
      <c r="M472" s="96">
        <f t="shared" si="69"/>
        <v>0</v>
      </c>
    </row>
    <row r="473" spans="1:13" hidden="1" x14ac:dyDescent="0.2">
      <c r="A473" s="27">
        <v>1808</v>
      </c>
      <c r="B473" s="62" t="s">
        <v>38</v>
      </c>
      <c r="C473" s="97"/>
      <c r="D473" s="98"/>
      <c r="E473" s="99"/>
      <c r="F473" s="99"/>
      <c r="G473" s="88">
        <f t="shared" si="68"/>
        <v>0</v>
      </c>
      <c r="H473" s="100"/>
      <c r="I473" s="95">
        <f t="shared" si="70"/>
        <v>0</v>
      </c>
      <c r="J473" s="91">
        <f t="shared" si="67"/>
        <v>0</v>
      </c>
      <c r="K473" s="129">
        <v>0</v>
      </c>
      <c r="L473" s="125">
        <f t="shared" si="71"/>
        <v>0</v>
      </c>
      <c r="M473" s="96">
        <f t="shared" si="69"/>
        <v>0</v>
      </c>
    </row>
    <row r="474" spans="1:13" hidden="1" x14ac:dyDescent="0.2">
      <c r="A474" s="27">
        <v>1810</v>
      </c>
      <c r="B474" s="62" t="s">
        <v>39</v>
      </c>
      <c r="C474" s="97"/>
      <c r="D474" s="98"/>
      <c r="E474" s="99"/>
      <c r="F474" s="99"/>
      <c r="G474" s="88">
        <f t="shared" si="68"/>
        <v>0</v>
      </c>
      <c r="H474" s="100"/>
      <c r="I474" s="95">
        <f t="shared" si="70"/>
        <v>0</v>
      </c>
      <c r="J474" s="91">
        <f t="shared" si="67"/>
        <v>0</v>
      </c>
      <c r="K474" s="129">
        <v>0</v>
      </c>
      <c r="L474" s="125">
        <f t="shared" si="71"/>
        <v>0</v>
      </c>
      <c r="M474" s="96">
        <f t="shared" si="69"/>
        <v>0</v>
      </c>
    </row>
    <row r="475" spans="1:13" hidden="1" x14ac:dyDescent="0.2">
      <c r="A475" s="27">
        <v>1815</v>
      </c>
      <c r="B475" s="62" t="s">
        <v>40</v>
      </c>
      <c r="C475" s="97"/>
      <c r="D475" s="98"/>
      <c r="E475" s="99"/>
      <c r="F475" s="99"/>
      <c r="G475" s="88">
        <f t="shared" si="68"/>
        <v>0</v>
      </c>
      <c r="H475" s="100"/>
      <c r="I475" s="95">
        <f t="shared" si="70"/>
        <v>0</v>
      </c>
      <c r="J475" s="91">
        <f t="shared" si="67"/>
        <v>0</v>
      </c>
      <c r="K475" s="129">
        <v>0</v>
      </c>
      <c r="L475" s="125">
        <f t="shared" si="71"/>
        <v>0</v>
      </c>
      <c r="M475" s="96">
        <f t="shared" si="69"/>
        <v>0</v>
      </c>
    </row>
    <row r="476" spans="1:13" hidden="1" x14ac:dyDescent="0.2">
      <c r="A476" s="27">
        <v>1820</v>
      </c>
      <c r="B476" s="62" t="s">
        <v>41</v>
      </c>
      <c r="C476" s="97"/>
      <c r="D476" s="98"/>
      <c r="E476" s="99"/>
      <c r="F476" s="99"/>
      <c r="G476" s="88">
        <f t="shared" si="68"/>
        <v>0</v>
      </c>
      <c r="H476" s="100"/>
      <c r="I476" s="95">
        <f t="shared" si="70"/>
        <v>0</v>
      </c>
      <c r="J476" s="91">
        <f t="shared" si="67"/>
        <v>0</v>
      </c>
      <c r="K476" s="129">
        <v>0</v>
      </c>
      <c r="L476" s="125">
        <f t="shared" si="71"/>
        <v>0</v>
      </c>
      <c r="M476" s="96">
        <f t="shared" si="69"/>
        <v>0</v>
      </c>
    </row>
    <row r="477" spans="1:13" hidden="1" x14ac:dyDescent="0.2">
      <c r="A477" s="27">
        <v>1825</v>
      </c>
      <c r="B477" s="62" t="s">
        <v>42</v>
      </c>
      <c r="C477" s="97"/>
      <c r="D477" s="98"/>
      <c r="E477" s="99"/>
      <c r="F477" s="99"/>
      <c r="G477" s="88">
        <f t="shared" si="68"/>
        <v>0</v>
      </c>
      <c r="H477" s="100"/>
      <c r="I477" s="95">
        <f t="shared" si="70"/>
        <v>0</v>
      </c>
      <c r="J477" s="91">
        <f t="shared" si="67"/>
        <v>0</v>
      </c>
      <c r="K477" s="129">
        <v>0</v>
      </c>
      <c r="L477" s="125">
        <f t="shared" si="71"/>
        <v>0</v>
      </c>
      <c r="M477" s="96">
        <f t="shared" si="69"/>
        <v>0</v>
      </c>
    </row>
    <row r="478" spans="1:13" hidden="1" x14ac:dyDescent="0.2">
      <c r="A478" s="27">
        <v>1830</v>
      </c>
      <c r="B478" s="62" t="s">
        <v>43</v>
      </c>
      <c r="C478" s="97"/>
      <c r="D478" s="98"/>
      <c r="E478" s="99"/>
      <c r="F478" s="99"/>
      <c r="G478" s="88">
        <f t="shared" si="68"/>
        <v>0</v>
      </c>
      <c r="H478" s="100"/>
      <c r="I478" s="95">
        <f t="shared" si="70"/>
        <v>0</v>
      </c>
      <c r="J478" s="91">
        <f t="shared" si="67"/>
        <v>0</v>
      </c>
      <c r="K478" s="129">
        <v>0</v>
      </c>
      <c r="L478" s="125">
        <f t="shared" si="71"/>
        <v>0</v>
      </c>
      <c r="M478" s="102">
        <f t="shared" si="69"/>
        <v>0</v>
      </c>
    </row>
    <row r="479" spans="1:13" hidden="1" x14ac:dyDescent="0.2">
      <c r="A479" s="27">
        <v>1835</v>
      </c>
      <c r="B479" s="62" t="s">
        <v>44</v>
      </c>
      <c r="C479" s="97"/>
      <c r="D479" s="98"/>
      <c r="E479" s="99"/>
      <c r="F479" s="99"/>
      <c r="G479" s="88">
        <f t="shared" si="68"/>
        <v>0</v>
      </c>
      <c r="H479" s="100"/>
      <c r="I479" s="95">
        <f t="shared" si="70"/>
        <v>0</v>
      </c>
      <c r="J479" s="91">
        <f t="shared" si="67"/>
        <v>0</v>
      </c>
      <c r="K479" s="129">
        <v>0</v>
      </c>
      <c r="L479" s="125">
        <f t="shared" si="71"/>
        <v>0</v>
      </c>
      <c r="M479" s="96">
        <f t="shared" si="69"/>
        <v>0</v>
      </c>
    </row>
    <row r="480" spans="1:13" hidden="1" x14ac:dyDescent="0.2">
      <c r="A480" s="27">
        <v>1840</v>
      </c>
      <c r="B480" s="62" t="s">
        <v>45</v>
      </c>
      <c r="C480" s="97"/>
      <c r="D480" s="98"/>
      <c r="E480" s="99"/>
      <c r="F480" s="99"/>
      <c r="G480" s="88">
        <f t="shared" si="68"/>
        <v>0</v>
      </c>
      <c r="H480" s="100"/>
      <c r="I480" s="95">
        <f t="shared" si="70"/>
        <v>0</v>
      </c>
      <c r="J480" s="91">
        <f t="shared" si="67"/>
        <v>0</v>
      </c>
      <c r="K480" s="129">
        <v>0</v>
      </c>
      <c r="L480" s="125">
        <f t="shared" si="71"/>
        <v>0</v>
      </c>
      <c r="M480" s="102">
        <f t="shared" si="69"/>
        <v>0</v>
      </c>
    </row>
    <row r="481" spans="1:13" hidden="1" x14ac:dyDescent="0.2">
      <c r="A481" s="27">
        <v>1845</v>
      </c>
      <c r="B481" s="62" t="s">
        <v>46</v>
      </c>
      <c r="C481" s="97"/>
      <c r="D481" s="98"/>
      <c r="E481" s="99"/>
      <c r="F481" s="99"/>
      <c r="G481" s="88">
        <f t="shared" si="68"/>
        <v>0</v>
      </c>
      <c r="H481" s="100"/>
      <c r="I481" s="95">
        <f t="shared" si="70"/>
        <v>0</v>
      </c>
      <c r="J481" s="91">
        <f t="shared" si="67"/>
        <v>0</v>
      </c>
      <c r="K481" s="129">
        <v>0</v>
      </c>
      <c r="L481" s="125">
        <f t="shared" si="71"/>
        <v>0</v>
      </c>
      <c r="M481" s="96">
        <f t="shared" si="69"/>
        <v>0</v>
      </c>
    </row>
    <row r="482" spans="1:13" hidden="1" x14ac:dyDescent="0.2">
      <c r="A482" s="27">
        <v>1850</v>
      </c>
      <c r="B482" s="62" t="s">
        <v>47</v>
      </c>
      <c r="C482" s="97"/>
      <c r="D482" s="98"/>
      <c r="E482" s="99"/>
      <c r="F482" s="99"/>
      <c r="G482" s="88">
        <f t="shared" si="68"/>
        <v>0</v>
      </c>
      <c r="H482" s="100"/>
      <c r="I482" s="95">
        <f t="shared" si="70"/>
        <v>0</v>
      </c>
      <c r="J482" s="91">
        <f t="shared" si="67"/>
        <v>0</v>
      </c>
      <c r="K482" s="129">
        <v>0</v>
      </c>
      <c r="L482" s="125">
        <f t="shared" si="71"/>
        <v>0</v>
      </c>
      <c r="M482" s="96">
        <f t="shared" si="69"/>
        <v>0</v>
      </c>
    </row>
    <row r="483" spans="1:13" hidden="1" x14ac:dyDescent="0.2">
      <c r="A483" s="27">
        <v>1855</v>
      </c>
      <c r="B483" s="62" t="s">
        <v>48</v>
      </c>
      <c r="C483" s="97"/>
      <c r="D483" s="98"/>
      <c r="E483" s="99"/>
      <c r="F483" s="99"/>
      <c r="G483" s="88">
        <f t="shared" si="68"/>
        <v>0</v>
      </c>
      <c r="H483" s="100"/>
      <c r="I483" s="95">
        <f t="shared" si="70"/>
        <v>0</v>
      </c>
      <c r="J483" s="91">
        <f t="shared" si="67"/>
        <v>0</v>
      </c>
      <c r="K483" s="129">
        <v>0</v>
      </c>
      <c r="L483" s="125">
        <f t="shared" si="71"/>
        <v>0</v>
      </c>
      <c r="M483" s="96">
        <f t="shared" si="69"/>
        <v>0</v>
      </c>
    </row>
    <row r="484" spans="1:13" hidden="1" x14ac:dyDescent="0.2">
      <c r="A484" s="27">
        <v>1860</v>
      </c>
      <c r="B484" s="62" t="s">
        <v>49</v>
      </c>
      <c r="C484" s="97"/>
      <c r="D484" s="98"/>
      <c r="E484" s="99"/>
      <c r="F484" s="99"/>
      <c r="G484" s="88">
        <f t="shared" si="68"/>
        <v>0</v>
      </c>
      <c r="H484" s="100"/>
      <c r="I484" s="95">
        <f t="shared" si="70"/>
        <v>0</v>
      </c>
      <c r="J484" s="91">
        <f t="shared" si="67"/>
        <v>0</v>
      </c>
      <c r="K484" s="129">
        <v>0</v>
      </c>
      <c r="L484" s="125">
        <f t="shared" si="71"/>
        <v>0</v>
      </c>
      <c r="M484" s="96">
        <f t="shared" si="69"/>
        <v>0</v>
      </c>
    </row>
    <row r="485" spans="1:13" hidden="1" x14ac:dyDescent="0.2">
      <c r="A485" s="27">
        <v>1860</v>
      </c>
      <c r="B485" s="62" t="s">
        <v>50</v>
      </c>
      <c r="C485" s="97"/>
      <c r="D485" s="98"/>
      <c r="E485" s="99"/>
      <c r="F485" s="99"/>
      <c r="G485" s="88">
        <f t="shared" si="68"/>
        <v>0</v>
      </c>
      <c r="H485" s="100"/>
      <c r="I485" s="95">
        <f t="shared" si="70"/>
        <v>0</v>
      </c>
      <c r="J485" s="91">
        <f t="shared" si="67"/>
        <v>0</v>
      </c>
      <c r="K485" s="129">
        <v>0</v>
      </c>
      <c r="L485" s="125">
        <f t="shared" si="71"/>
        <v>0</v>
      </c>
      <c r="M485" s="96">
        <f t="shared" si="69"/>
        <v>0</v>
      </c>
    </row>
    <row r="486" spans="1:13" hidden="1" x14ac:dyDescent="0.2">
      <c r="A486" s="27">
        <v>1905</v>
      </c>
      <c r="B486" s="62" t="s">
        <v>37</v>
      </c>
      <c r="C486" s="97"/>
      <c r="D486" s="98"/>
      <c r="E486" s="99"/>
      <c r="F486" s="99"/>
      <c r="G486" s="88">
        <f t="shared" si="68"/>
        <v>0</v>
      </c>
      <c r="H486" s="100"/>
      <c r="I486" s="95">
        <f t="shared" si="70"/>
        <v>0</v>
      </c>
      <c r="J486" s="91">
        <f t="shared" si="67"/>
        <v>0</v>
      </c>
      <c r="K486" s="129">
        <v>0</v>
      </c>
      <c r="L486" s="125">
        <f t="shared" si="71"/>
        <v>0</v>
      </c>
      <c r="M486" s="96">
        <f t="shared" si="69"/>
        <v>0</v>
      </c>
    </row>
    <row r="487" spans="1:13" hidden="1" x14ac:dyDescent="0.2">
      <c r="A487" s="27">
        <v>1908</v>
      </c>
      <c r="B487" s="62" t="s">
        <v>51</v>
      </c>
      <c r="C487" s="97"/>
      <c r="D487" s="98"/>
      <c r="E487" s="99"/>
      <c r="F487" s="99"/>
      <c r="G487" s="88">
        <f t="shared" si="68"/>
        <v>0</v>
      </c>
      <c r="H487" s="100"/>
      <c r="I487" s="95">
        <f t="shared" si="70"/>
        <v>0</v>
      </c>
      <c r="J487" s="91">
        <f t="shared" si="67"/>
        <v>0</v>
      </c>
      <c r="K487" s="129">
        <v>0</v>
      </c>
      <c r="L487" s="125">
        <f t="shared" si="71"/>
        <v>0</v>
      </c>
      <c r="M487" s="96">
        <f t="shared" si="69"/>
        <v>0</v>
      </c>
    </row>
    <row r="488" spans="1:13" hidden="1" x14ac:dyDescent="0.2">
      <c r="A488" s="27">
        <v>1910</v>
      </c>
      <c r="B488" s="62" t="s">
        <v>39</v>
      </c>
      <c r="C488" s="97"/>
      <c r="D488" s="98"/>
      <c r="E488" s="99"/>
      <c r="F488" s="99"/>
      <c r="G488" s="88">
        <f t="shared" si="68"/>
        <v>0</v>
      </c>
      <c r="H488" s="100"/>
      <c r="I488" s="95">
        <f t="shared" si="70"/>
        <v>0</v>
      </c>
      <c r="J488" s="91">
        <f t="shared" si="67"/>
        <v>0</v>
      </c>
      <c r="K488" s="129">
        <v>0</v>
      </c>
      <c r="L488" s="125">
        <f t="shared" si="71"/>
        <v>0</v>
      </c>
      <c r="M488" s="96">
        <f t="shared" si="69"/>
        <v>0</v>
      </c>
    </row>
    <row r="489" spans="1:13" hidden="1" x14ac:dyDescent="0.2">
      <c r="A489" s="27">
        <v>1915</v>
      </c>
      <c r="B489" s="62" t="s">
        <v>52</v>
      </c>
      <c r="C489" s="97"/>
      <c r="D489" s="98"/>
      <c r="E489" s="99"/>
      <c r="F489" s="99"/>
      <c r="G489" s="88">
        <f t="shared" si="68"/>
        <v>0</v>
      </c>
      <c r="H489" s="100"/>
      <c r="I489" s="95">
        <f t="shared" si="70"/>
        <v>0</v>
      </c>
      <c r="J489" s="91">
        <f t="shared" si="67"/>
        <v>0</v>
      </c>
      <c r="K489" s="129">
        <v>0</v>
      </c>
      <c r="L489" s="125">
        <f t="shared" si="71"/>
        <v>0</v>
      </c>
      <c r="M489" s="96">
        <f t="shared" si="69"/>
        <v>0</v>
      </c>
    </row>
    <row r="490" spans="1:13" hidden="1" x14ac:dyDescent="0.2">
      <c r="A490" s="27">
        <v>1915</v>
      </c>
      <c r="B490" s="62" t="s">
        <v>53</v>
      </c>
      <c r="C490" s="97"/>
      <c r="D490" s="98"/>
      <c r="E490" s="99"/>
      <c r="F490" s="99"/>
      <c r="G490" s="88">
        <f t="shared" si="68"/>
        <v>0</v>
      </c>
      <c r="H490" s="100"/>
      <c r="I490" s="95">
        <f t="shared" si="70"/>
        <v>0</v>
      </c>
      <c r="J490" s="91">
        <f t="shared" si="67"/>
        <v>0</v>
      </c>
      <c r="K490" s="129">
        <v>0</v>
      </c>
      <c r="L490" s="125">
        <f t="shared" si="71"/>
        <v>0</v>
      </c>
      <c r="M490" s="96">
        <f t="shared" si="69"/>
        <v>0</v>
      </c>
    </row>
    <row r="491" spans="1:13" hidden="1" x14ac:dyDescent="0.2">
      <c r="A491" s="27">
        <v>1920</v>
      </c>
      <c r="B491" s="62" t="s">
        <v>54</v>
      </c>
      <c r="C491" s="97"/>
      <c r="D491" s="98"/>
      <c r="E491" s="99"/>
      <c r="F491" s="99"/>
      <c r="G491" s="88">
        <f t="shared" si="68"/>
        <v>0</v>
      </c>
      <c r="H491" s="100"/>
      <c r="I491" s="95">
        <f t="shared" si="70"/>
        <v>0</v>
      </c>
      <c r="J491" s="91">
        <f t="shared" si="67"/>
        <v>0</v>
      </c>
      <c r="K491" s="129">
        <v>0</v>
      </c>
      <c r="L491" s="125">
        <f t="shared" si="71"/>
        <v>0</v>
      </c>
      <c r="M491" s="96">
        <f t="shared" si="69"/>
        <v>0</v>
      </c>
    </row>
    <row r="492" spans="1:13" hidden="1" x14ac:dyDescent="0.2">
      <c r="A492" s="27">
        <v>1920</v>
      </c>
      <c r="B492" s="62" t="s">
        <v>55</v>
      </c>
      <c r="C492" s="97"/>
      <c r="D492" s="98"/>
      <c r="E492" s="99"/>
      <c r="F492" s="99"/>
      <c r="G492" s="88">
        <f t="shared" si="68"/>
        <v>0</v>
      </c>
      <c r="H492" s="100"/>
      <c r="I492" s="95">
        <f t="shared" si="70"/>
        <v>0</v>
      </c>
      <c r="J492" s="91">
        <f t="shared" si="67"/>
        <v>0</v>
      </c>
      <c r="K492" s="129">
        <v>0</v>
      </c>
      <c r="L492" s="125">
        <f t="shared" si="71"/>
        <v>0</v>
      </c>
      <c r="M492" s="102">
        <f t="shared" si="69"/>
        <v>0</v>
      </c>
    </row>
    <row r="493" spans="1:13" hidden="1" x14ac:dyDescent="0.2">
      <c r="A493" s="27">
        <v>1920</v>
      </c>
      <c r="B493" s="62" t="s">
        <v>56</v>
      </c>
      <c r="C493" s="97"/>
      <c r="D493" s="98"/>
      <c r="E493" s="99"/>
      <c r="F493" s="99"/>
      <c r="G493" s="88">
        <f t="shared" si="68"/>
        <v>0</v>
      </c>
      <c r="H493" s="100"/>
      <c r="I493" s="95">
        <f t="shared" si="70"/>
        <v>0</v>
      </c>
      <c r="J493" s="91">
        <f t="shared" si="67"/>
        <v>0</v>
      </c>
      <c r="K493" s="129">
        <v>0</v>
      </c>
      <c r="L493" s="125">
        <f t="shared" si="71"/>
        <v>0</v>
      </c>
      <c r="M493" s="102">
        <f t="shared" si="69"/>
        <v>0</v>
      </c>
    </row>
    <row r="494" spans="1:13" hidden="1" x14ac:dyDescent="0.2">
      <c r="A494" s="27">
        <v>1930</v>
      </c>
      <c r="B494" s="62" t="s">
        <v>57</v>
      </c>
      <c r="C494" s="97"/>
      <c r="D494" s="98"/>
      <c r="E494" s="99"/>
      <c r="F494" s="99"/>
      <c r="G494" s="88">
        <f t="shared" si="68"/>
        <v>0</v>
      </c>
      <c r="H494" s="100"/>
      <c r="I494" s="95">
        <f t="shared" si="70"/>
        <v>0</v>
      </c>
      <c r="J494" s="91">
        <f t="shared" si="67"/>
        <v>0</v>
      </c>
      <c r="K494" s="129">
        <v>0</v>
      </c>
      <c r="L494" s="125">
        <f t="shared" si="71"/>
        <v>0</v>
      </c>
      <c r="M494" s="96">
        <f t="shared" si="69"/>
        <v>0</v>
      </c>
    </row>
    <row r="495" spans="1:13" hidden="1" x14ac:dyDescent="0.2">
      <c r="A495" s="27">
        <v>1935</v>
      </c>
      <c r="B495" s="62" t="s">
        <v>58</v>
      </c>
      <c r="C495" s="97"/>
      <c r="D495" s="98"/>
      <c r="E495" s="99"/>
      <c r="F495" s="99"/>
      <c r="G495" s="88">
        <f t="shared" si="68"/>
        <v>0</v>
      </c>
      <c r="H495" s="100"/>
      <c r="I495" s="95">
        <f t="shared" si="70"/>
        <v>0</v>
      </c>
      <c r="J495" s="91">
        <f t="shared" si="67"/>
        <v>0</v>
      </c>
      <c r="K495" s="129">
        <v>0</v>
      </c>
      <c r="L495" s="125">
        <f t="shared" si="71"/>
        <v>0</v>
      </c>
      <c r="M495" s="96">
        <f t="shared" si="69"/>
        <v>0</v>
      </c>
    </row>
    <row r="496" spans="1:13" hidden="1" x14ac:dyDescent="0.2">
      <c r="A496" s="27">
        <v>1940</v>
      </c>
      <c r="B496" s="62" t="s">
        <v>59</v>
      </c>
      <c r="C496" s="97"/>
      <c r="D496" s="98"/>
      <c r="E496" s="99"/>
      <c r="F496" s="99"/>
      <c r="G496" s="88">
        <f t="shared" si="68"/>
        <v>0</v>
      </c>
      <c r="H496" s="100"/>
      <c r="I496" s="95">
        <f t="shared" si="70"/>
        <v>0</v>
      </c>
      <c r="J496" s="91">
        <f t="shared" si="67"/>
        <v>0</v>
      </c>
      <c r="K496" s="129">
        <v>0</v>
      </c>
      <c r="L496" s="125">
        <f t="shared" si="71"/>
        <v>0</v>
      </c>
      <c r="M496" s="102">
        <f t="shared" si="69"/>
        <v>0</v>
      </c>
    </row>
    <row r="497" spans="1:13" hidden="1" x14ac:dyDescent="0.2">
      <c r="A497" s="27">
        <v>1945</v>
      </c>
      <c r="B497" s="62" t="s">
        <v>60</v>
      </c>
      <c r="C497" s="97"/>
      <c r="D497" s="98"/>
      <c r="E497" s="99"/>
      <c r="F497" s="99"/>
      <c r="G497" s="88">
        <f t="shared" si="68"/>
        <v>0</v>
      </c>
      <c r="H497" s="100"/>
      <c r="I497" s="95">
        <f t="shared" si="70"/>
        <v>0</v>
      </c>
      <c r="J497" s="91">
        <f t="shared" si="67"/>
        <v>0</v>
      </c>
      <c r="K497" s="129">
        <v>0</v>
      </c>
      <c r="L497" s="125">
        <f t="shared" si="71"/>
        <v>0</v>
      </c>
      <c r="M497" s="96">
        <f t="shared" si="69"/>
        <v>0</v>
      </c>
    </row>
    <row r="498" spans="1:13" hidden="1" x14ac:dyDescent="0.2">
      <c r="A498" s="27">
        <v>1950</v>
      </c>
      <c r="B498" s="62" t="s">
        <v>61</v>
      </c>
      <c r="C498" s="97"/>
      <c r="D498" s="98"/>
      <c r="E498" s="99"/>
      <c r="F498" s="99"/>
      <c r="G498" s="88">
        <f t="shared" si="68"/>
        <v>0</v>
      </c>
      <c r="H498" s="100"/>
      <c r="I498" s="95">
        <f t="shared" si="70"/>
        <v>0</v>
      </c>
      <c r="J498" s="91">
        <f t="shared" si="67"/>
        <v>0</v>
      </c>
      <c r="K498" s="129">
        <v>0</v>
      </c>
      <c r="L498" s="125">
        <f t="shared" si="71"/>
        <v>0</v>
      </c>
      <c r="M498" s="102">
        <f t="shared" si="69"/>
        <v>0</v>
      </c>
    </row>
    <row r="499" spans="1:13" hidden="1" x14ac:dyDescent="0.2">
      <c r="A499" s="27">
        <v>1955</v>
      </c>
      <c r="B499" s="62" t="s">
        <v>62</v>
      </c>
      <c r="C499" s="97"/>
      <c r="D499" s="98"/>
      <c r="E499" s="99"/>
      <c r="F499" s="99"/>
      <c r="G499" s="88">
        <f t="shared" si="68"/>
        <v>0</v>
      </c>
      <c r="H499" s="100"/>
      <c r="I499" s="95">
        <f t="shared" si="70"/>
        <v>0</v>
      </c>
      <c r="J499" s="91">
        <f t="shared" si="67"/>
        <v>0</v>
      </c>
      <c r="K499" s="129">
        <v>0</v>
      </c>
      <c r="L499" s="125">
        <f t="shared" si="71"/>
        <v>0</v>
      </c>
      <c r="M499" s="102">
        <f t="shared" si="69"/>
        <v>0</v>
      </c>
    </row>
    <row r="500" spans="1:13" hidden="1" x14ac:dyDescent="0.2">
      <c r="A500" s="27">
        <v>1955</v>
      </c>
      <c r="B500" s="62" t="s">
        <v>63</v>
      </c>
      <c r="C500" s="97"/>
      <c r="D500" s="98"/>
      <c r="E500" s="99"/>
      <c r="F500" s="99"/>
      <c r="G500" s="88">
        <f t="shared" si="68"/>
        <v>0</v>
      </c>
      <c r="H500" s="100"/>
      <c r="I500" s="95">
        <f t="shared" si="70"/>
        <v>0</v>
      </c>
      <c r="J500" s="91">
        <f t="shared" si="67"/>
        <v>0</v>
      </c>
      <c r="K500" s="129">
        <v>0</v>
      </c>
      <c r="L500" s="125">
        <f t="shared" si="71"/>
        <v>0</v>
      </c>
      <c r="M500" s="96">
        <f t="shared" si="69"/>
        <v>0</v>
      </c>
    </row>
    <row r="501" spans="1:13" hidden="1" x14ac:dyDescent="0.2">
      <c r="A501" s="27">
        <v>1960</v>
      </c>
      <c r="B501" s="62" t="s">
        <v>64</v>
      </c>
      <c r="C501" s="97"/>
      <c r="D501" s="98"/>
      <c r="E501" s="99"/>
      <c r="F501" s="99"/>
      <c r="G501" s="88">
        <f t="shared" si="68"/>
        <v>0</v>
      </c>
      <c r="H501" s="100"/>
      <c r="I501" s="95">
        <f t="shared" si="70"/>
        <v>0</v>
      </c>
      <c r="J501" s="91">
        <f t="shared" si="67"/>
        <v>0</v>
      </c>
      <c r="K501" s="129">
        <v>0</v>
      </c>
      <c r="L501" s="125">
        <f t="shared" si="71"/>
        <v>0</v>
      </c>
      <c r="M501" s="102">
        <f t="shared" si="69"/>
        <v>0</v>
      </c>
    </row>
    <row r="502" spans="1:13" hidden="1" x14ac:dyDescent="0.2">
      <c r="A502" s="27">
        <v>1970</v>
      </c>
      <c r="B502" s="103" t="s">
        <v>65</v>
      </c>
      <c r="C502" s="97"/>
      <c r="D502" s="98"/>
      <c r="E502" s="99"/>
      <c r="F502" s="99"/>
      <c r="G502" s="88">
        <f t="shared" si="68"/>
        <v>0</v>
      </c>
      <c r="H502" s="100"/>
      <c r="I502" s="95">
        <f t="shared" si="70"/>
        <v>0</v>
      </c>
      <c r="J502" s="91">
        <f t="shared" si="67"/>
        <v>0</v>
      </c>
      <c r="K502" s="129">
        <v>0</v>
      </c>
      <c r="L502" s="125">
        <f t="shared" si="71"/>
        <v>0</v>
      </c>
      <c r="M502" s="102">
        <f t="shared" si="69"/>
        <v>0</v>
      </c>
    </row>
    <row r="503" spans="1:13" hidden="1" x14ac:dyDescent="0.2">
      <c r="A503" s="27">
        <v>1975</v>
      </c>
      <c r="B503" s="62" t="s">
        <v>66</v>
      </c>
      <c r="C503" s="97"/>
      <c r="D503" s="98"/>
      <c r="E503" s="99"/>
      <c r="F503" s="99"/>
      <c r="G503" s="88">
        <f t="shared" si="68"/>
        <v>0</v>
      </c>
      <c r="H503" s="100"/>
      <c r="I503" s="95">
        <f t="shared" si="70"/>
        <v>0</v>
      </c>
      <c r="J503" s="91">
        <f t="shared" si="67"/>
        <v>0</v>
      </c>
      <c r="K503" s="129">
        <v>0</v>
      </c>
      <c r="L503" s="125">
        <f t="shared" si="71"/>
        <v>0</v>
      </c>
      <c r="M503" s="96">
        <f t="shared" si="69"/>
        <v>0</v>
      </c>
    </row>
    <row r="504" spans="1:13" hidden="1" x14ac:dyDescent="0.2">
      <c r="A504" s="27">
        <v>1980</v>
      </c>
      <c r="B504" s="62" t="s">
        <v>67</v>
      </c>
      <c r="C504" s="97"/>
      <c r="D504" s="98"/>
      <c r="E504" s="99"/>
      <c r="F504" s="99"/>
      <c r="G504" s="88">
        <f t="shared" si="68"/>
        <v>0</v>
      </c>
      <c r="H504" s="100"/>
      <c r="I504" s="95">
        <f t="shared" si="70"/>
        <v>0</v>
      </c>
      <c r="J504" s="91">
        <f t="shared" si="67"/>
        <v>0</v>
      </c>
      <c r="K504" s="129">
        <v>0</v>
      </c>
      <c r="L504" s="125">
        <f t="shared" si="71"/>
        <v>0</v>
      </c>
      <c r="M504" s="96">
        <f t="shared" si="69"/>
        <v>0</v>
      </c>
    </row>
    <row r="505" spans="1:13" hidden="1" x14ac:dyDescent="0.2">
      <c r="A505" s="27">
        <v>1985</v>
      </c>
      <c r="B505" s="62" t="s">
        <v>68</v>
      </c>
      <c r="C505" s="97"/>
      <c r="D505" s="98"/>
      <c r="E505" s="99"/>
      <c r="F505" s="99"/>
      <c r="G505" s="88">
        <f t="shared" si="68"/>
        <v>0</v>
      </c>
      <c r="H505" s="100"/>
      <c r="I505" s="95">
        <f t="shared" si="70"/>
        <v>0</v>
      </c>
      <c r="J505" s="91">
        <f t="shared" si="67"/>
        <v>0</v>
      </c>
      <c r="K505" s="129">
        <v>0</v>
      </c>
      <c r="L505" s="125">
        <f t="shared" si="71"/>
        <v>0</v>
      </c>
      <c r="M505" s="102">
        <f t="shared" si="69"/>
        <v>0</v>
      </c>
    </row>
    <row r="506" spans="1:13" hidden="1" x14ac:dyDescent="0.2">
      <c r="A506" s="27">
        <v>1990</v>
      </c>
      <c r="B506" s="104" t="s">
        <v>69</v>
      </c>
      <c r="C506" s="97"/>
      <c r="D506" s="98"/>
      <c r="E506" s="99"/>
      <c r="F506" s="99"/>
      <c r="G506" s="88">
        <f t="shared" si="68"/>
        <v>0</v>
      </c>
      <c r="H506" s="100"/>
      <c r="I506" s="95">
        <f t="shared" si="70"/>
        <v>0</v>
      </c>
      <c r="J506" s="91">
        <f t="shared" si="67"/>
        <v>0</v>
      </c>
      <c r="K506" s="129">
        <v>0</v>
      </c>
      <c r="L506" s="125">
        <f t="shared" si="71"/>
        <v>0</v>
      </c>
      <c r="M506" s="96">
        <f t="shared" si="69"/>
        <v>0</v>
      </c>
    </row>
    <row r="507" spans="1:13" hidden="1" x14ac:dyDescent="0.2">
      <c r="A507" s="27">
        <v>1995</v>
      </c>
      <c r="B507" s="62" t="s">
        <v>70</v>
      </c>
      <c r="C507" s="97"/>
      <c r="D507" s="98"/>
      <c r="E507" s="99"/>
      <c r="F507" s="99"/>
      <c r="G507" s="88">
        <f t="shared" si="68"/>
        <v>0</v>
      </c>
      <c r="H507" s="100"/>
      <c r="I507" s="105">
        <f t="shared" si="70"/>
        <v>0</v>
      </c>
      <c r="J507" s="106">
        <f t="shared" si="67"/>
        <v>0</v>
      </c>
      <c r="K507" s="129">
        <v>0</v>
      </c>
      <c r="L507" s="125">
        <f t="shared" si="71"/>
        <v>0</v>
      </c>
      <c r="M507" s="96">
        <f t="shared" si="69"/>
        <v>0</v>
      </c>
    </row>
    <row r="508" spans="1:13" hidden="1" x14ac:dyDescent="0.2">
      <c r="A508" s="27">
        <v>2440</v>
      </c>
      <c r="B508" s="28" t="s">
        <v>86</v>
      </c>
      <c r="C508" s="97"/>
      <c r="D508" s="98"/>
      <c r="E508" s="99"/>
      <c r="F508" s="99"/>
      <c r="G508" s="88">
        <f t="shared" si="68"/>
        <v>0</v>
      </c>
      <c r="H508" s="100"/>
      <c r="I508" s="105">
        <f t="shared" si="70"/>
        <v>0</v>
      </c>
      <c r="J508" s="106">
        <f t="shared" si="67"/>
        <v>0</v>
      </c>
      <c r="K508" s="129">
        <v>0</v>
      </c>
      <c r="L508" s="125">
        <f t="shared" si="71"/>
        <v>0</v>
      </c>
      <c r="M508" s="96">
        <f t="shared" si="69"/>
        <v>0</v>
      </c>
    </row>
    <row r="509" spans="1:13" ht="13.5" hidden="1" thickBot="1" x14ac:dyDescent="0.25">
      <c r="A509" s="27">
        <v>2005</v>
      </c>
      <c r="B509" s="62" t="s">
        <v>165</v>
      </c>
      <c r="C509" s="109"/>
      <c r="D509" s="110"/>
      <c r="E509" s="111"/>
      <c r="F509" s="111"/>
      <c r="G509" s="88">
        <f t="shared" si="68"/>
        <v>0</v>
      </c>
      <c r="H509" s="112"/>
      <c r="I509" s="113">
        <f t="shared" si="70"/>
        <v>0</v>
      </c>
      <c r="J509" s="114">
        <f t="shared" si="67"/>
        <v>0</v>
      </c>
      <c r="K509" s="130">
        <v>0</v>
      </c>
      <c r="L509" s="126">
        <f t="shared" si="71"/>
        <v>0</v>
      </c>
      <c r="M509" s="116">
        <f t="shared" si="69"/>
        <v>0</v>
      </c>
    </row>
    <row r="510" spans="1:13" ht="13.5" hidden="1" thickBot="1" x14ac:dyDescent="0.25">
      <c r="A510" s="127"/>
      <c r="B510" s="128" t="s">
        <v>80</v>
      </c>
      <c r="C510" s="119">
        <f>SUM(C469:C509)</f>
        <v>0</v>
      </c>
      <c r="D510" s="119">
        <f>SUM(D469:D509)</f>
        <v>0</v>
      </c>
      <c r="E510" s="119">
        <f>SUM(E469:E509)</f>
        <v>0</v>
      </c>
      <c r="F510" s="119">
        <f>SUM(F469:F509)</f>
        <v>0</v>
      </c>
      <c r="G510" s="119">
        <f>SUM(G470:G509)</f>
        <v>0</v>
      </c>
      <c r="H510" s="119">
        <f>SUM(H469:H509)</f>
        <v>0</v>
      </c>
      <c r="I510" s="120"/>
      <c r="J510" s="119">
        <f>SUM(J469:J509)</f>
        <v>0</v>
      </c>
      <c r="K510" s="119">
        <f t="shared" ref="K510:L510" si="72">SUM(K469:K509)</f>
        <v>0</v>
      </c>
      <c r="L510" s="121">
        <f t="shared" si="72"/>
        <v>0</v>
      </c>
      <c r="M510" s="122">
        <f t="shared" si="69"/>
        <v>0</v>
      </c>
    </row>
    <row r="511" spans="1:13" hidden="1" x14ac:dyDescent="0.2"/>
    <row r="512" spans="1:13" ht="13.5" thickBot="1" x14ac:dyDescent="0.25"/>
    <row r="513" spans="1:16" ht="18" customHeight="1" thickBot="1" x14ac:dyDescent="0.3">
      <c r="A513" s="63"/>
      <c r="B513" s="63"/>
      <c r="C513" s="63"/>
      <c r="D513" s="63"/>
      <c r="E513" s="64" t="s">
        <v>137</v>
      </c>
      <c r="F513" s="69">
        <f>F573-1</f>
        <v>2022</v>
      </c>
      <c r="G513" s="63"/>
      <c r="H513" s="63"/>
      <c r="I513" s="63"/>
      <c r="J513" s="63"/>
      <c r="K513" s="63"/>
    </row>
    <row r="514" spans="1:16" ht="13.5" thickBot="1" x14ac:dyDescent="0.25">
      <c r="A514" s="70"/>
      <c r="B514" s="70"/>
      <c r="C514" s="70"/>
      <c r="D514" s="70"/>
      <c r="E514" s="70"/>
      <c r="F514" s="70"/>
      <c r="G514" s="70"/>
      <c r="H514" s="70"/>
      <c r="I514" s="70"/>
      <c r="J514" s="70"/>
      <c r="K514" s="70"/>
    </row>
    <row r="515" spans="1:16" ht="40.5" customHeight="1" thickBot="1" x14ac:dyDescent="0.3">
      <c r="A515" s="63"/>
      <c r="B515" s="63"/>
      <c r="C515" s="150" t="s">
        <v>138</v>
      </c>
      <c r="D515" s="151"/>
      <c r="E515" s="151"/>
      <c r="F515" s="151"/>
      <c r="G515" s="152" t="s">
        <v>139</v>
      </c>
      <c r="H515" s="153"/>
      <c r="I515" s="71" t="s">
        <v>140</v>
      </c>
      <c r="J515" s="63"/>
      <c r="K515" s="63"/>
    </row>
    <row r="516" spans="1:16" ht="63.95" customHeight="1" thickBot="1" x14ac:dyDescent="0.25">
      <c r="A516" s="154" t="s">
        <v>141</v>
      </c>
      <c r="B516" s="156" t="s">
        <v>142</v>
      </c>
      <c r="C516" s="72" t="s">
        <v>143</v>
      </c>
      <c r="D516" s="73" t="s">
        <v>144</v>
      </c>
      <c r="E516" s="74" t="s">
        <v>145</v>
      </c>
      <c r="F516" s="75" t="s">
        <v>146</v>
      </c>
      <c r="G516" s="75" t="s">
        <v>147</v>
      </c>
      <c r="H516" s="72" t="s">
        <v>148</v>
      </c>
      <c r="I516" s="76" t="s">
        <v>149</v>
      </c>
      <c r="J516" s="77" t="s">
        <v>150</v>
      </c>
      <c r="K516" s="74" t="s">
        <v>166</v>
      </c>
      <c r="L516" s="76" t="s">
        <v>152</v>
      </c>
      <c r="M516" s="76" t="s">
        <v>153</v>
      </c>
    </row>
    <row r="517" spans="1:16" ht="13.5" thickBot="1" x14ac:dyDescent="0.25">
      <c r="A517" s="155"/>
      <c r="B517" s="157"/>
      <c r="C517" s="78" t="s">
        <v>154</v>
      </c>
      <c r="D517" s="79" t="s">
        <v>155</v>
      </c>
      <c r="E517" s="80" t="s">
        <v>156</v>
      </c>
      <c r="F517" s="80" t="s">
        <v>157</v>
      </c>
      <c r="G517" s="81" t="s">
        <v>158</v>
      </c>
      <c r="H517" s="82" t="s">
        <v>159</v>
      </c>
      <c r="I517" s="80" t="s">
        <v>160</v>
      </c>
      <c r="J517" s="78" t="s">
        <v>161</v>
      </c>
      <c r="K517" s="83" t="s">
        <v>162</v>
      </c>
      <c r="L517" s="81" t="s">
        <v>163</v>
      </c>
      <c r="M517" s="84" t="s">
        <v>164</v>
      </c>
      <c r="P517" s="131"/>
    </row>
    <row r="518" spans="1:16" x14ac:dyDescent="0.2">
      <c r="A518" s="59">
        <v>1608</v>
      </c>
      <c r="B518" s="62" t="s">
        <v>89</v>
      </c>
      <c r="C518" s="85">
        <v>156053</v>
      </c>
      <c r="D518" s="86">
        <v>0</v>
      </c>
      <c r="E518" s="86">
        <v>0</v>
      </c>
      <c r="F518" s="87">
        <v>0</v>
      </c>
      <c r="G518" s="88">
        <f>C518-D518+(E518*0.5)-F518</f>
        <v>156053</v>
      </c>
      <c r="H518" s="89">
        <v>40</v>
      </c>
      <c r="I518" s="90">
        <f>IF(H518=0,0,1/H518)</f>
        <v>2.5000000000000001E-2</v>
      </c>
      <c r="J518" s="91">
        <f t="shared" ref="J518:J569" si="73">IF(H518=0,0,+G518/H518)</f>
        <v>3901.3249999999998</v>
      </c>
      <c r="K518" s="92">
        <v>3901.3300000000017</v>
      </c>
      <c r="L518" s="124">
        <f>IF(ISERROR(+K518-J518), 0, +K518-J518)</f>
        <v>5.0000000019281288E-3</v>
      </c>
      <c r="M518" s="94">
        <f>IFERROR(L518/K518,0)</f>
        <v>1.2816142192350114E-6</v>
      </c>
    </row>
    <row r="519" spans="1:16" x14ac:dyDescent="0.2">
      <c r="A519" s="59">
        <v>1609</v>
      </c>
      <c r="B519" s="60" t="s">
        <v>32</v>
      </c>
      <c r="C519" s="85">
        <v>155722.38</v>
      </c>
      <c r="D519" s="86">
        <v>0</v>
      </c>
      <c r="E519" s="87">
        <v>0</v>
      </c>
      <c r="F519" s="87">
        <v>0</v>
      </c>
      <c r="G519" s="88">
        <f t="shared" ref="G519:G569" si="74">C519-D519+(E519*0.5)-F519</f>
        <v>155722.38</v>
      </c>
      <c r="H519" s="89">
        <v>45</v>
      </c>
      <c r="I519" s="95">
        <f>IF(H519=0,0,1/H519)</f>
        <v>2.2222222222222223E-2</v>
      </c>
      <c r="J519" s="91">
        <f t="shared" si="73"/>
        <v>3460.4973333333332</v>
      </c>
      <c r="K519" s="129">
        <v>3460.5</v>
      </c>
      <c r="L519" s="124">
        <f>IF(ISERROR(+K519-J519), 0, +K519-J519)</f>
        <v>2.6666666667551908E-3</v>
      </c>
      <c r="M519" s="96">
        <f t="shared" ref="M519:M570" si="75">IFERROR(L519/K519,0)</f>
        <v>7.7060155086120242E-7</v>
      </c>
    </row>
    <row r="520" spans="1:16" x14ac:dyDescent="0.2">
      <c r="A520" s="59">
        <v>1610</v>
      </c>
      <c r="B520" s="60" t="s">
        <v>90</v>
      </c>
      <c r="C520" s="85">
        <v>40575.65</v>
      </c>
      <c r="D520" s="86">
        <v>0</v>
      </c>
      <c r="E520" s="87">
        <v>0</v>
      </c>
      <c r="F520" s="87">
        <v>0</v>
      </c>
      <c r="G520" s="88">
        <f t="shared" si="74"/>
        <v>40575.65</v>
      </c>
      <c r="H520" s="89">
        <v>40</v>
      </c>
      <c r="I520" s="95">
        <f>IF(H520=0,0,1/H520)</f>
        <v>2.5000000000000001E-2</v>
      </c>
      <c r="J520" s="91">
        <f t="shared" si="73"/>
        <v>1014.39125</v>
      </c>
      <c r="K520" s="129">
        <v>1014.3999999999996</v>
      </c>
      <c r="L520" s="124">
        <f>IF(ISERROR(+K520-J520), 0, +K520-J520)</f>
        <v>8.7499999996225597E-3</v>
      </c>
      <c r="M520" s="96">
        <f t="shared" si="75"/>
        <v>8.625788643161043E-6</v>
      </c>
    </row>
    <row r="521" spans="1:16" x14ac:dyDescent="0.2">
      <c r="A521" s="61">
        <v>1611</v>
      </c>
      <c r="B521" s="60" t="s">
        <v>91</v>
      </c>
      <c r="C521" s="85">
        <v>2698658.01</v>
      </c>
      <c r="D521" s="86">
        <v>998188.36</v>
      </c>
      <c r="E521" s="87">
        <v>370854.88000000047</v>
      </c>
      <c r="F521" s="87">
        <v>-82.89000000001397</v>
      </c>
      <c r="G521" s="88">
        <f t="shared" si="74"/>
        <v>1885979.98</v>
      </c>
      <c r="H521" s="89">
        <v>5</v>
      </c>
      <c r="I521" s="95">
        <f>IF(H521=0,0,1/H521)</f>
        <v>0.2</v>
      </c>
      <c r="J521" s="91">
        <f t="shared" si="73"/>
        <v>377195.99599999998</v>
      </c>
      <c r="K521" s="129">
        <v>356986.33000000101</v>
      </c>
      <c r="L521" s="124">
        <f>IF(ISERROR(+K521-J521), 0, +K521-J521)</f>
        <v>-20209.665999998979</v>
      </c>
      <c r="M521" s="96">
        <f t="shared" si="75"/>
        <v>-5.6611876426749794E-2</v>
      </c>
    </row>
    <row r="522" spans="1:16" x14ac:dyDescent="0.2">
      <c r="A522" s="61" t="s">
        <v>92</v>
      </c>
      <c r="B522" s="60" t="s">
        <v>93</v>
      </c>
      <c r="C522" s="85">
        <v>13171928.300000001</v>
      </c>
      <c r="D522" s="86">
        <v>6156242.2599999998</v>
      </c>
      <c r="E522" s="87">
        <v>147069.26999999856</v>
      </c>
      <c r="F522" s="87">
        <v>0</v>
      </c>
      <c r="G522" s="88">
        <f t="shared" si="74"/>
        <v>7089220.6749999998</v>
      </c>
      <c r="H522" s="89">
        <v>10</v>
      </c>
      <c r="I522" s="95">
        <f>IF(H522=0,0,1/H522)</f>
        <v>0.1</v>
      </c>
      <c r="J522" s="91">
        <f t="shared" si="73"/>
        <v>708922.0675</v>
      </c>
      <c r="K522" s="129">
        <v>665990.85999999929</v>
      </c>
      <c r="L522" s="124">
        <f>IF(ISERROR(+K522-J522), 0, +K522-J522)</f>
        <v>-42931.207500000717</v>
      </c>
      <c r="M522" s="96">
        <f t="shared" si="75"/>
        <v>-6.4462157183359486E-2</v>
      </c>
    </row>
    <row r="523" spans="1:16" x14ac:dyDescent="0.2">
      <c r="A523" s="27">
        <v>1612</v>
      </c>
      <c r="B523" s="62" t="s">
        <v>35</v>
      </c>
      <c r="C523" s="97">
        <v>336965.95999999996</v>
      </c>
      <c r="D523" s="98">
        <v>49918.37</v>
      </c>
      <c r="E523" s="99">
        <v>1317.8399999999965</v>
      </c>
      <c r="F523" s="99">
        <v>0</v>
      </c>
      <c r="G523" s="88">
        <f t="shared" si="74"/>
        <v>287706.50999999995</v>
      </c>
      <c r="H523" s="100">
        <v>40</v>
      </c>
      <c r="I523" s="95">
        <f t="shared" ref="I523:I569" si="76">IF(H523=0,0,1/H523)</f>
        <v>2.5000000000000001E-2</v>
      </c>
      <c r="J523" s="91">
        <f t="shared" si="73"/>
        <v>7192.6627499999986</v>
      </c>
      <c r="K523" s="129">
        <v>7175.5899999999965</v>
      </c>
      <c r="L523" s="125">
        <f t="shared" ref="L523:L569" si="77">IF(ISERROR(+K523-J523), 0, +K523-J523)</f>
        <v>-17.072750000002088</v>
      </c>
      <c r="M523" s="96">
        <f t="shared" si="75"/>
        <v>-2.379281703665078E-3</v>
      </c>
    </row>
    <row r="524" spans="1:16" x14ac:dyDescent="0.2">
      <c r="A524" s="27">
        <v>1805</v>
      </c>
      <c r="B524" s="62" t="s">
        <v>37</v>
      </c>
      <c r="C524" s="97">
        <v>206653.7</v>
      </c>
      <c r="D524" s="98">
        <v>0</v>
      </c>
      <c r="E524" s="99">
        <v>176371.22999999998</v>
      </c>
      <c r="F524" s="99">
        <v>0</v>
      </c>
      <c r="G524" s="88">
        <f t="shared" si="74"/>
        <v>294839.315</v>
      </c>
      <c r="H524" s="100">
        <v>0</v>
      </c>
      <c r="I524" s="95">
        <f t="shared" si="76"/>
        <v>0</v>
      </c>
      <c r="J524" s="91">
        <f t="shared" si="73"/>
        <v>0</v>
      </c>
      <c r="K524" s="129">
        <v>0</v>
      </c>
      <c r="L524" s="125">
        <f t="shared" si="77"/>
        <v>0</v>
      </c>
      <c r="M524" s="96">
        <f t="shared" si="75"/>
        <v>0</v>
      </c>
    </row>
    <row r="525" spans="1:16" x14ac:dyDescent="0.2">
      <c r="A525" s="27">
        <v>1808</v>
      </c>
      <c r="B525" s="62" t="s">
        <v>38</v>
      </c>
      <c r="C525" s="97">
        <v>3475850.24</v>
      </c>
      <c r="D525" s="98">
        <v>0</v>
      </c>
      <c r="E525" s="99">
        <v>0</v>
      </c>
      <c r="F525" s="99">
        <v>0</v>
      </c>
      <c r="G525" s="88">
        <f t="shared" si="74"/>
        <v>3475850.24</v>
      </c>
      <c r="H525" s="100">
        <v>50</v>
      </c>
      <c r="I525" s="95">
        <f t="shared" si="76"/>
        <v>0.02</v>
      </c>
      <c r="J525" s="91">
        <f t="shared" si="73"/>
        <v>69517.00480000001</v>
      </c>
      <c r="K525" s="129">
        <v>69516.999999999942</v>
      </c>
      <c r="L525" s="125">
        <f t="shared" si="77"/>
        <v>-4.8000000679166988E-3</v>
      </c>
      <c r="M525" s="96">
        <f t="shared" si="75"/>
        <v>-6.9047859774108534E-8</v>
      </c>
    </row>
    <row r="526" spans="1:16" hidden="1" outlineLevel="1" x14ac:dyDescent="0.2">
      <c r="A526" s="27">
        <v>1810</v>
      </c>
      <c r="B526" s="62" t="s">
        <v>39</v>
      </c>
      <c r="C526" s="97">
        <v>0</v>
      </c>
      <c r="D526" s="98">
        <v>0</v>
      </c>
      <c r="E526" s="99">
        <v>0</v>
      </c>
      <c r="F526" s="99">
        <v>0</v>
      </c>
      <c r="G526" s="88">
        <f t="shared" si="74"/>
        <v>0</v>
      </c>
      <c r="H526" s="100">
        <v>0</v>
      </c>
      <c r="I526" s="95">
        <f t="shared" si="76"/>
        <v>0</v>
      </c>
      <c r="J526" s="91">
        <f t="shared" si="73"/>
        <v>0</v>
      </c>
      <c r="K526" s="129">
        <v>0</v>
      </c>
      <c r="L526" s="125">
        <f t="shared" si="77"/>
        <v>0</v>
      </c>
      <c r="M526" s="96">
        <f t="shared" si="75"/>
        <v>0</v>
      </c>
    </row>
    <row r="527" spans="1:16" hidden="1" outlineLevel="1" x14ac:dyDescent="0.2">
      <c r="A527" s="27">
        <v>1815</v>
      </c>
      <c r="B527" s="62" t="s">
        <v>40</v>
      </c>
      <c r="C527" s="97">
        <v>0</v>
      </c>
      <c r="D527" s="98">
        <v>0</v>
      </c>
      <c r="E527" s="99">
        <v>0</v>
      </c>
      <c r="F527" s="99">
        <v>0</v>
      </c>
      <c r="G527" s="88">
        <f t="shared" si="74"/>
        <v>0</v>
      </c>
      <c r="H527" s="100">
        <v>0</v>
      </c>
      <c r="I527" s="95">
        <f t="shared" si="76"/>
        <v>0</v>
      </c>
      <c r="J527" s="91">
        <f t="shared" si="73"/>
        <v>0</v>
      </c>
      <c r="K527" s="129">
        <v>0</v>
      </c>
      <c r="L527" s="125">
        <f t="shared" si="77"/>
        <v>0</v>
      </c>
      <c r="M527" s="96">
        <f t="shared" si="75"/>
        <v>0</v>
      </c>
    </row>
    <row r="528" spans="1:16" collapsed="1" x14ac:dyDescent="0.2">
      <c r="A528" s="27">
        <v>1820</v>
      </c>
      <c r="B528" s="62" t="s">
        <v>94</v>
      </c>
      <c r="C528" s="97">
        <v>17662330.339999996</v>
      </c>
      <c r="D528" s="98">
        <v>828845.65</v>
      </c>
      <c r="E528" s="99">
        <v>4612820.9200000018</v>
      </c>
      <c r="F528" s="99">
        <v>0</v>
      </c>
      <c r="G528" s="88">
        <f t="shared" si="74"/>
        <v>19139895.149999999</v>
      </c>
      <c r="H528" s="100">
        <v>50</v>
      </c>
      <c r="I528" s="95">
        <f t="shared" si="76"/>
        <v>0.02</v>
      </c>
      <c r="J528" s="91">
        <f t="shared" si="73"/>
        <v>382797.90299999999</v>
      </c>
      <c r="K528" s="129">
        <v>346412.20000000019</v>
      </c>
      <c r="L528" s="125">
        <f t="shared" si="77"/>
        <v>-36385.702999999805</v>
      </c>
      <c r="M528" s="96">
        <f t="shared" si="75"/>
        <v>-0.10503585901420269</v>
      </c>
    </row>
    <row r="529" spans="1:13" x14ac:dyDescent="0.2">
      <c r="A529" s="27" t="s">
        <v>95</v>
      </c>
      <c r="B529" s="62" t="s">
        <v>96</v>
      </c>
      <c r="C529" s="97">
        <v>3412168.39</v>
      </c>
      <c r="D529" s="98">
        <v>0</v>
      </c>
      <c r="E529" s="99">
        <v>1197357.2399999998</v>
      </c>
      <c r="F529" s="99">
        <v>0</v>
      </c>
      <c r="G529" s="88">
        <f t="shared" si="74"/>
        <v>4010847.01</v>
      </c>
      <c r="H529" s="100">
        <v>40</v>
      </c>
      <c r="I529" s="95">
        <f t="shared" si="76"/>
        <v>2.5000000000000001E-2</v>
      </c>
      <c r="J529" s="91">
        <f t="shared" si="73"/>
        <v>100271.17525</v>
      </c>
      <c r="K529" s="129">
        <v>94734.819999999949</v>
      </c>
      <c r="L529" s="125">
        <f t="shared" si="77"/>
        <v>-5536.3552500000515</v>
      </c>
      <c r="M529" s="96">
        <f t="shared" si="75"/>
        <v>-5.8440552797799736E-2</v>
      </c>
    </row>
    <row r="530" spans="1:13" hidden="1" outlineLevel="1" x14ac:dyDescent="0.2">
      <c r="A530" s="27">
        <v>1825</v>
      </c>
      <c r="B530" s="62" t="s">
        <v>42</v>
      </c>
      <c r="C530" s="97">
        <v>0</v>
      </c>
      <c r="D530" s="98">
        <v>0</v>
      </c>
      <c r="E530" s="99">
        <v>0</v>
      </c>
      <c r="F530" s="99">
        <v>0</v>
      </c>
      <c r="G530" s="88">
        <f t="shared" si="74"/>
        <v>0</v>
      </c>
      <c r="H530" s="100">
        <v>0</v>
      </c>
      <c r="I530" s="95">
        <f t="shared" si="76"/>
        <v>0</v>
      </c>
      <c r="J530" s="91">
        <f t="shared" si="73"/>
        <v>0</v>
      </c>
      <c r="K530" s="129">
        <v>0</v>
      </c>
      <c r="L530" s="125">
        <f t="shared" si="77"/>
        <v>0</v>
      </c>
      <c r="M530" s="96">
        <f t="shared" si="75"/>
        <v>0</v>
      </c>
    </row>
    <row r="531" spans="1:13" collapsed="1" x14ac:dyDescent="0.2">
      <c r="A531" s="27">
        <v>1830</v>
      </c>
      <c r="B531" s="62" t="s">
        <v>43</v>
      </c>
      <c r="C531" s="97">
        <v>38834460.939999998</v>
      </c>
      <c r="D531" s="98">
        <v>2101837.71</v>
      </c>
      <c r="E531" s="99">
        <v>1995158.200000003</v>
      </c>
      <c r="F531" s="99">
        <v>39235.109999999986</v>
      </c>
      <c r="G531" s="88">
        <f t="shared" si="74"/>
        <v>37690967.219999999</v>
      </c>
      <c r="H531" s="100">
        <v>45</v>
      </c>
      <c r="I531" s="95">
        <f t="shared" si="76"/>
        <v>2.2222222222222223E-2</v>
      </c>
      <c r="J531" s="91">
        <f t="shared" si="73"/>
        <v>837577.04933333327</v>
      </c>
      <c r="K531" s="129">
        <v>737925.50999999815</v>
      </c>
      <c r="L531" s="125">
        <f t="shared" si="77"/>
        <v>-99651.539333335124</v>
      </c>
      <c r="M531" s="102">
        <f t="shared" si="75"/>
        <v>-0.1350428166297373</v>
      </c>
    </row>
    <row r="532" spans="1:13" x14ac:dyDescent="0.2">
      <c r="A532" s="27">
        <v>1835</v>
      </c>
      <c r="B532" s="62" t="s">
        <v>44</v>
      </c>
      <c r="C532" s="97">
        <v>54699800.379999995</v>
      </c>
      <c r="D532" s="98">
        <v>2004128.26</v>
      </c>
      <c r="E532" s="99">
        <v>2610178.0099999951</v>
      </c>
      <c r="F532" s="99">
        <v>24182.820000000007</v>
      </c>
      <c r="G532" s="88">
        <f t="shared" si="74"/>
        <v>53976578.304999992</v>
      </c>
      <c r="H532" s="100">
        <v>45</v>
      </c>
      <c r="I532" s="95">
        <f t="shared" si="76"/>
        <v>2.2222222222222223E-2</v>
      </c>
      <c r="J532" s="91">
        <f t="shared" si="73"/>
        <v>1199479.5178888887</v>
      </c>
      <c r="K532" s="129">
        <v>1152464.8200000003</v>
      </c>
      <c r="L532" s="125">
        <f t="shared" si="77"/>
        <v>-47014.697888888419</v>
      </c>
      <c r="M532" s="96">
        <f t="shared" si="75"/>
        <v>-4.0794909374230102E-2</v>
      </c>
    </row>
    <row r="533" spans="1:13" x14ac:dyDescent="0.2">
      <c r="A533" s="27">
        <v>1840</v>
      </c>
      <c r="B533" s="62" t="s">
        <v>45</v>
      </c>
      <c r="C533" s="97">
        <v>3237181.4</v>
      </c>
      <c r="D533" s="98">
        <v>228184.18</v>
      </c>
      <c r="E533" s="99">
        <v>613725.54999999981</v>
      </c>
      <c r="F533" s="99">
        <v>0</v>
      </c>
      <c r="G533" s="88">
        <f t="shared" si="74"/>
        <v>3315859.9949999996</v>
      </c>
      <c r="H533" s="100">
        <v>50</v>
      </c>
      <c r="I533" s="95">
        <f t="shared" si="76"/>
        <v>0.02</v>
      </c>
      <c r="J533" s="91">
        <f t="shared" si="73"/>
        <v>66317.199899999992</v>
      </c>
      <c r="K533" s="129">
        <v>65933.579999999944</v>
      </c>
      <c r="L533" s="125">
        <f t="shared" si="77"/>
        <v>-383.6199000000488</v>
      </c>
      <c r="M533" s="102">
        <f t="shared" si="75"/>
        <v>-5.8182780307098319E-3</v>
      </c>
    </row>
    <row r="534" spans="1:13" x14ac:dyDescent="0.2">
      <c r="A534" s="27">
        <v>1845</v>
      </c>
      <c r="B534" s="62" t="s">
        <v>46</v>
      </c>
      <c r="C534" s="97">
        <v>13866744.700000001</v>
      </c>
      <c r="D534" s="98">
        <v>141621.93</v>
      </c>
      <c r="E534" s="99">
        <v>739417.66999999993</v>
      </c>
      <c r="F534" s="99">
        <v>3744.7100000000009</v>
      </c>
      <c r="G534" s="88">
        <f t="shared" si="74"/>
        <v>14091086.895</v>
      </c>
      <c r="H534" s="100">
        <v>40</v>
      </c>
      <c r="I534" s="95">
        <f t="shared" si="76"/>
        <v>2.5000000000000001E-2</v>
      </c>
      <c r="J534" s="91">
        <f t="shared" si="73"/>
        <v>352277.17237499997</v>
      </c>
      <c r="K534" s="129">
        <v>346742.38000000035</v>
      </c>
      <c r="L534" s="125">
        <f t="shared" si="77"/>
        <v>-5534.7923749996116</v>
      </c>
      <c r="M534" s="96">
        <f t="shared" si="75"/>
        <v>-1.5962261016376499E-2</v>
      </c>
    </row>
    <row r="535" spans="1:13" x14ac:dyDescent="0.2">
      <c r="A535" s="27">
        <v>1850</v>
      </c>
      <c r="B535" s="62" t="s">
        <v>47</v>
      </c>
      <c r="C535" s="97">
        <v>21229119.470000006</v>
      </c>
      <c r="D535" s="98">
        <v>869382.35</v>
      </c>
      <c r="E535" s="99">
        <v>1408301.8000000019</v>
      </c>
      <c r="F535" s="99">
        <v>38933.739999999991</v>
      </c>
      <c r="G535" s="88">
        <f t="shared" si="74"/>
        <v>21024954.280000009</v>
      </c>
      <c r="H535" s="100">
        <v>40</v>
      </c>
      <c r="I535" s="95">
        <f t="shared" si="76"/>
        <v>2.5000000000000001E-2</v>
      </c>
      <c r="J535" s="91">
        <f t="shared" si="73"/>
        <v>525623.85700000019</v>
      </c>
      <c r="K535" s="129">
        <v>492676.58999999991</v>
      </c>
      <c r="L535" s="125">
        <f t="shared" si="77"/>
        <v>-32947.267000000284</v>
      </c>
      <c r="M535" s="96">
        <f t="shared" si="75"/>
        <v>-6.6874025818844551E-2</v>
      </c>
    </row>
    <row r="536" spans="1:13" x14ac:dyDescent="0.2">
      <c r="A536" s="27">
        <v>1855</v>
      </c>
      <c r="B536" s="62" t="s">
        <v>48</v>
      </c>
      <c r="C536" s="97">
        <v>16529537.399999999</v>
      </c>
      <c r="D536" s="98">
        <v>572755.54</v>
      </c>
      <c r="E536" s="99">
        <v>1163199.9699999995</v>
      </c>
      <c r="F536" s="99">
        <v>0</v>
      </c>
      <c r="G536" s="88">
        <f t="shared" si="74"/>
        <v>16538381.844999999</v>
      </c>
      <c r="H536" s="100">
        <v>40</v>
      </c>
      <c r="I536" s="95">
        <f t="shared" si="76"/>
        <v>2.5000000000000001E-2</v>
      </c>
      <c r="J536" s="91">
        <f t="shared" si="73"/>
        <v>413459.54612499999</v>
      </c>
      <c r="K536" s="129">
        <v>398285.87000000011</v>
      </c>
      <c r="L536" s="125">
        <f t="shared" si="77"/>
        <v>-15173.676124999882</v>
      </c>
      <c r="M536" s="96">
        <f t="shared" si="75"/>
        <v>-3.8097450268571864E-2</v>
      </c>
    </row>
    <row r="537" spans="1:13" x14ac:dyDescent="0.2">
      <c r="A537" s="27">
        <v>1860</v>
      </c>
      <c r="B537" s="62" t="s">
        <v>97</v>
      </c>
      <c r="C537" s="97">
        <v>257167.49999999965</v>
      </c>
      <c r="D537" s="98">
        <v>453.98</v>
      </c>
      <c r="E537" s="99">
        <v>6.9849193096160889E-10</v>
      </c>
      <c r="F537" s="99">
        <v>0</v>
      </c>
      <c r="G537" s="88">
        <f t="shared" si="74"/>
        <v>256713.52</v>
      </c>
      <c r="H537" s="100">
        <v>30</v>
      </c>
      <c r="I537" s="95">
        <f t="shared" si="76"/>
        <v>3.3333333333333333E-2</v>
      </c>
      <c r="J537" s="91">
        <f t="shared" si="73"/>
        <v>8557.1173333333336</v>
      </c>
      <c r="K537" s="129">
        <v>8217.3800000000083</v>
      </c>
      <c r="L537" s="125">
        <f t="shared" si="77"/>
        <v>-339.7373333333253</v>
      </c>
      <c r="M537" s="96">
        <f t="shared" si="75"/>
        <v>-4.1343753524033813E-2</v>
      </c>
    </row>
    <row r="538" spans="1:13" x14ac:dyDescent="0.2">
      <c r="A538" s="27" t="s">
        <v>98</v>
      </c>
      <c r="B538" s="62" t="s">
        <v>50</v>
      </c>
      <c r="C538" s="97">
        <v>6118649.3499999996</v>
      </c>
      <c r="D538" s="98">
        <v>32759.51</v>
      </c>
      <c r="E538" s="99">
        <v>177189.07999999978</v>
      </c>
      <c r="F538" s="99">
        <v>-1710.3300000000017</v>
      </c>
      <c r="G538" s="88">
        <f t="shared" si="74"/>
        <v>6176194.71</v>
      </c>
      <c r="H538" s="100">
        <v>15</v>
      </c>
      <c r="I538" s="95">
        <f t="shared" si="76"/>
        <v>6.6666666666666666E-2</v>
      </c>
      <c r="J538" s="91">
        <f t="shared" si="73"/>
        <v>411746.31400000001</v>
      </c>
      <c r="K538" s="129">
        <v>461454.42999999976</v>
      </c>
      <c r="L538" s="125">
        <f t="shared" si="77"/>
        <v>49708.115999999747</v>
      </c>
      <c r="M538" s="96">
        <f t="shared" si="75"/>
        <v>0.10772053049745296</v>
      </c>
    </row>
    <row r="539" spans="1:13" x14ac:dyDescent="0.2">
      <c r="A539" s="27" t="s">
        <v>99</v>
      </c>
      <c r="B539" s="62" t="s">
        <v>100</v>
      </c>
      <c r="C539" s="97">
        <v>1233417.3500000001</v>
      </c>
      <c r="D539" s="98">
        <v>143599.93</v>
      </c>
      <c r="E539" s="99">
        <v>67037.369999999864</v>
      </c>
      <c r="F539" s="99">
        <v>0</v>
      </c>
      <c r="G539" s="88">
        <f t="shared" si="74"/>
        <v>1123336.105</v>
      </c>
      <c r="H539" s="100">
        <v>30</v>
      </c>
      <c r="I539" s="95">
        <f t="shared" si="76"/>
        <v>3.3333333333333333E-2</v>
      </c>
      <c r="J539" s="91">
        <f t="shared" si="73"/>
        <v>37444.536833333332</v>
      </c>
      <c r="K539" s="129">
        <v>38433.639999999985</v>
      </c>
      <c r="L539" s="125">
        <f t="shared" si="77"/>
        <v>989.10316666665312</v>
      </c>
      <c r="M539" s="96">
        <f t="shared" si="75"/>
        <v>2.5735349726610686E-2</v>
      </c>
    </row>
    <row r="540" spans="1:13" x14ac:dyDescent="0.2">
      <c r="A540" s="27">
        <v>1865</v>
      </c>
      <c r="B540" s="62" t="s">
        <v>101</v>
      </c>
      <c r="C540" s="97">
        <v>134426.32999999999</v>
      </c>
      <c r="D540" s="98">
        <v>134260.49</v>
      </c>
      <c r="E540" s="99">
        <v>0</v>
      </c>
      <c r="F540" s="99">
        <v>0</v>
      </c>
      <c r="G540" s="88">
        <f t="shared" si="74"/>
        <v>165.83999999999651</v>
      </c>
      <c r="H540" s="100">
        <v>10</v>
      </c>
      <c r="I540" s="95">
        <f t="shared" si="76"/>
        <v>0.1</v>
      </c>
      <c r="J540" s="91">
        <f t="shared" si="73"/>
        <v>16.583999999999651</v>
      </c>
      <c r="K540" s="129">
        <v>16.580000000001746</v>
      </c>
      <c r="L540" s="125">
        <f t="shared" si="77"/>
        <v>-3.9999999979052347E-3</v>
      </c>
      <c r="M540" s="96">
        <f t="shared" si="75"/>
        <v>-2.4125452339594775E-4</v>
      </c>
    </row>
    <row r="541" spans="1:13" hidden="1" outlineLevel="1" x14ac:dyDescent="0.2">
      <c r="A541" s="27">
        <v>1905</v>
      </c>
      <c r="B541" s="62" t="s">
        <v>37</v>
      </c>
      <c r="C541" s="97">
        <v>0</v>
      </c>
      <c r="D541" s="98">
        <v>0</v>
      </c>
      <c r="E541" s="99">
        <v>0</v>
      </c>
      <c r="F541" s="99">
        <v>0</v>
      </c>
      <c r="G541" s="88">
        <f t="shared" si="74"/>
        <v>0</v>
      </c>
      <c r="H541" s="100">
        <v>0</v>
      </c>
      <c r="I541" s="95">
        <f t="shared" si="76"/>
        <v>0</v>
      </c>
      <c r="J541" s="91">
        <f t="shared" si="73"/>
        <v>0</v>
      </c>
      <c r="K541" s="129">
        <v>0</v>
      </c>
      <c r="L541" s="125">
        <f t="shared" si="77"/>
        <v>0</v>
      </c>
      <c r="M541" s="96">
        <f t="shared" si="75"/>
        <v>0</v>
      </c>
    </row>
    <row r="542" spans="1:13" collapsed="1" x14ac:dyDescent="0.2">
      <c r="A542" s="27">
        <v>1908</v>
      </c>
      <c r="B542" s="62" t="s">
        <v>167</v>
      </c>
      <c r="C542" s="97">
        <v>983166.71</v>
      </c>
      <c r="D542" s="98">
        <v>0</v>
      </c>
      <c r="E542" s="99">
        <v>0</v>
      </c>
      <c r="F542" s="99">
        <v>0</v>
      </c>
      <c r="G542" s="88">
        <f t="shared" si="74"/>
        <v>983166.71</v>
      </c>
      <c r="H542" s="100">
        <v>50</v>
      </c>
      <c r="I542" s="95">
        <f t="shared" si="76"/>
        <v>0.02</v>
      </c>
      <c r="J542" s="91">
        <f t="shared" si="73"/>
        <v>19663.334199999998</v>
      </c>
      <c r="K542" s="129">
        <v>19679.839999999967</v>
      </c>
      <c r="L542" s="125">
        <f t="shared" si="77"/>
        <v>16.505799999969895</v>
      </c>
      <c r="M542" s="96">
        <f t="shared" si="75"/>
        <v>8.3871616842260517E-4</v>
      </c>
    </row>
    <row r="543" spans="1:13" x14ac:dyDescent="0.2">
      <c r="A543" s="27" t="s">
        <v>102</v>
      </c>
      <c r="B543" s="62" t="s">
        <v>103</v>
      </c>
      <c r="C543" s="97">
        <v>31593</v>
      </c>
      <c r="D543" s="98">
        <v>0</v>
      </c>
      <c r="E543" s="99">
        <v>20047.410000000003</v>
      </c>
      <c r="F543" s="99">
        <v>0</v>
      </c>
      <c r="G543" s="88">
        <f t="shared" si="74"/>
        <v>41616.705000000002</v>
      </c>
      <c r="H543" s="100">
        <v>25</v>
      </c>
      <c r="I543" s="95">
        <f t="shared" si="76"/>
        <v>0.04</v>
      </c>
      <c r="J543" s="91">
        <f t="shared" si="73"/>
        <v>1664.6682000000001</v>
      </c>
      <c r="K543" s="129">
        <v>1330.54</v>
      </c>
      <c r="L543" s="125">
        <f t="shared" si="77"/>
        <v>-334.12820000000011</v>
      </c>
      <c r="M543" s="96">
        <f t="shared" si="75"/>
        <v>-0.25112225111608827</v>
      </c>
    </row>
    <row r="544" spans="1:13" x14ac:dyDescent="0.2">
      <c r="A544" s="27">
        <v>1910</v>
      </c>
      <c r="B544" s="62" t="s">
        <v>39</v>
      </c>
      <c r="C544" s="97">
        <v>1601283.17</v>
      </c>
      <c r="D544" s="98">
        <v>1031471.23</v>
      </c>
      <c r="E544" s="99">
        <v>185940.22999999998</v>
      </c>
      <c r="F544" s="99">
        <v>0</v>
      </c>
      <c r="G544" s="88">
        <f t="shared" si="74"/>
        <v>662782.05499999993</v>
      </c>
      <c r="H544" s="100">
        <v>5</v>
      </c>
      <c r="I544" s="95">
        <f t="shared" si="76"/>
        <v>0.2</v>
      </c>
      <c r="J544" s="91">
        <f t="shared" si="73"/>
        <v>132556.41099999999</v>
      </c>
      <c r="K544" s="129">
        <v>129501.56000000006</v>
      </c>
      <c r="L544" s="125">
        <f t="shared" si="77"/>
        <v>-3054.8509999999369</v>
      </c>
      <c r="M544" s="96">
        <f t="shared" si="75"/>
        <v>-2.3589298847055861E-2</v>
      </c>
    </row>
    <row r="545" spans="1:13" x14ac:dyDescent="0.2">
      <c r="A545" s="27">
        <v>1915</v>
      </c>
      <c r="B545" s="62" t="s">
        <v>52</v>
      </c>
      <c r="C545" s="97">
        <v>1619253.8699999999</v>
      </c>
      <c r="D545" s="98">
        <v>1304045.45</v>
      </c>
      <c r="E545" s="99">
        <v>8033.8300000000745</v>
      </c>
      <c r="F545" s="99">
        <v>0</v>
      </c>
      <c r="G545" s="88">
        <f t="shared" si="74"/>
        <v>319225.33499999996</v>
      </c>
      <c r="H545" s="100">
        <v>10</v>
      </c>
      <c r="I545" s="95">
        <f t="shared" si="76"/>
        <v>0.1</v>
      </c>
      <c r="J545" s="91">
        <f t="shared" si="73"/>
        <v>31922.533499999998</v>
      </c>
      <c r="K545" s="129">
        <v>31541.270000000077</v>
      </c>
      <c r="L545" s="125">
        <f t="shared" si="77"/>
        <v>-381.2634999999209</v>
      </c>
      <c r="M545" s="96">
        <f t="shared" si="75"/>
        <v>-1.2087766282078052E-2</v>
      </c>
    </row>
    <row r="546" spans="1:13" hidden="1" outlineLevel="1" x14ac:dyDescent="0.2">
      <c r="A546" s="27" t="s">
        <v>105</v>
      </c>
      <c r="B546" s="62" t="s">
        <v>53</v>
      </c>
      <c r="C546" s="97">
        <v>0</v>
      </c>
      <c r="D546" s="98">
        <v>0</v>
      </c>
      <c r="E546" s="99">
        <v>0</v>
      </c>
      <c r="F546" s="99">
        <v>0</v>
      </c>
      <c r="G546" s="88">
        <f t="shared" si="74"/>
        <v>0</v>
      </c>
      <c r="H546" s="100">
        <v>0</v>
      </c>
      <c r="I546" s="95">
        <f t="shared" si="76"/>
        <v>0</v>
      </c>
      <c r="J546" s="91">
        <f t="shared" si="73"/>
        <v>0</v>
      </c>
      <c r="K546" s="129">
        <v>0</v>
      </c>
      <c r="L546" s="125">
        <f t="shared" si="77"/>
        <v>0</v>
      </c>
      <c r="M546" s="96">
        <f t="shared" si="75"/>
        <v>0</v>
      </c>
    </row>
    <row r="547" spans="1:13" collapsed="1" x14ac:dyDescent="0.2">
      <c r="A547" s="27">
        <v>1920</v>
      </c>
      <c r="B547" s="62" t="s">
        <v>54</v>
      </c>
      <c r="C547" s="97">
        <v>2941680.0199999996</v>
      </c>
      <c r="D547" s="98">
        <v>1777883.89</v>
      </c>
      <c r="E547" s="99">
        <v>165228.26</v>
      </c>
      <c r="F547" s="99">
        <v>0</v>
      </c>
      <c r="G547" s="88">
        <f t="shared" si="74"/>
        <v>1246410.2599999998</v>
      </c>
      <c r="H547" s="100">
        <v>5</v>
      </c>
      <c r="I547" s="95">
        <f t="shared" si="76"/>
        <v>0.2</v>
      </c>
      <c r="J547" s="91">
        <f t="shared" si="73"/>
        <v>249282.05199999997</v>
      </c>
      <c r="K547" s="129">
        <v>211583.45999999996</v>
      </c>
      <c r="L547" s="125">
        <f t="shared" si="77"/>
        <v>-37698.592000000004</v>
      </c>
      <c r="M547" s="96">
        <f t="shared" si="75"/>
        <v>-0.17817362472473042</v>
      </c>
    </row>
    <row r="548" spans="1:13" hidden="1" outlineLevel="1" x14ac:dyDescent="0.2">
      <c r="A548" s="27" t="s">
        <v>106</v>
      </c>
      <c r="B548" s="62" t="s">
        <v>55</v>
      </c>
      <c r="C548" s="97">
        <v>0</v>
      </c>
      <c r="D548" s="98">
        <v>0</v>
      </c>
      <c r="E548" s="99">
        <v>0</v>
      </c>
      <c r="F548" s="99">
        <v>0</v>
      </c>
      <c r="G548" s="88">
        <f t="shared" si="74"/>
        <v>0</v>
      </c>
      <c r="H548" s="100">
        <v>0</v>
      </c>
      <c r="I548" s="95">
        <f t="shared" si="76"/>
        <v>0</v>
      </c>
      <c r="J548" s="91">
        <f t="shared" si="73"/>
        <v>0</v>
      </c>
      <c r="K548" s="129">
        <v>0</v>
      </c>
      <c r="L548" s="125">
        <f t="shared" si="77"/>
        <v>0</v>
      </c>
      <c r="M548" s="102">
        <f t="shared" si="75"/>
        <v>0</v>
      </c>
    </row>
    <row r="549" spans="1:13" hidden="1" outlineLevel="1" x14ac:dyDescent="0.2">
      <c r="A549" s="27" t="s">
        <v>107</v>
      </c>
      <c r="B549" s="62" t="s">
        <v>56</v>
      </c>
      <c r="C549" s="97">
        <v>0</v>
      </c>
      <c r="D549" s="98">
        <v>0</v>
      </c>
      <c r="E549" s="99">
        <v>0</v>
      </c>
      <c r="F549" s="99">
        <v>0</v>
      </c>
      <c r="G549" s="88">
        <f t="shared" si="74"/>
        <v>0</v>
      </c>
      <c r="H549" s="100">
        <v>0</v>
      </c>
      <c r="I549" s="95">
        <f t="shared" si="76"/>
        <v>0</v>
      </c>
      <c r="J549" s="91">
        <f t="shared" si="73"/>
        <v>0</v>
      </c>
      <c r="K549" s="129">
        <v>0</v>
      </c>
      <c r="L549" s="125">
        <f t="shared" si="77"/>
        <v>0</v>
      </c>
      <c r="M549" s="102">
        <f t="shared" si="75"/>
        <v>0</v>
      </c>
    </row>
    <row r="550" spans="1:13" collapsed="1" x14ac:dyDescent="0.2">
      <c r="A550" s="27">
        <v>1930</v>
      </c>
      <c r="B550" s="62" t="s">
        <v>108</v>
      </c>
      <c r="C550" s="97">
        <v>1119921.5799999996</v>
      </c>
      <c r="D550" s="98">
        <v>386335.58999999997</v>
      </c>
      <c r="E550" s="99">
        <v>50767.750000000116</v>
      </c>
      <c r="F550" s="99">
        <v>0</v>
      </c>
      <c r="G550" s="88">
        <f t="shared" si="74"/>
        <v>758969.86499999976</v>
      </c>
      <c r="H550" s="100">
        <v>5</v>
      </c>
      <c r="I550" s="95">
        <f t="shared" si="76"/>
        <v>0.2</v>
      </c>
      <c r="J550" s="91">
        <f t="shared" si="73"/>
        <v>151793.97299999994</v>
      </c>
      <c r="K550" s="129">
        <v>144795.83000000048</v>
      </c>
      <c r="L550" s="125">
        <f t="shared" si="77"/>
        <v>-6998.142999999458</v>
      </c>
      <c r="M550" s="96">
        <f t="shared" si="75"/>
        <v>-4.8331108706648765E-2</v>
      </c>
    </row>
    <row r="551" spans="1:13" x14ac:dyDescent="0.2">
      <c r="A551" s="27" t="s">
        <v>109</v>
      </c>
      <c r="B551" s="62" t="s">
        <v>110</v>
      </c>
      <c r="C551" s="97">
        <v>4700377.5600000005</v>
      </c>
      <c r="D551" s="98">
        <v>1617139.8199999998</v>
      </c>
      <c r="E551" s="99">
        <v>402710.83999999979</v>
      </c>
      <c r="F551" s="99">
        <v>0</v>
      </c>
      <c r="G551" s="88">
        <f t="shared" si="74"/>
        <v>3284593.1600000006</v>
      </c>
      <c r="H551" s="100">
        <v>10</v>
      </c>
      <c r="I551" s="95">
        <f t="shared" si="76"/>
        <v>0.1</v>
      </c>
      <c r="J551" s="91">
        <f t="shared" si="73"/>
        <v>328459.31600000005</v>
      </c>
      <c r="K551" s="129">
        <v>331267.95999999973</v>
      </c>
      <c r="L551" s="125">
        <f t="shared" si="77"/>
        <v>2808.6439999996801</v>
      </c>
      <c r="M551" s="96">
        <f t="shared" si="75"/>
        <v>8.47846559021187E-3</v>
      </c>
    </row>
    <row r="552" spans="1:13" x14ac:dyDescent="0.2">
      <c r="A552" s="27">
        <v>1935</v>
      </c>
      <c r="B552" s="62" t="s">
        <v>58</v>
      </c>
      <c r="C552" s="97">
        <v>173575.58</v>
      </c>
      <c r="D552" s="98">
        <v>166638.13</v>
      </c>
      <c r="E552" s="99">
        <v>0</v>
      </c>
      <c r="F552" s="99">
        <v>0</v>
      </c>
      <c r="G552" s="88">
        <f t="shared" si="74"/>
        <v>6937.4499999999825</v>
      </c>
      <c r="H552" s="100">
        <v>10</v>
      </c>
      <c r="I552" s="95">
        <f t="shared" si="76"/>
        <v>0.1</v>
      </c>
      <c r="J552" s="91">
        <f t="shared" si="73"/>
        <v>693.7449999999983</v>
      </c>
      <c r="K552" s="129">
        <v>693.74000000001979</v>
      </c>
      <c r="L552" s="125">
        <f t="shared" si="77"/>
        <v>-4.9999999785086402E-3</v>
      </c>
      <c r="M552" s="96">
        <f t="shared" si="75"/>
        <v>-7.2073110653969749E-6</v>
      </c>
    </row>
    <row r="553" spans="1:13" x14ac:dyDescent="0.2">
      <c r="A553" s="27">
        <v>1940</v>
      </c>
      <c r="B553" s="62" t="s">
        <v>111</v>
      </c>
      <c r="C553" s="97">
        <v>1134998.3899999999</v>
      </c>
      <c r="D553" s="98">
        <v>690215.03</v>
      </c>
      <c r="E553" s="99">
        <v>43259.810000000129</v>
      </c>
      <c r="F553" s="99">
        <v>0</v>
      </c>
      <c r="G553" s="88">
        <f t="shared" si="74"/>
        <v>466413.26499999996</v>
      </c>
      <c r="H553" s="100">
        <v>10</v>
      </c>
      <c r="I553" s="95">
        <f t="shared" si="76"/>
        <v>0.1</v>
      </c>
      <c r="J553" s="91">
        <f t="shared" si="73"/>
        <v>46641.326499999996</v>
      </c>
      <c r="K553" s="129">
        <v>44553.029999999962</v>
      </c>
      <c r="L553" s="125">
        <f t="shared" si="77"/>
        <v>-2088.2965000000331</v>
      </c>
      <c r="M553" s="96">
        <f t="shared" si="75"/>
        <v>-4.6872154374237508E-2</v>
      </c>
    </row>
    <row r="554" spans="1:13" hidden="1" outlineLevel="1" x14ac:dyDescent="0.2">
      <c r="A554" s="27" t="s">
        <v>112</v>
      </c>
      <c r="B554" s="62" t="s">
        <v>113</v>
      </c>
      <c r="C554" s="97">
        <v>0</v>
      </c>
      <c r="D554" s="98">
        <v>0</v>
      </c>
      <c r="E554" s="99">
        <v>0</v>
      </c>
      <c r="F554" s="99">
        <v>0</v>
      </c>
      <c r="G554" s="88">
        <f t="shared" si="74"/>
        <v>0</v>
      </c>
      <c r="H554" s="100">
        <v>0</v>
      </c>
      <c r="I554" s="95">
        <f t="shared" si="76"/>
        <v>0</v>
      </c>
      <c r="J554" s="91">
        <f t="shared" si="73"/>
        <v>0</v>
      </c>
      <c r="K554" s="129">
        <v>0</v>
      </c>
      <c r="L554" s="125">
        <f t="shared" si="77"/>
        <v>0</v>
      </c>
      <c r="M554" s="96">
        <f t="shared" si="75"/>
        <v>0</v>
      </c>
    </row>
    <row r="555" spans="1:13" collapsed="1" x14ac:dyDescent="0.2">
      <c r="A555" s="27">
        <v>1945</v>
      </c>
      <c r="B555" s="62" t="s">
        <v>60</v>
      </c>
      <c r="C555" s="97">
        <v>576329.17999999993</v>
      </c>
      <c r="D555" s="98">
        <v>478243.76</v>
      </c>
      <c r="E555" s="99">
        <v>0</v>
      </c>
      <c r="F555" s="99">
        <v>0</v>
      </c>
      <c r="G555" s="88">
        <f t="shared" si="74"/>
        <v>98085.419999999925</v>
      </c>
      <c r="H555" s="100">
        <v>10</v>
      </c>
      <c r="I555" s="95">
        <f t="shared" si="76"/>
        <v>0.1</v>
      </c>
      <c r="J555" s="91">
        <f t="shared" si="73"/>
        <v>9808.5419999999922</v>
      </c>
      <c r="K555" s="129">
        <v>9808.53999999999</v>
      </c>
      <c r="L555" s="125">
        <f t="shared" si="77"/>
        <v>-2.000000002226443E-3</v>
      </c>
      <c r="M555" s="96">
        <f t="shared" si="75"/>
        <v>-2.0390394515661301E-7</v>
      </c>
    </row>
    <row r="556" spans="1:13" x14ac:dyDescent="0.2">
      <c r="A556" s="27">
        <v>1950</v>
      </c>
      <c r="B556" s="62" t="s">
        <v>61</v>
      </c>
      <c r="C556" s="97">
        <v>109339.4</v>
      </c>
      <c r="D556" s="98">
        <v>109339.4</v>
      </c>
      <c r="E556" s="99">
        <v>0</v>
      </c>
      <c r="F556" s="99">
        <v>0</v>
      </c>
      <c r="G556" s="88">
        <f t="shared" si="74"/>
        <v>0</v>
      </c>
      <c r="H556" s="100">
        <v>0</v>
      </c>
      <c r="I556" s="95">
        <f t="shared" si="76"/>
        <v>0</v>
      </c>
      <c r="J556" s="91">
        <f t="shared" si="73"/>
        <v>0</v>
      </c>
      <c r="K556" s="129">
        <v>0</v>
      </c>
      <c r="L556" s="125">
        <f t="shared" si="77"/>
        <v>0</v>
      </c>
      <c r="M556" s="102">
        <f t="shared" si="75"/>
        <v>0</v>
      </c>
    </row>
    <row r="557" spans="1:13" x14ac:dyDescent="0.2">
      <c r="A557" s="27">
        <v>1955</v>
      </c>
      <c r="B557" s="62" t="s">
        <v>114</v>
      </c>
      <c r="C557" s="97">
        <v>777190.53</v>
      </c>
      <c r="D557" s="98">
        <v>111476.01</v>
      </c>
      <c r="E557" s="99">
        <v>-1.4551915228366852E-11</v>
      </c>
      <c r="F557" s="99">
        <v>0</v>
      </c>
      <c r="G557" s="88">
        <f t="shared" si="74"/>
        <v>665714.52</v>
      </c>
      <c r="H557" s="100">
        <v>10</v>
      </c>
      <c r="I557" s="95">
        <f t="shared" si="76"/>
        <v>0.1</v>
      </c>
      <c r="J557" s="91">
        <f t="shared" si="73"/>
        <v>66571.452000000005</v>
      </c>
      <c r="K557" s="129">
        <v>62238.040000000023</v>
      </c>
      <c r="L557" s="125">
        <f t="shared" si="77"/>
        <v>-4333.4119999999821</v>
      </c>
      <c r="M557" s="102">
        <f t="shared" si="75"/>
        <v>-6.9626421397588692E-2</v>
      </c>
    </row>
    <row r="558" spans="1:13" x14ac:dyDescent="0.2">
      <c r="A558" s="27" t="s">
        <v>115</v>
      </c>
      <c r="B558" s="62" t="s">
        <v>116</v>
      </c>
      <c r="C558" s="97">
        <v>121415.01</v>
      </c>
      <c r="D558" s="98">
        <v>3683.08</v>
      </c>
      <c r="E558" s="99">
        <v>0</v>
      </c>
      <c r="F558" s="99">
        <v>0</v>
      </c>
      <c r="G558" s="88">
        <f t="shared" si="74"/>
        <v>117731.93</v>
      </c>
      <c r="H558" s="100">
        <v>5</v>
      </c>
      <c r="I558" s="95">
        <f t="shared" si="76"/>
        <v>0.2</v>
      </c>
      <c r="J558" s="91">
        <f t="shared" si="73"/>
        <v>23546.385999999999</v>
      </c>
      <c r="K558" s="129">
        <v>23546.380000000005</v>
      </c>
      <c r="L558" s="125">
        <f t="shared" si="77"/>
        <v>-5.9999999939464033E-3</v>
      </c>
      <c r="M558" s="96">
        <f t="shared" si="75"/>
        <v>-2.5481623901195864E-7</v>
      </c>
    </row>
    <row r="559" spans="1:13" hidden="1" outlineLevel="1" x14ac:dyDescent="0.2">
      <c r="A559" s="27" t="s">
        <v>117</v>
      </c>
      <c r="B559" s="62" t="s">
        <v>63</v>
      </c>
      <c r="C559" s="97">
        <v>0</v>
      </c>
      <c r="D559" s="98">
        <v>0</v>
      </c>
      <c r="E559" s="99">
        <v>0</v>
      </c>
      <c r="F559" s="99">
        <v>0</v>
      </c>
      <c r="G559" s="88">
        <f t="shared" si="74"/>
        <v>0</v>
      </c>
      <c r="H559" s="100">
        <v>0</v>
      </c>
      <c r="I559" s="95">
        <f t="shared" si="76"/>
        <v>0</v>
      </c>
      <c r="J559" s="91">
        <f t="shared" si="73"/>
        <v>0</v>
      </c>
      <c r="K559" s="129">
        <v>0</v>
      </c>
      <c r="L559" s="125">
        <f t="shared" si="77"/>
        <v>0</v>
      </c>
      <c r="M559" s="96">
        <f t="shared" si="75"/>
        <v>0</v>
      </c>
    </row>
    <row r="560" spans="1:13" collapsed="1" x14ac:dyDescent="0.2">
      <c r="A560" s="27">
        <v>1960</v>
      </c>
      <c r="B560" s="62" t="s">
        <v>168</v>
      </c>
      <c r="C560" s="97">
        <v>116272.9</v>
      </c>
      <c r="D560" s="98">
        <v>75036.91</v>
      </c>
      <c r="E560" s="99">
        <v>166452.79000000004</v>
      </c>
      <c r="F560" s="99">
        <v>3751.37</v>
      </c>
      <c r="G560" s="88">
        <f t="shared" si="74"/>
        <v>120711.01500000001</v>
      </c>
      <c r="H560" s="100">
        <v>10</v>
      </c>
      <c r="I560" s="95">
        <f t="shared" si="76"/>
        <v>0.1</v>
      </c>
      <c r="J560" s="91">
        <f t="shared" si="73"/>
        <v>12071.101500000001</v>
      </c>
      <c r="K560" s="129">
        <v>9446.6700000000092</v>
      </c>
      <c r="L560" s="125">
        <f t="shared" si="77"/>
        <v>-2624.4314999999915</v>
      </c>
      <c r="M560" s="102">
        <f t="shared" si="75"/>
        <v>-0.27781551594371234</v>
      </c>
    </row>
    <row r="561" spans="1:21" x14ac:dyDescent="0.2">
      <c r="A561" s="27" t="s">
        <v>118</v>
      </c>
      <c r="B561" s="62" t="s">
        <v>119</v>
      </c>
      <c r="C561" s="97">
        <v>63002.370000000017</v>
      </c>
      <c r="D561" s="98">
        <v>51712.11</v>
      </c>
      <c r="E561" s="99">
        <v>5442.010000000002</v>
      </c>
      <c r="F561" s="99">
        <v>0</v>
      </c>
      <c r="G561" s="88">
        <f t="shared" si="74"/>
        <v>14011.265000000018</v>
      </c>
      <c r="H561" s="100">
        <v>5</v>
      </c>
      <c r="I561" s="95">
        <f t="shared" si="76"/>
        <v>0.2</v>
      </c>
      <c r="J561" s="91">
        <f t="shared" si="73"/>
        <v>2802.2530000000033</v>
      </c>
      <c r="K561" s="129">
        <v>2530.1499999999978</v>
      </c>
      <c r="L561" s="125">
        <f t="shared" si="77"/>
        <v>-272.10300000000552</v>
      </c>
      <c r="M561" s="102">
        <f t="shared" si="75"/>
        <v>-0.107544216746045</v>
      </c>
    </row>
    <row r="562" spans="1:21" hidden="1" outlineLevel="1" x14ac:dyDescent="0.2">
      <c r="A562" s="27">
        <v>1970</v>
      </c>
      <c r="B562" s="103" t="s">
        <v>65</v>
      </c>
      <c r="C562" s="97">
        <v>0</v>
      </c>
      <c r="D562" s="98">
        <v>0</v>
      </c>
      <c r="E562" s="99">
        <v>0</v>
      </c>
      <c r="F562" s="99">
        <v>0</v>
      </c>
      <c r="G562" s="88">
        <f t="shared" si="74"/>
        <v>0</v>
      </c>
      <c r="H562" s="100">
        <v>0</v>
      </c>
      <c r="I562" s="95">
        <f t="shared" si="76"/>
        <v>0</v>
      </c>
      <c r="J562" s="91">
        <f t="shared" si="73"/>
        <v>0</v>
      </c>
      <c r="K562" s="129">
        <v>0</v>
      </c>
      <c r="L562" s="125">
        <f t="shared" si="77"/>
        <v>0</v>
      </c>
      <c r="M562" s="102">
        <f t="shared" si="75"/>
        <v>0</v>
      </c>
    </row>
    <row r="563" spans="1:21" hidden="1" outlineLevel="1" x14ac:dyDescent="0.2">
      <c r="A563" s="27">
        <v>1975</v>
      </c>
      <c r="B563" s="62" t="s">
        <v>66</v>
      </c>
      <c r="C563" s="97">
        <v>0</v>
      </c>
      <c r="D563" s="98">
        <v>0</v>
      </c>
      <c r="E563" s="99">
        <v>0</v>
      </c>
      <c r="F563" s="99">
        <v>0</v>
      </c>
      <c r="G563" s="88">
        <f t="shared" si="74"/>
        <v>0</v>
      </c>
      <c r="H563" s="100">
        <v>0</v>
      </c>
      <c r="I563" s="95">
        <f t="shared" si="76"/>
        <v>0</v>
      </c>
      <c r="J563" s="91">
        <f t="shared" si="73"/>
        <v>0</v>
      </c>
      <c r="K563" s="129">
        <v>0</v>
      </c>
      <c r="L563" s="125">
        <f t="shared" si="77"/>
        <v>0</v>
      </c>
      <c r="M563" s="96">
        <f t="shared" si="75"/>
        <v>0</v>
      </c>
    </row>
    <row r="564" spans="1:21" collapsed="1" x14ac:dyDescent="0.2">
      <c r="A564" s="27">
        <v>1980</v>
      </c>
      <c r="B564" s="62" t="s">
        <v>67</v>
      </c>
      <c r="C564" s="97">
        <v>1117968.3500000003</v>
      </c>
      <c r="D564" s="98">
        <v>581903.1399999999</v>
      </c>
      <c r="E564" s="99">
        <v>0</v>
      </c>
      <c r="F564" s="99">
        <v>0</v>
      </c>
      <c r="G564" s="88">
        <f t="shared" si="74"/>
        <v>536065.21000000043</v>
      </c>
      <c r="H564" s="100">
        <v>20</v>
      </c>
      <c r="I564" s="95">
        <f t="shared" si="76"/>
        <v>0.05</v>
      </c>
      <c r="J564" s="91">
        <f t="shared" si="73"/>
        <v>26803.260500000022</v>
      </c>
      <c r="K564" s="129">
        <v>20767.280000000028</v>
      </c>
      <c r="L564" s="125">
        <f t="shared" si="77"/>
        <v>-6035.9804999999942</v>
      </c>
      <c r="M564" s="96">
        <f t="shared" si="75"/>
        <v>-0.29064858277058847</v>
      </c>
    </row>
    <row r="565" spans="1:21" hidden="1" outlineLevel="1" x14ac:dyDescent="0.2">
      <c r="A565" s="27">
        <v>1985</v>
      </c>
      <c r="B565" s="62" t="s">
        <v>68</v>
      </c>
      <c r="C565" s="97">
        <v>0</v>
      </c>
      <c r="D565" s="98">
        <v>0</v>
      </c>
      <c r="E565" s="99">
        <v>0</v>
      </c>
      <c r="F565" s="99">
        <v>0</v>
      </c>
      <c r="G565" s="88">
        <f t="shared" si="74"/>
        <v>0</v>
      </c>
      <c r="H565" s="100">
        <v>0</v>
      </c>
      <c r="I565" s="95">
        <f t="shared" si="76"/>
        <v>0</v>
      </c>
      <c r="J565" s="91">
        <f t="shared" si="73"/>
        <v>0</v>
      </c>
      <c r="K565" s="129">
        <v>0</v>
      </c>
      <c r="L565" s="125">
        <f t="shared" si="77"/>
        <v>0</v>
      </c>
      <c r="M565" s="102">
        <f t="shared" si="75"/>
        <v>0</v>
      </c>
    </row>
    <row r="566" spans="1:21" hidden="1" outlineLevel="1" x14ac:dyDescent="0.2">
      <c r="A566" s="27">
        <v>1990</v>
      </c>
      <c r="B566" s="104" t="s">
        <v>69</v>
      </c>
      <c r="C566" s="97">
        <v>0</v>
      </c>
      <c r="D566" s="98">
        <v>0</v>
      </c>
      <c r="E566" s="99">
        <v>0</v>
      </c>
      <c r="F566" s="99">
        <v>0</v>
      </c>
      <c r="G566" s="88">
        <f t="shared" si="74"/>
        <v>0</v>
      </c>
      <c r="H566" s="100">
        <v>0</v>
      </c>
      <c r="I566" s="95">
        <f t="shared" si="76"/>
        <v>0</v>
      </c>
      <c r="J566" s="91">
        <f t="shared" si="73"/>
        <v>0</v>
      </c>
      <c r="K566" s="129">
        <v>0</v>
      </c>
      <c r="L566" s="125">
        <f t="shared" si="77"/>
        <v>0</v>
      </c>
      <c r="M566" s="96">
        <f t="shared" si="75"/>
        <v>0</v>
      </c>
      <c r="U566" s="132"/>
    </row>
    <row r="567" spans="1:21" ht="13.5" collapsed="1" thickBot="1" x14ac:dyDescent="0.25">
      <c r="A567" s="27">
        <v>1995</v>
      </c>
      <c r="B567" s="62" t="s">
        <v>70</v>
      </c>
      <c r="C567" s="97">
        <v>-21677207.52</v>
      </c>
      <c r="D567" s="98">
        <v>-27632.520000000004</v>
      </c>
      <c r="E567" s="99">
        <v>-1409626.5599999998</v>
      </c>
      <c r="F567" s="99">
        <v>-19319.05</v>
      </c>
      <c r="G567" s="88">
        <f t="shared" si="74"/>
        <v>-22335069.23</v>
      </c>
      <c r="H567" s="100">
        <v>42</v>
      </c>
      <c r="I567" s="105">
        <f t="shared" si="76"/>
        <v>2.3809523809523808E-2</v>
      </c>
      <c r="J567" s="106">
        <f t="shared" si="73"/>
        <v>-531787.36261904764</v>
      </c>
      <c r="K567" s="129">
        <v>-523349.38999999978</v>
      </c>
      <c r="L567" s="125">
        <f t="shared" si="77"/>
        <v>8437.9726190478541</v>
      </c>
      <c r="M567" s="96">
        <f t="shared" si="75"/>
        <v>-1.6123019879793608E-2</v>
      </c>
      <c r="U567" s="133"/>
    </row>
    <row r="568" spans="1:21" hidden="1" outlineLevel="1" x14ac:dyDescent="0.2">
      <c r="A568" s="27">
        <v>2440</v>
      </c>
      <c r="B568" s="28" t="s">
        <v>86</v>
      </c>
      <c r="C568" s="97">
        <v>0</v>
      </c>
      <c r="D568" s="98">
        <v>0</v>
      </c>
      <c r="E568" s="99">
        <v>0</v>
      </c>
      <c r="F568" s="99">
        <v>0</v>
      </c>
      <c r="G568" s="88">
        <f t="shared" si="74"/>
        <v>0</v>
      </c>
      <c r="H568" s="100">
        <v>0</v>
      </c>
      <c r="I568" s="105">
        <f t="shared" si="76"/>
        <v>0</v>
      </c>
      <c r="J568" s="106">
        <f t="shared" si="73"/>
        <v>0</v>
      </c>
      <c r="K568" s="129">
        <v>0</v>
      </c>
      <c r="L568" s="125">
        <f t="shared" si="77"/>
        <v>0</v>
      </c>
      <c r="M568" s="96">
        <f t="shared" si="75"/>
        <v>0</v>
      </c>
      <c r="U568" s="57"/>
    </row>
    <row r="569" spans="1:21" ht="13.5" hidden="1" outlineLevel="1" thickBot="1" x14ac:dyDescent="0.25">
      <c r="A569" s="27">
        <v>2005</v>
      </c>
      <c r="B569" s="62" t="s">
        <v>165</v>
      </c>
      <c r="C569" s="109">
        <v>0</v>
      </c>
      <c r="D569" s="110">
        <v>0</v>
      </c>
      <c r="E569" s="111">
        <v>0</v>
      </c>
      <c r="F569" s="111">
        <v>0</v>
      </c>
      <c r="G569" s="88">
        <f t="shared" si="74"/>
        <v>0</v>
      </c>
      <c r="H569" s="112">
        <v>0</v>
      </c>
      <c r="I569" s="113">
        <f t="shared" si="76"/>
        <v>0</v>
      </c>
      <c r="J569" s="114">
        <f t="shared" si="73"/>
        <v>0</v>
      </c>
      <c r="K569" s="130">
        <v>0</v>
      </c>
      <c r="L569" s="126">
        <f t="shared" si="77"/>
        <v>0</v>
      </c>
      <c r="M569" s="116">
        <f t="shared" si="75"/>
        <v>0</v>
      </c>
      <c r="U569" s="57"/>
    </row>
    <row r="570" spans="1:21" ht="13.5" collapsed="1" thickBot="1" x14ac:dyDescent="0.25">
      <c r="A570" s="127"/>
      <c r="B570" s="128" t="s">
        <v>80</v>
      </c>
      <c r="C570" s="119">
        <f t="shared" ref="C570:G570" si="78">SUM(C518:C569)</f>
        <v>192967570.89000002</v>
      </c>
      <c r="D570" s="119">
        <f t="shared" si="78"/>
        <v>22619669.550000001</v>
      </c>
      <c r="E570" s="119">
        <f t="shared" si="78"/>
        <v>14918255.400000002</v>
      </c>
      <c r="F570" s="119">
        <f t="shared" si="78"/>
        <v>88735.479999999967</v>
      </c>
      <c r="G570" s="119">
        <f t="shared" si="78"/>
        <v>177718293.56</v>
      </c>
      <c r="H570" s="119"/>
      <c r="I570" s="120"/>
      <c r="J570" s="119">
        <f>SUM(J518:J569)</f>
        <v>6079264.909453175</v>
      </c>
      <c r="K570" s="119">
        <f>SUM(K518:K569)</f>
        <v>5771278.71</v>
      </c>
      <c r="L570" s="121">
        <f>SUM(L518:L569)</f>
        <v>-307986.19945317513</v>
      </c>
      <c r="M570" s="122">
        <f t="shared" si="75"/>
        <v>-5.3365331138751249E-2</v>
      </c>
      <c r="U570" s="57"/>
    </row>
    <row r="571" spans="1:21" x14ac:dyDescent="0.2">
      <c r="B571" s="134" t="s">
        <v>169</v>
      </c>
      <c r="C571" s="48">
        <v>0</v>
      </c>
      <c r="D571" s="48">
        <v>4.5110937207937241E-10</v>
      </c>
      <c r="E571" s="48">
        <v>0</v>
      </c>
      <c r="F571" s="48">
        <v>0</v>
      </c>
    </row>
    <row r="572" spans="1:21" ht="13.5" thickBot="1" x14ac:dyDescent="0.25"/>
    <row r="573" spans="1:21" ht="18" customHeight="1" thickBot="1" x14ac:dyDescent="0.3">
      <c r="A573" s="63"/>
      <c r="B573" s="63"/>
      <c r="C573" s="63"/>
      <c r="D573" s="63"/>
      <c r="E573" s="64" t="s">
        <v>137</v>
      </c>
      <c r="F573" s="69">
        <f>F633-1</f>
        <v>2023</v>
      </c>
      <c r="G573" s="63"/>
      <c r="H573" s="63"/>
      <c r="I573" s="63"/>
      <c r="J573" s="63"/>
      <c r="K573" s="63"/>
    </row>
    <row r="574" spans="1:21" ht="13.5" thickBot="1" x14ac:dyDescent="0.25">
      <c r="A574" s="70"/>
      <c r="B574" s="70"/>
      <c r="C574" s="70"/>
      <c r="D574" s="70"/>
      <c r="E574" s="70"/>
      <c r="F574" s="70"/>
      <c r="G574" s="70"/>
      <c r="H574" s="70"/>
      <c r="I574" s="70"/>
      <c r="J574" s="70"/>
      <c r="K574" s="70"/>
    </row>
    <row r="575" spans="1:21" ht="18.95" customHeight="1" thickBot="1" x14ac:dyDescent="0.3">
      <c r="A575" s="63"/>
      <c r="B575" s="63"/>
      <c r="C575" s="150" t="s">
        <v>138</v>
      </c>
      <c r="D575" s="151"/>
      <c r="E575" s="151"/>
      <c r="F575" s="151"/>
      <c r="G575" s="152" t="s">
        <v>139</v>
      </c>
      <c r="H575" s="153"/>
      <c r="I575" s="71" t="s">
        <v>140</v>
      </c>
      <c r="J575" s="63"/>
      <c r="K575" s="63"/>
    </row>
    <row r="576" spans="1:21" ht="63.95" customHeight="1" thickBot="1" x14ac:dyDescent="0.25">
      <c r="A576" s="154" t="s">
        <v>141</v>
      </c>
      <c r="B576" s="156" t="s">
        <v>142</v>
      </c>
      <c r="C576" s="72" t="s">
        <v>143</v>
      </c>
      <c r="D576" s="73" t="s">
        <v>144</v>
      </c>
      <c r="E576" s="74" t="s">
        <v>145</v>
      </c>
      <c r="F576" s="75" t="s">
        <v>146</v>
      </c>
      <c r="G576" s="75" t="s">
        <v>147</v>
      </c>
      <c r="H576" s="72" t="s">
        <v>148</v>
      </c>
      <c r="I576" s="76" t="s">
        <v>149</v>
      </c>
      <c r="J576" s="77" t="s">
        <v>150</v>
      </c>
      <c r="K576" s="74" t="s">
        <v>166</v>
      </c>
      <c r="L576" s="76" t="s">
        <v>152</v>
      </c>
      <c r="M576" s="76" t="s">
        <v>153</v>
      </c>
      <c r="P576" s="131"/>
    </row>
    <row r="577" spans="1:13" ht="13.5" thickBot="1" x14ac:dyDescent="0.25">
      <c r="A577" s="155"/>
      <c r="B577" s="157"/>
      <c r="C577" s="78" t="s">
        <v>154</v>
      </c>
      <c r="D577" s="79" t="s">
        <v>155</v>
      </c>
      <c r="E577" s="80" t="s">
        <v>156</v>
      </c>
      <c r="F577" s="80" t="s">
        <v>157</v>
      </c>
      <c r="G577" s="81" t="s">
        <v>158</v>
      </c>
      <c r="H577" s="82" t="s">
        <v>159</v>
      </c>
      <c r="I577" s="80" t="s">
        <v>160</v>
      </c>
      <c r="J577" s="78" t="s">
        <v>161</v>
      </c>
      <c r="K577" s="83" t="s">
        <v>162</v>
      </c>
      <c r="L577" s="81" t="s">
        <v>163</v>
      </c>
      <c r="M577" s="84" t="s">
        <v>164</v>
      </c>
    </row>
    <row r="578" spans="1:13" x14ac:dyDescent="0.2">
      <c r="A578" s="59">
        <v>1608</v>
      </c>
      <c r="B578" s="62" t="s">
        <v>89</v>
      </c>
      <c r="C578" s="85">
        <v>156053</v>
      </c>
      <c r="D578" s="86">
        <v>0</v>
      </c>
      <c r="E578" s="86">
        <v>0</v>
      </c>
      <c r="F578" s="87">
        <v>0</v>
      </c>
      <c r="G578" s="88">
        <f>C578-D578+(E578*0.5)-F578</f>
        <v>156053</v>
      </c>
      <c r="H578" s="89">
        <v>40</v>
      </c>
      <c r="I578" s="90">
        <f>IF(H578=0,0,1/H578)</f>
        <v>2.5000000000000001E-2</v>
      </c>
      <c r="J578" s="91">
        <f t="shared" ref="J578:J629" si="79">IF(H578=0,0,+G578/H578)</f>
        <v>3901.3249999999998</v>
      </c>
      <c r="K578" s="92">
        <v>3901.3300000000017</v>
      </c>
      <c r="L578" s="124">
        <f>IF(ISERROR(+K578-J578), 0, +K578-J578)</f>
        <v>5.0000000019281288E-3</v>
      </c>
      <c r="M578" s="94">
        <f>IFERROR(L578/K578,0)</f>
        <v>1.2816142192350114E-6</v>
      </c>
    </row>
    <row r="579" spans="1:13" x14ac:dyDescent="0.2">
      <c r="A579" s="59">
        <v>1609</v>
      </c>
      <c r="B579" s="60" t="s">
        <v>32</v>
      </c>
      <c r="C579" s="85">
        <v>155722.38</v>
      </c>
      <c r="D579" s="86">
        <v>0</v>
      </c>
      <c r="E579" s="87">
        <v>0</v>
      </c>
      <c r="F579" s="87">
        <v>0</v>
      </c>
      <c r="G579" s="88">
        <f t="shared" ref="G579:G629" si="80">C579-D579+(E579*0.5)-F579</f>
        <v>155722.38</v>
      </c>
      <c r="H579" s="89">
        <v>45</v>
      </c>
      <c r="I579" s="95">
        <f>IF(H579=0,0,1/H579)</f>
        <v>2.2222222222222223E-2</v>
      </c>
      <c r="J579" s="91">
        <f t="shared" si="79"/>
        <v>3460.4973333333332</v>
      </c>
      <c r="K579" s="129">
        <v>3460.4999999999982</v>
      </c>
      <c r="L579" s="124">
        <f>IF(ISERROR(+K579-J579), 0, +K579-J579)</f>
        <v>2.6666666649362014E-3</v>
      </c>
      <c r="M579" s="96">
        <f t="shared" ref="M579:M630" si="81">IFERROR(L579/K579,0)</f>
        <v>7.7060155033555929E-7</v>
      </c>
    </row>
    <row r="580" spans="1:13" x14ac:dyDescent="0.2">
      <c r="A580" s="59">
        <v>1610</v>
      </c>
      <c r="B580" s="60" t="s">
        <v>90</v>
      </c>
      <c r="C580" s="85">
        <v>40575.65</v>
      </c>
      <c r="D580" s="98">
        <v>0</v>
      </c>
      <c r="E580" s="99">
        <v>0</v>
      </c>
      <c r="F580" s="99">
        <v>0</v>
      </c>
      <c r="G580" s="88">
        <f t="shared" si="80"/>
        <v>40575.65</v>
      </c>
      <c r="H580" s="89">
        <v>40</v>
      </c>
      <c r="I580" s="95">
        <f t="shared" ref="I580:I629" si="82">IF(H580=0,0,1/H580)</f>
        <v>2.5000000000000001E-2</v>
      </c>
      <c r="J580" s="91">
        <f t="shared" si="79"/>
        <v>1014.39125</v>
      </c>
      <c r="K580" s="129">
        <v>1014.3999999999996</v>
      </c>
      <c r="L580" s="125">
        <f t="shared" ref="L580:L629" si="83">IF(ISERROR(+K580-J580), 0, +K580-J580)</f>
        <v>8.7499999996225597E-3</v>
      </c>
      <c r="M580" s="96">
        <f t="shared" si="81"/>
        <v>8.625788643161043E-6</v>
      </c>
    </row>
    <row r="581" spans="1:13" x14ac:dyDescent="0.2">
      <c r="A581" s="61">
        <v>1611</v>
      </c>
      <c r="B581" s="60" t="s">
        <v>91</v>
      </c>
      <c r="C581" s="85">
        <v>2190031.7400000002</v>
      </c>
      <c r="D581" s="98">
        <v>485604.54</v>
      </c>
      <c r="E581" s="99">
        <v>137792.0700000003</v>
      </c>
      <c r="F581" s="99">
        <v>0</v>
      </c>
      <c r="G581" s="88">
        <f t="shared" si="80"/>
        <v>1773323.2350000003</v>
      </c>
      <c r="H581" s="89">
        <v>5</v>
      </c>
      <c r="I581" s="95">
        <f t="shared" si="82"/>
        <v>0.2</v>
      </c>
      <c r="J581" s="91">
        <f t="shared" si="79"/>
        <v>354664.64700000006</v>
      </c>
      <c r="K581" s="129">
        <v>336490.59999999963</v>
      </c>
      <c r="L581" s="125">
        <f t="shared" si="83"/>
        <v>-18174.047000000428</v>
      </c>
      <c r="M581" s="96">
        <f t="shared" si="81"/>
        <v>-5.4010563742346585E-2</v>
      </c>
    </row>
    <row r="582" spans="1:13" x14ac:dyDescent="0.2">
      <c r="A582" s="61" t="s">
        <v>92</v>
      </c>
      <c r="B582" s="60" t="s">
        <v>93</v>
      </c>
      <c r="C582" s="85">
        <v>13021183.279999999</v>
      </c>
      <c r="D582" s="98">
        <v>6958764.3300000001</v>
      </c>
      <c r="E582" s="99">
        <v>1285994.8500000006</v>
      </c>
      <c r="F582" s="99">
        <v>110648.28</v>
      </c>
      <c r="G582" s="88">
        <f t="shared" si="80"/>
        <v>6594768.0949999997</v>
      </c>
      <c r="H582" s="89">
        <v>10</v>
      </c>
      <c r="I582" s="95">
        <f t="shared" si="82"/>
        <v>0.1</v>
      </c>
      <c r="J582" s="91">
        <f t="shared" si="79"/>
        <v>659476.80949999997</v>
      </c>
      <c r="K582" s="129">
        <v>683856.94000000064</v>
      </c>
      <c r="L582" s="125">
        <f t="shared" si="83"/>
        <v>24380.130500000669</v>
      </c>
      <c r="M582" s="96">
        <f t="shared" si="81"/>
        <v>3.5650922106604116E-2</v>
      </c>
    </row>
    <row r="583" spans="1:13" x14ac:dyDescent="0.2">
      <c r="A583" s="27">
        <v>1612</v>
      </c>
      <c r="B583" s="62" t="s">
        <v>35</v>
      </c>
      <c r="C583" s="97">
        <v>338283.79999999993</v>
      </c>
      <c r="D583" s="98">
        <v>49918.37</v>
      </c>
      <c r="E583" s="99">
        <v>19619.150000000038</v>
      </c>
      <c r="F583" s="99">
        <v>0</v>
      </c>
      <c r="G583" s="88">
        <f t="shared" si="80"/>
        <v>298175.00499999995</v>
      </c>
      <c r="H583" s="89">
        <v>40</v>
      </c>
      <c r="I583" s="95">
        <f t="shared" si="82"/>
        <v>2.5000000000000001E-2</v>
      </c>
      <c r="J583" s="91">
        <f t="shared" si="79"/>
        <v>7454.3751249999987</v>
      </c>
      <c r="K583" s="129">
        <v>7446.5999999999985</v>
      </c>
      <c r="L583" s="125">
        <f t="shared" si="83"/>
        <v>-7.7751250000001164</v>
      </c>
      <c r="M583" s="96">
        <f t="shared" si="81"/>
        <v>-1.0441174495743181E-3</v>
      </c>
    </row>
    <row r="584" spans="1:13" x14ac:dyDescent="0.2">
      <c r="A584" s="27">
        <v>1805</v>
      </c>
      <c r="B584" s="62" t="s">
        <v>37</v>
      </c>
      <c r="C584" s="97">
        <v>383024.93</v>
      </c>
      <c r="D584" s="98">
        <v>0</v>
      </c>
      <c r="E584" s="99">
        <v>0</v>
      </c>
      <c r="F584" s="99">
        <v>0</v>
      </c>
      <c r="G584" s="88">
        <f t="shared" si="80"/>
        <v>383024.93</v>
      </c>
      <c r="H584" s="89">
        <v>0</v>
      </c>
      <c r="I584" s="95">
        <f t="shared" si="82"/>
        <v>0</v>
      </c>
      <c r="J584" s="91">
        <f t="shared" si="79"/>
        <v>0</v>
      </c>
      <c r="K584" s="129">
        <v>0</v>
      </c>
      <c r="L584" s="125">
        <f t="shared" si="83"/>
        <v>0</v>
      </c>
      <c r="M584" s="96">
        <f t="shared" si="81"/>
        <v>0</v>
      </c>
    </row>
    <row r="585" spans="1:13" x14ac:dyDescent="0.2">
      <c r="A585" s="27">
        <v>1808</v>
      </c>
      <c r="B585" s="62" t="s">
        <v>38</v>
      </c>
      <c r="C585" s="97">
        <v>3475850.24</v>
      </c>
      <c r="D585" s="98">
        <v>0</v>
      </c>
      <c r="E585" s="99">
        <v>0</v>
      </c>
      <c r="F585" s="99">
        <v>0</v>
      </c>
      <c r="G585" s="88">
        <f t="shared" si="80"/>
        <v>3475850.24</v>
      </c>
      <c r="H585" s="89">
        <v>50</v>
      </c>
      <c r="I585" s="95">
        <f t="shared" si="82"/>
        <v>0.02</v>
      </c>
      <c r="J585" s="91">
        <f t="shared" si="79"/>
        <v>69517.00480000001</v>
      </c>
      <c r="K585" s="129">
        <v>69517.000000000116</v>
      </c>
      <c r="L585" s="125">
        <f t="shared" si="83"/>
        <v>-4.799999893293716E-3</v>
      </c>
      <c r="M585" s="96">
        <f t="shared" si="81"/>
        <v>-6.9047857262161893E-8</v>
      </c>
    </row>
    <row r="586" spans="1:13" hidden="1" outlineLevel="1" x14ac:dyDescent="0.2">
      <c r="A586" s="27">
        <v>1810</v>
      </c>
      <c r="B586" s="62" t="s">
        <v>39</v>
      </c>
      <c r="C586" s="97">
        <v>0</v>
      </c>
      <c r="D586" s="98">
        <v>0</v>
      </c>
      <c r="E586" s="99">
        <v>0</v>
      </c>
      <c r="F586" s="99">
        <v>0</v>
      </c>
      <c r="G586" s="88">
        <f t="shared" si="80"/>
        <v>0</v>
      </c>
      <c r="H586" s="89">
        <v>0</v>
      </c>
      <c r="I586" s="95">
        <f t="shared" si="82"/>
        <v>0</v>
      </c>
      <c r="J586" s="91">
        <f t="shared" si="79"/>
        <v>0</v>
      </c>
      <c r="K586" s="129">
        <v>0</v>
      </c>
      <c r="L586" s="125">
        <f t="shared" si="83"/>
        <v>0</v>
      </c>
      <c r="M586" s="96">
        <f t="shared" si="81"/>
        <v>0</v>
      </c>
    </row>
    <row r="587" spans="1:13" hidden="1" outlineLevel="1" x14ac:dyDescent="0.2">
      <c r="A587" s="27">
        <v>1815</v>
      </c>
      <c r="B587" s="62" t="s">
        <v>40</v>
      </c>
      <c r="C587" s="97">
        <v>0</v>
      </c>
      <c r="D587" s="98">
        <v>0</v>
      </c>
      <c r="E587" s="99">
        <v>0</v>
      </c>
      <c r="F587" s="99">
        <v>0</v>
      </c>
      <c r="G587" s="88">
        <f t="shared" si="80"/>
        <v>0</v>
      </c>
      <c r="H587" s="89">
        <v>0</v>
      </c>
      <c r="I587" s="95">
        <f t="shared" si="82"/>
        <v>0</v>
      </c>
      <c r="J587" s="91">
        <f t="shared" si="79"/>
        <v>0</v>
      </c>
      <c r="K587" s="129">
        <v>0</v>
      </c>
      <c r="L587" s="125">
        <f t="shared" si="83"/>
        <v>0</v>
      </c>
      <c r="M587" s="102">
        <f t="shared" si="81"/>
        <v>0</v>
      </c>
    </row>
    <row r="588" spans="1:13" collapsed="1" x14ac:dyDescent="0.2">
      <c r="A588" s="27">
        <v>1820</v>
      </c>
      <c r="B588" s="62" t="s">
        <v>94</v>
      </c>
      <c r="C588" s="97">
        <v>22275151.259999998</v>
      </c>
      <c r="D588" s="98">
        <v>828845.65</v>
      </c>
      <c r="E588" s="99">
        <v>2261313.9799999995</v>
      </c>
      <c r="F588" s="99">
        <v>146024.84999999998</v>
      </c>
      <c r="G588" s="88">
        <f t="shared" si="80"/>
        <v>22430937.749999996</v>
      </c>
      <c r="H588" s="89">
        <v>50</v>
      </c>
      <c r="I588" s="95">
        <f t="shared" si="82"/>
        <v>0.02</v>
      </c>
      <c r="J588" s="91">
        <f t="shared" si="79"/>
        <v>448618.75499999995</v>
      </c>
      <c r="K588" s="129">
        <v>417796.14000000083</v>
      </c>
      <c r="L588" s="125">
        <f t="shared" si="83"/>
        <v>-30822.614999999118</v>
      </c>
      <c r="M588" s="96">
        <f t="shared" si="81"/>
        <v>-7.3774293367093E-2</v>
      </c>
    </row>
    <row r="589" spans="1:13" x14ac:dyDescent="0.2">
      <c r="A589" s="27" t="s">
        <v>95</v>
      </c>
      <c r="B589" s="62" t="s">
        <v>96</v>
      </c>
      <c r="C589" s="97">
        <v>4609525.63</v>
      </c>
      <c r="D589" s="98">
        <v>0</v>
      </c>
      <c r="E589" s="99">
        <v>305493.70000000019</v>
      </c>
      <c r="F589" s="99">
        <v>0</v>
      </c>
      <c r="G589" s="88">
        <f t="shared" si="80"/>
        <v>4762272.4800000004</v>
      </c>
      <c r="H589" s="89">
        <v>40</v>
      </c>
      <c r="I589" s="95">
        <f t="shared" si="82"/>
        <v>2.5000000000000001E-2</v>
      </c>
      <c r="J589" s="91">
        <f t="shared" si="79"/>
        <v>119056.81200000001</v>
      </c>
      <c r="K589" s="129">
        <v>115961.90000000002</v>
      </c>
      <c r="L589" s="125">
        <f t="shared" si="83"/>
        <v>-3094.9119999999821</v>
      </c>
      <c r="M589" s="102">
        <f t="shared" si="81"/>
        <v>-2.6689041831842886E-2</v>
      </c>
    </row>
    <row r="590" spans="1:13" hidden="1" outlineLevel="1" x14ac:dyDescent="0.2">
      <c r="A590" s="27">
        <v>1825</v>
      </c>
      <c r="B590" s="62" t="s">
        <v>42</v>
      </c>
      <c r="C590" s="97">
        <v>0</v>
      </c>
      <c r="D590" s="98">
        <v>0</v>
      </c>
      <c r="E590" s="99">
        <v>0</v>
      </c>
      <c r="F590" s="99">
        <v>0</v>
      </c>
      <c r="G590" s="88">
        <f t="shared" si="80"/>
        <v>0</v>
      </c>
      <c r="H590" s="89">
        <v>0</v>
      </c>
      <c r="I590" s="95">
        <f t="shared" si="82"/>
        <v>0</v>
      </c>
      <c r="J590" s="91">
        <f t="shared" si="79"/>
        <v>0</v>
      </c>
      <c r="K590" s="129">
        <v>0</v>
      </c>
      <c r="L590" s="125">
        <f t="shared" si="83"/>
        <v>0</v>
      </c>
      <c r="M590" s="96">
        <f t="shared" si="81"/>
        <v>0</v>
      </c>
    </row>
    <row r="591" spans="1:13" collapsed="1" x14ac:dyDescent="0.2">
      <c r="A591" s="27">
        <v>1830</v>
      </c>
      <c r="B591" s="62" t="s">
        <v>43</v>
      </c>
      <c r="C591" s="97">
        <v>40569606.890000001</v>
      </c>
      <c r="D591" s="98">
        <v>2084713.98</v>
      </c>
      <c r="E591" s="99">
        <v>2703200.9799999953</v>
      </c>
      <c r="F591" s="99">
        <v>25423.759999999995</v>
      </c>
      <c r="G591" s="88">
        <f t="shared" si="80"/>
        <v>39811069.640000001</v>
      </c>
      <c r="H591" s="89">
        <v>45</v>
      </c>
      <c r="I591" s="95">
        <f t="shared" si="82"/>
        <v>2.2222222222222223E-2</v>
      </c>
      <c r="J591" s="91">
        <f t="shared" si="79"/>
        <v>884690.43644444447</v>
      </c>
      <c r="K591" s="129">
        <v>784730.36000000092</v>
      </c>
      <c r="L591" s="125">
        <f t="shared" si="83"/>
        <v>-99960.076444443548</v>
      </c>
      <c r="M591" s="96">
        <f t="shared" si="81"/>
        <v>-0.12738143130392385</v>
      </c>
    </row>
    <row r="592" spans="1:13" x14ac:dyDescent="0.2">
      <c r="A592" s="27">
        <v>1835</v>
      </c>
      <c r="B592" s="62" t="s">
        <v>44</v>
      </c>
      <c r="C592" s="97">
        <v>57185839.679999992</v>
      </c>
      <c r="D592" s="98">
        <v>1980564.38</v>
      </c>
      <c r="E592" s="99">
        <v>3920960.950000003</v>
      </c>
      <c r="F592" s="99">
        <v>38700.340000000004</v>
      </c>
      <c r="G592" s="88">
        <f t="shared" si="80"/>
        <v>57127055.434999987</v>
      </c>
      <c r="H592" s="89">
        <v>45</v>
      </c>
      <c r="I592" s="95">
        <f t="shared" si="82"/>
        <v>2.2222222222222223E-2</v>
      </c>
      <c r="J592" s="91">
        <f t="shared" si="79"/>
        <v>1269490.1207777774</v>
      </c>
      <c r="K592" s="129">
        <v>1214290.1599999992</v>
      </c>
      <c r="L592" s="125">
        <f t="shared" si="83"/>
        <v>-55199.960777778178</v>
      </c>
      <c r="M592" s="96">
        <f t="shared" si="81"/>
        <v>-4.545862479671104E-2</v>
      </c>
    </row>
    <row r="593" spans="1:18" x14ac:dyDescent="0.2">
      <c r="A593" s="27">
        <v>1840</v>
      </c>
      <c r="B593" s="62" t="s">
        <v>45</v>
      </c>
      <c r="C593" s="97">
        <v>3850906.9499999997</v>
      </c>
      <c r="D593" s="98">
        <v>228184.18</v>
      </c>
      <c r="E593" s="99">
        <v>224054.27000000008</v>
      </c>
      <c r="F593" s="99">
        <v>0</v>
      </c>
      <c r="G593" s="88">
        <f t="shared" si="80"/>
        <v>3734749.9049999998</v>
      </c>
      <c r="H593" s="89">
        <v>50</v>
      </c>
      <c r="I593" s="95">
        <f t="shared" si="82"/>
        <v>0.02</v>
      </c>
      <c r="J593" s="91">
        <f t="shared" si="79"/>
        <v>74694.998099999997</v>
      </c>
      <c r="K593" s="129">
        <v>73597.059999999969</v>
      </c>
      <c r="L593" s="125">
        <f t="shared" si="83"/>
        <v>-1097.9381000000285</v>
      </c>
      <c r="M593" s="96">
        <f t="shared" si="81"/>
        <v>-1.4918233146813595E-2</v>
      </c>
    </row>
    <row r="594" spans="1:18" x14ac:dyDescent="0.2">
      <c r="A594" s="27">
        <v>1845</v>
      </c>
      <c r="B594" s="62" t="s">
        <v>46</v>
      </c>
      <c r="C594" s="97">
        <v>14597949.340000002</v>
      </c>
      <c r="D594" s="98">
        <v>141621.93</v>
      </c>
      <c r="E594" s="99">
        <v>978976.14999999909</v>
      </c>
      <c r="F594" s="99">
        <v>14391.02</v>
      </c>
      <c r="G594" s="88">
        <f t="shared" si="80"/>
        <v>14931424.465000002</v>
      </c>
      <c r="H594" s="89">
        <v>40</v>
      </c>
      <c r="I594" s="95">
        <f t="shared" si="82"/>
        <v>2.5000000000000001E-2</v>
      </c>
      <c r="J594" s="91">
        <f t="shared" si="79"/>
        <v>373285.61162500002</v>
      </c>
      <c r="K594" s="129">
        <v>364739.32999999973</v>
      </c>
      <c r="L594" s="125">
        <f t="shared" si="83"/>
        <v>-8546.2816250002943</v>
      </c>
      <c r="M594" s="96">
        <f t="shared" si="81"/>
        <v>-2.3431203936795906E-2</v>
      </c>
    </row>
    <row r="595" spans="1:18" x14ac:dyDescent="0.2">
      <c r="A595" s="27">
        <v>1850</v>
      </c>
      <c r="B595" s="62" t="s">
        <v>47</v>
      </c>
      <c r="C595" s="97">
        <v>22479455.470000006</v>
      </c>
      <c r="D595" s="98">
        <v>800063.31</v>
      </c>
      <c r="E595" s="99">
        <v>3001553.6700000009</v>
      </c>
      <c r="F595" s="99">
        <v>18899.87000000001</v>
      </c>
      <c r="G595" s="88">
        <f t="shared" si="80"/>
        <v>23161269.125000007</v>
      </c>
      <c r="H595" s="89">
        <v>40</v>
      </c>
      <c r="I595" s="95">
        <f t="shared" si="82"/>
        <v>2.5000000000000001E-2</v>
      </c>
      <c r="J595" s="91">
        <f t="shared" si="79"/>
        <v>579031.72812500014</v>
      </c>
      <c r="K595" s="129">
        <v>542110.48999999976</v>
      </c>
      <c r="L595" s="125">
        <f t="shared" si="83"/>
        <v>-36921.238125000382</v>
      </c>
      <c r="M595" s="96">
        <f t="shared" si="81"/>
        <v>-6.8106481623331799E-2</v>
      </c>
    </row>
    <row r="596" spans="1:18" x14ac:dyDescent="0.2">
      <c r="A596" s="27">
        <v>1855</v>
      </c>
      <c r="B596" s="62" t="s">
        <v>48</v>
      </c>
      <c r="C596" s="97">
        <v>17692737.369999997</v>
      </c>
      <c r="D596" s="98">
        <v>608336.63</v>
      </c>
      <c r="E596" s="99">
        <v>1273857.1500000001</v>
      </c>
      <c r="F596" s="99">
        <v>0</v>
      </c>
      <c r="G596" s="88">
        <f t="shared" si="80"/>
        <v>17721329.314999998</v>
      </c>
      <c r="H596" s="89">
        <v>40</v>
      </c>
      <c r="I596" s="95">
        <f t="shared" si="82"/>
        <v>2.5000000000000001E-2</v>
      </c>
      <c r="J596" s="91">
        <f t="shared" si="79"/>
        <v>443033.23287499993</v>
      </c>
      <c r="K596" s="129">
        <v>426261.93999999948</v>
      </c>
      <c r="L596" s="125">
        <f t="shared" si="83"/>
        <v>-16771.29287500045</v>
      </c>
      <c r="M596" s="96">
        <f t="shared" si="81"/>
        <v>-3.9345039519597905E-2</v>
      </c>
    </row>
    <row r="597" spans="1:18" x14ac:dyDescent="0.2">
      <c r="A597" s="27">
        <v>1860</v>
      </c>
      <c r="B597" s="62" t="s">
        <v>97</v>
      </c>
      <c r="C597" s="97">
        <v>257167.50000000035</v>
      </c>
      <c r="D597" s="98">
        <v>453.98</v>
      </c>
      <c r="E597" s="99">
        <v>-2.3283064365386963E-10</v>
      </c>
      <c r="F597" s="99">
        <v>7.8800000000000008</v>
      </c>
      <c r="G597" s="88">
        <f t="shared" si="80"/>
        <v>256705.64000000022</v>
      </c>
      <c r="H597" s="89">
        <v>30</v>
      </c>
      <c r="I597" s="95">
        <f t="shared" si="82"/>
        <v>3.3333333333333333E-2</v>
      </c>
      <c r="J597" s="91">
        <f t="shared" si="79"/>
        <v>8556.8546666666734</v>
      </c>
      <c r="K597" s="129">
        <v>8217.2300000002706</v>
      </c>
      <c r="L597" s="125">
        <f t="shared" si="83"/>
        <v>-339.62466666640285</v>
      </c>
      <c r="M597" s="96">
        <f t="shared" si="81"/>
        <v>-4.1330797198860403E-2</v>
      </c>
    </row>
    <row r="598" spans="1:18" x14ac:dyDescent="0.2">
      <c r="A598" s="27" t="s">
        <v>98</v>
      </c>
      <c r="B598" s="62" t="s">
        <v>50</v>
      </c>
      <c r="C598" s="97">
        <v>6295820.3799999999</v>
      </c>
      <c r="D598" s="98">
        <v>41328</v>
      </c>
      <c r="E598" s="99">
        <v>627315.67000000016</v>
      </c>
      <c r="F598" s="99">
        <v>6814.429999999993</v>
      </c>
      <c r="G598" s="88">
        <f t="shared" si="80"/>
        <v>6561335.7850000001</v>
      </c>
      <c r="H598" s="89">
        <v>15</v>
      </c>
      <c r="I598" s="95">
        <f t="shared" si="82"/>
        <v>6.6666666666666666E-2</v>
      </c>
      <c r="J598" s="91">
        <f t="shared" si="79"/>
        <v>437422.38566666667</v>
      </c>
      <c r="K598" s="129">
        <v>250992.20000000007</v>
      </c>
      <c r="L598" s="125">
        <f t="shared" si="83"/>
        <v>-186430.1856666666</v>
      </c>
      <c r="M598" s="96">
        <f t="shared" si="81"/>
        <v>-0.74277282587533222</v>
      </c>
      <c r="R598" s="135"/>
    </row>
    <row r="599" spans="1:18" x14ac:dyDescent="0.2">
      <c r="A599" s="27" t="s">
        <v>99</v>
      </c>
      <c r="B599" s="62" t="s">
        <v>100</v>
      </c>
      <c r="C599" s="97">
        <v>1299943.2</v>
      </c>
      <c r="D599" s="98">
        <v>148768.99</v>
      </c>
      <c r="E599" s="99">
        <v>409410.76000000018</v>
      </c>
      <c r="F599" s="99">
        <v>1058.8400000000001</v>
      </c>
      <c r="G599" s="88">
        <f t="shared" si="80"/>
        <v>1354820.75</v>
      </c>
      <c r="H599" s="89">
        <v>30</v>
      </c>
      <c r="I599" s="95">
        <f t="shared" si="82"/>
        <v>3.3333333333333333E-2</v>
      </c>
      <c r="J599" s="91">
        <f t="shared" si="79"/>
        <v>45160.691666666666</v>
      </c>
      <c r="K599" s="129">
        <v>44738.43</v>
      </c>
      <c r="L599" s="125">
        <f t="shared" si="83"/>
        <v>-422.26166666666541</v>
      </c>
      <c r="M599" s="96">
        <f t="shared" si="81"/>
        <v>-9.4384551864396087E-3</v>
      </c>
    </row>
    <row r="600" spans="1:18" x14ac:dyDescent="0.2">
      <c r="A600" s="27">
        <v>1865</v>
      </c>
      <c r="B600" s="62" t="s">
        <v>101</v>
      </c>
      <c r="C600" s="97">
        <v>134426.32999999999</v>
      </c>
      <c r="D600" s="98">
        <v>134260.49</v>
      </c>
      <c r="E600" s="99">
        <v>0</v>
      </c>
      <c r="F600" s="99">
        <v>0</v>
      </c>
      <c r="G600" s="88">
        <f t="shared" si="80"/>
        <v>165.83999999999651</v>
      </c>
      <c r="H600" s="89">
        <v>10</v>
      </c>
      <c r="I600" s="95">
        <f t="shared" si="82"/>
        <v>0.1</v>
      </c>
      <c r="J600" s="91">
        <f t="shared" si="79"/>
        <v>16.583999999999651</v>
      </c>
      <c r="K600" s="129">
        <v>16.589999999996508</v>
      </c>
      <c r="L600" s="125">
        <f t="shared" si="83"/>
        <v>5.9999999968560758E-3</v>
      </c>
      <c r="M600" s="96">
        <f t="shared" si="81"/>
        <v>3.6166365261346226E-4</v>
      </c>
    </row>
    <row r="601" spans="1:18" hidden="1" outlineLevel="1" x14ac:dyDescent="0.2">
      <c r="A601" s="27">
        <v>1905</v>
      </c>
      <c r="B601" s="62" t="s">
        <v>37</v>
      </c>
      <c r="C601" s="97">
        <v>0</v>
      </c>
      <c r="D601" s="98">
        <v>0</v>
      </c>
      <c r="E601" s="99">
        <v>0</v>
      </c>
      <c r="F601" s="99">
        <v>0</v>
      </c>
      <c r="G601" s="88">
        <f t="shared" si="80"/>
        <v>0</v>
      </c>
      <c r="H601" s="89">
        <v>0</v>
      </c>
      <c r="I601" s="95">
        <f t="shared" si="82"/>
        <v>0</v>
      </c>
      <c r="J601" s="91">
        <f t="shared" si="79"/>
        <v>0</v>
      </c>
      <c r="K601" s="129">
        <v>0</v>
      </c>
      <c r="L601" s="125">
        <f t="shared" si="83"/>
        <v>0</v>
      </c>
      <c r="M601" s="102">
        <f t="shared" si="81"/>
        <v>0</v>
      </c>
    </row>
    <row r="602" spans="1:18" collapsed="1" x14ac:dyDescent="0.2">
      <c r="A602" s="27">
        <v>1908</v>
      </c>
      <c r="B602" s="62" t="s">
        <v>167</v>
      </c>
      <c r="C602" s="97">
        <v>983166.71</v>
      </c>
      <c r="D602" s="98">
        <v>0</v>
      </c>
      <c r="E602" s="99">
        <v>0</v>
      </c>
      <c r="F602" s="99">
        <v>0</v>
      </c>
      <c r="G602" s="88">
        <f t="shared" si="80"/>
        <v>983166.71</v>
      </c>
      <c r="H602" s="89">
        <v>50</v>
      </c>
      <c r="I602" s="95">
        <f t="shared" si="82"/>
        <v>0.02</v>
      </c>
      <c r="J602" s="91">
        <f t="shared" si="79"/>
        <v>19663.334199999998</v>
      </c>
      <c r="K602" s="129">
        <v>19679.840000000026</v>
      </c>
      <c r="L602" s="125">
        <f t="shared" si="83"/>
        <v>16.505800000028103</v>
      </c>
      <c r="M602" s="102">
        <f t="shared" si="81"/>
        <v>8.3871616842556048E-4</v>
      </c>
    </row>
    <row r="603" spans="1:18" x14ac:dyDescent="0.2">
      <c r="A603" s="27" t="s">
        <v>102</v>
      </c>
      <c r="B603" s="62" t="s">
        <v>103</v>
      </c>
      <c r="C603" s="97">
        <v>51640.41</v>
      </c>
      <c r="D603" s="98">
        <v>0</v>
      </c>
      <c r="E603" s="99">
        <v>9355</v>
      </c>
      <c r="F603" s="99">
        <v>0</v>
      </c>
      <c r="G603" s="88">
        <f t="shared" si="80"/>
        <v>56317.91</v>
      </c>
      <c r="H603" s="89">
        <v>25</v>
      </c>
      <c r="I603" s="95">
        <f t="shared" si="82"/>
        <v>0.04</v>
      </c>
      <c r="J603" s="91">
        <f t="shared" si="79"/>
        <v>2252.7164000000002</v>
      </c>
      <c r="K603" s="129">
        <v>2127.9899999999998</v>
      </c>
      <c r="L603" s="125">
        <f t="shared" si="83"/>
        <v>-124.72640000000047</v>
      </c>
      <c r="M603" s="96">
        <f t="shared" si="81"/>
        <v>-5.8612305508954687E-2</v>
      </c>
    </row>
    <row r="604" spans="1:18" x14ac:dyDescent="0.2">
      <c r="A604" s="27">
        <v>1910</v>
      </c>
      <c r="B604" s="62" t="s">
        <v>39</v>
      </c>
      <c r="C604" s="97">
        <v>1787223.4</v>
      </c>
      <c r="D604" s="98">
        <v>1192308.54</v>
      </c>
      <c r="E604" s="99">
        <v>17276.350000000093</v>
      </c>
      <c r="F604" s="99">
        <v>0</v>
      </c>
      <c r="G604" s="88">
        <f t="shared" si="80"/>
        <v>603553.03499999992</v>
      </c>
      <c r="H604" s="89">
        <v>5</v>
      </c>
      <c r="I604" s="95">
        <f t="shared" si="82"/>
        <v>0.2</v>
      </c>
      <c r="J604" s="91">
        <f t="shared" si="79"/>
        <v>120710.60699999999</v>
      </c>
      <c r="K604" s="129">
        <v>118198.60000000009</v>
      </c>
      <c r="L604" s="125">
        <f t="shared" si="83"/>
        <v>-2512.0069999998959</v>
      </c>
      <c r="M604" s="96">
        <f t="shared" si="81"/>
        <v>-2.1252426001660715E-2</v>
      </c>
    </row>
    <row r="605" spans="1:18" x14ac:dyDescent="0.2">
      <c r="A605" s="27">
        <v>1915</v>
      </c>
      <c r="B605" s="62" t="s">
        <v>52</v>
      </c>
      <c r="C605" s="97">
        <v>1627287.7</v>
      </c>
      <c r="D605" s="98">
        <v>1315510.44</v>
      </c>
      <c r="E605" s="99">
        <v>8844.0100000000093</v>
      </c>
      <c r="F605" s="99">
        <v>0</v>
      </c>
      <c r="G605" s="88">
        <f t="shared" si="80"/>
        <v>316199.26500000001</v>
      </c>
      <c r="H605" s="89">
        <v>10</v>
      </c>
      <c r="I605" s="95">
        <f t="shared" si="82"/>
        <v>0.1</v>
      </c>
      <c r="J605" s="91">
        <f t="shared" si="79"/>
        <v>31619.926500000001</v>
      </c>
      <c r="K605" s="129">
        <v>31457.649999999965</v>
      </c>
      <c r="L605" s="125">
        <f t="shared" si="83"/>
        <v>-162.27650000003632</v>
      </c>
      <c r="M605" s="102">
        <f t="shared" si="81"/>
        <v>-5.1585703318600242E-3</v>
      </c>
    </row>
    <row r="606" spans="1:18" hidden="1" outlineLevel="1" x14ac:dyDescent="0.2">
      <c r="A606" s="27" t="s">
        <v>105</v>
      </c>
      <c r="B606" s="62" t="s">
        <v>53</v>
      </c>
      <c r="C606" s="97">
        <v>0</v>
      </c>
      <c r="D606" s="98">
        <v>0</v>
      </c>
      <c r="E606" s="99">
        <v>0</v>
      </c>
      <c r="F606" s="99">
        <v>0</v>
      </c>
      <c r="G606" s="88">
        <f t="shared" si="80"/>
        <v>0</v>
      </c>
      <c r="H606" s="89">
        <v>0</v>
      </c>
      <c r="I606" s="95">
        <f t="shared" si="82"/>
        <v>0</v>
      </c>
      <c r="J606" s="91">
        <f t="shared" si="79"/>
        <v>0</v>
      </c>
      <c r="K606" s="129">
        <v>0</v>
      </c>
      <c r="L606" s="125">
        <f t="shared" si="83"/>
        <v>0</v>
      </c>
      <c r="M606" s="96">
        <f t="shared" si="81"/>
        <v>0</v>
      </c>
    </row>
    <row r="607" spans="1:18" collapsed="1" x14ac:dyDescent="0.2">
      <c r="A607" s="27">
        <v>1920</v>
      </c>
      <c r="B607" s="62" t="s">
        <v>54</v>
      </c>
      <c r="C607" s="97">
        <v>1885434.7399999995</v>
      </c>
      <c r="D607" s="98">
        <v>940215.59</v>
      </c>
      <c r="E607" s="99">
        <v>195981.28000000003</v>
      </c>
      <c r="F607" s="99">
        <v>0</v>
      </c>
      <c r="G607" s="88">
        <f t="shared" si="80"/>
        <v>1043209.7899999996</v>
      </c>
      <c r="H607" s="89">
        <v>5</v>
      </c>
      <c r="I607" s="95">
        <f t="shared" si="82"/>
        <v>0.2</v>
      </c>
      <c r="J607" s="91">
        <f t="shared" si="79"/>
        <v>208641.95799999993</v>
      </c>
      <c r="K607" s="129">
        <v>183625.25</v>
      </c>
      <c r="L607" s="125">
        <f t="shared" si="83"/>
        <v>-25016.707999999926</v>
      </c>
      <c r="M607" s="102">
        <f t="shared" si="81"/>
        <v>-0.13623784310708864</v>
      </c>
    </row>
    <row r="608" spans="1:18" hidden="1" outlineLevel="1" x14ac:dyDescent="0.2">
      <c r="A608" s="27" t="s">
        <v>106</v>
      </c>
      <c r="B608" s="62" t="s">
        <v>55</v>
      </c>
      <c r="C608" s="97">
        <v>0</v>
      </c>
      <c r="D608" s="98">
        <v>0</v>
      </c>
      <c r="E608" s="99">
        <v>0</v>
      </c>
      <c r="F608" s="99">
        <v>0</v>
      </c>
      <c r="G608" s="88">
        <f t="shared" si="80"/>
        <v>0</v>
      </c>
      <c r="H608" s="89">
        <v>0</v>
      </c>
      <c r="I608" s="95">
        <f t="shared" si="82"/>
        <v>0</v>
      </c>
      <c r="J608" s="91">
        <f t="shared" si="79"/>
        <v>0</v>
      </c>
      <c r="K608" s="129">
        <v>0</v>
      </c>
      <c r="L608" s="125">
        <f t="shared" si="83"/>
        <v>0</v>
      </c>
      <c r="M608" s="102">
        <f t="shared" si="81"/>
        <v>0</v>
      </c>
    </row>
    <row r="609" spans="1:13" hidden="1" outlineLevel="1" x14ac:dyDescent="0.2">
      <c r="A609" s="27" t="s">
        <v>107</v>
      </c>
      <c r="B609" s="62" t="s">
        <v>56</v>
      </c>
      <c r="C609" s="97">
        <v>0</v>
      </c>
      <c r="D609" s="98">
        <v>0</v>
      </c>
      <c r="E609" s="99">
        <v>0</v>
      </c>
      <c r="F609" s="99">
        <v>0</v>
      </c>
      <c r="G609" s="88">
        <f t="shared" si="80"/>
        <v>0</v>
      </c>
      <c r="H609" s="89">
        <v>0</v>
      </c>
      <c r="I609" s="95">
        <f t="shared" si="82"/>
        <v>0</v>
      </c>
      <c r="J609" s="91">
        <f t="shared" si="79"/>
        <v>0</v>
      </c>
      <c r="K609" s="129">
        <v>0</v>
      </c>
      <c r="L609" s="125">
        <f t="shared" si="83"/>
        <v>0</v>
      </c>
      <c r="M609" s="96">
        <f t="shared" si="81"/>
        <v>0</v>
      </c>
    </row>
    <row r="610" spans="1:13" collapsed="1" x14ac:dyDescent="0.2">
      <c r="A610" s="27">
        <v>1930</v>
      </c>
      <c r="B610" s="62" t="s">
        <v>108</v>
      </c>
      <c r="C610" s="97">
        <v>913229.07999999961</v>
      </c>
      <c r="D610" s="98">
        <v>162085.34</v>
      </c>
      <c r="E610" s="99">
        <v>153639.96999999997</v>
      </c>
      <c r="F610" s="99">
        <v>0</v>
      </c>
      <c r="G610" s="88">
        <f t="shared" si="80"/>
        <v>827963.72499999963</v>
      </c>
      <c r="H610" s="89">
        <v>5</v>
      </c>
      <c r="I610" s="95">
        <f t="shared" si="82"/>
        <v>0.2</v>
      </c>
      <c r="J610" s="91">
        <f t="shared" si="79"/>
        <v>165592.74499999994</v>
      </c>
      <c r="K610" s="129">
        <v>153386.94</v>
      </c>
      <c r="L610" s="125">
        <f t="shared" si="83"/>
        <v>-12205.804999999935</v>
      </c>
      <c r="M610" s="102">
        <f t="shared" si="81"/>
        <v>-7.9575255885539764E-2</v>
      </c>
    </row>
    <row r="611" spans="1:13" x14ac:dyDescent="0.2">
      <c r="A611" s="27" t="s">
        <v>109</v>
      </c>
      <c r="B611" s="62" t="s">
        <v>110</v>
      </c>
      <c r="C611" s="97">
        <v>4570668.9600000009</v>
      </c>
      <c r="D611" s="98">
        <v>1084720.3800000001</v>
      </c>
      <c r="E611" s="99">
        <v>375874.00000000006</v>
      </c>
      <c r="F611" s="99">
        <v>0</v>
      </c>
      <c r="G611" s="88">
        <f t="shared" si="80"/>
        <v>3673885.580000001</v>
      </c>
      <c r="H611" s="89">
        <v>10</v>
      </c>
      <c r="I611" s="95">
        <f t="shared" si="82"/>
        <v>0.1</v>
      </c>
      <c r="J611" s="91">
        <f t="shared" si="79"/>
        <v>367388.55800000008</v>
      </c>
      <c r="K611" s="129">
        <v>324636.38</v>
      </c>
      <c r="L611" s="125">
        <f t="shared" si="83"/>
        <v>-42752.178000000073</v>
      </c>
      <c r="M611" s="102">
        <f t="shared" si="81"/>
        <v>-0.13169250470326238</v>
      </c>
    </row>
    <row r="612" spans="1:13" x14ac:dyDescent="0.2">
      <c r="A612" s="27">
        <v>1935</v>
      </c>
      <c r="B612" s="62" t="s">
        <v>58</v>
      </c>
      <c r="C612" s="97">
        <v>173575.58</v>
      </c>
      <c r="D612" s="98">
        <v>166638.13</v>
      </c>
      <c r="E612" s="99">
        <v>0</v>
      </c>
      <c r="F612" s="99">
        <v>0</v>
      </c>
      <c r="G612" s="88">
        <f t="shared" si="80"/>
        <v>6937.4499999999825</v>
      </c>
      <c r="H612" s="89">
        <v>10</v>
      </c>
      <c r="I612" s="95">
        <f t="shared" si="82"/>
        <v>0.1</v>
      </c>
      <c r="J612" s="91">
        <f t="shared" si="79"/>
        <v>693.7449999999983</v>
      </c>
      <c r="K612" s="129">
        <v>693.75</v>
      </c>
      <c r="L612" s="125">
        <f t="shared" si="83"/>
        <v>5.0000000017007551E-3</v>
      </c>
      <c r="M612" s="96">
        <f t="shared" si="81"/>
        <v>7.2072072096587464E-6</v>
      </c>
    </row>
    <row r="613" spans="1:13" x14ac:dyDescent="0.2">
      <c r="A613" s="27">
        <v>1940</v>
      </c>
      <c r="B613" s="62" t="s">
        <v>111</v>
      </c>
      <c r="C613" s="97">
        <v>1178258.2</v>
      </c>
      <c r="D613" s="98">
        <v>756718.14</v>
      </c>
      <c r="E613" s="99">
        <v>23262.200000000012</v>
      </c>
      <c r="F613" s="99">
        <v>0</v>
      </c>
      <c r="G613" s="88">
        <f t="shared" si="80"/>
        <v>433171.15999999992</v>
      </c>
      <c r="H613" s="89">
        <v>10</v>
      </c>
      <c r="I613" s="95">
        <f t="shared" si="82"/>
        <v>0.1</v>
      </c>
      <c r="J613" s="91">
        <f t="shared" si="79"/>
        <v>43317.115999999995</v>
      </c>
      <c r="K613" s="129">
        <v>43081.700000000026</v>
      </c>
      <c r="L613" s="125">
        <f t="shared" si="83"/>
        <v>-235.41599999996834</v>
      </c>
      <c r="M613" s="96">
        <f t="shared" si="81"/>
        <v>-5.4644083218621407E-3</v>
      </c>
    </row>
    <row r="614" spans="1:13" hidden="1" outlineLevel="1" x14ac:dyDescent="0.2">
      <c r="A614" s="27" t="s">
        <v>112</v>
      </c>
      <c r="B614" s="62" t="s">
        <v>113</v>
      </c>
      <c r="C614" s="97">
        <v>0</v>
      </c>
      <c r="D614" s="98">
        <v>0</v>
      </c>
      <c r="E614" s="99">
        <v>0</v>
      </c>
      <c r="F614" s="99">
        <v>0</v>
      </c>
      <c r="G614" s="88">
        <f t="shared" si="80"/>
        <v>0</v>
      </c>
      <c r="H614" s="89">
        <v>0</v>
      </c>
      <c r="I614" s="95">
        <f t="shared" si="82"/>
        <v>0</v>
      </c>
      <c r="J614" s="91">
        <f t="shared" si="79"/>
        <v>0</v>
      </c>
      <c r="K614" s="129">
        <v>0</v>
      </c>
      <c r="L614" s="125">
        <f t="shared" si="83"/>
        <v>0</v>
      </c>
      <c r="M614" s="102">
        <f t="shared" si="81"/>
        <v>0</v>
      </c>
    </row>
    <row r="615" spans="1:13" collapsed="1" x14ac:dyDescent="0.2">
      <c r="A615" s="27">
        <v>1945</v>
      </c>
      <c r="B615" s="62" t="s">
        <v>60</v>
      </c>
      <c r="C615" s="97">
        <v>576329.17999999993</v>
      </c>
      <c r="D615" s="98">
        <v>478243.76</v>
      </c>
      <c r="E615" s="99">
        <v>179037.95000000004</v>
      </c>
      <c r="F615" s="99">
        <v>0</v>
      </c>
      <c r="G615" s="88">
        <f t="shared" si="80"/>
        <v>187604.39499999996</v>
      </c>
      <c r="H615" s="89">
        <v>10</v>
      </c>
      <c r="I615" s="95">
        <f t="shared" si="82"/>
        <v>0.1</v>
      </c>
      <c r="J615" s="91">
        <f t="shared" si="79"/>
        <v>18760.439499999997</v>
      </c>
      <c r="K615" s="129">
        <v>17378.200000000059</v>
      </c>
      <c r="L615" s="125">
        <f t="shared" si="83"/>
        <v>-1382.2394999999378</v>
      </c>
      <c r="M615" s="96">
        <f t="shared" si="81"/>
        <v>-7.9538703663206381E-2</v>
      </c>
    </row>
    <row r="616" spans="1:13" x14ac:dyDescent="0.2">
      <c r="A616" s="27">
        <v>1950</v>
      </c>
      <c r="B616" s="62" t="s">
        <v>61</v>
      </c>
      <c r="C616" s="97">
        <v>109339.4</v>
      </c>
      <c r="D616" s="98">
        <v>109339.4</v>
      </c>
      <c r="E616" s="99">
        <v>0</v>
      </c>
      <c r="F616" s="99">
        <v>0</v>
      </c>
      <c r="G616" s="88">
        <f t="shared" si="80"/>
        <v>0</v>
      </c>
      <c r="H616" s="89">
        <v>0</v>
      </c>
      <c r="I616" s="105">
        <f t="shared" si="82"/>
        <v>0</v>
      </c>
      <c r="J616" s="106">
        <f t="shared" si="79"/>
        <v>0</v>
      </c>
      <c r="K616" s="129">
        <v>0</v>
      </c>
      <c r="L616" s="125">
        <f t="shared" si="83"/>
        <v>0</v>
      </c>
      <c r="M616" s="96">
        <f t="shared" si="81"/>
        <v>0</v>
      </c>
    </row>
    <row r="617" spans="1:13" x14ac:dyDescent="0.2">
      <c r="A617" s="27">
        <v>1955</v>
      </c>
      <c r="B617" s="62" t="s">
        <v>114</v>
      </c>
      <c r="C617" s="97">
        <v>665714.52</v>
      </c>
      <c r="D617" s="98">
        <v>285130.73</v>
      </c>
      <c r="E617" s="99">
        <v>0</v>
      </c>
      <c r="F617" s="99">
        <v>0</v>
      </c>
      <c r="G617" s="88">
        <f t="shared" si="80"/>
        <v>380583.79000000004</v>
      </c>
      <c r="H617" s="89">
        <v>10</v>
      </c>
      <c r="I617" s="105">
        <f t="shared" si="82"/>
        <v>0.1</v>
      </c>
      <c r="J617" s="106">
        <f t="shared" si="79"/>
        <v>38058.379000000001</v>
      </c>
      <c r="K617" s="129">
        <v>38352.79999999993</v>
      </c>
      <c r="L617" s="125">
        <f t="shared" si="83"/>
        <v>294.42099999992934</v>
      </c>
      <c r="M617" s="96">
        <f t="shared" si="81"/>
        <v>7.6766494232475826E-3</v>
      </c>
    </row>
    <row r="618" spans="1:13" x14ac:dyDescent="0.2">
      <c r="A618" s="27" t="s">
        <v>115</v>
      </c>
      <c r="B618" s="62" t="s">
        <v>116</v>
      </c>
      <c r="C618" s="97">
        <v>121415.01</v>
      </c>
      <c r="D618" s="110">
        <v>3683.08</v>
      </c>
      <c r="E618" s="111">
        <v>0</v>
      </c>
      <c r="F618" s="111">
        <v>0</v>
      </c>
      <c r="G618" s="88">
        <f t="shared" si="80"/>
        <v>117731.93</v>
      </c>
      <c r="H618" s="89">
        <v>5</v>
      </c>
      <c r="I618" s="105">
        <f t="shared" si="82"/>
        <v>0.2</v>
      </c>
      <c r="J618" s="106">
        <f t="shared" si="79"/>
        <v>23546.385999999999</v>
      </c>
      <c r="K618" s="129">
        <v>23546.39</v>
      </c>
      <c r="L618" s="125">
        <f t="shared" si="83"/>
        <v>4.0000000008149073E-3</v>
      </c>
      <c r="M618" s="96">
        <f t="shared" si="81"/>
        <v>1.6987742073476688E-7</v>
      </c>
    </row>
    <row r="619" spans="1:13" hidden="1" outlineLevel="1" x14ac:dyDescent="0.2">
      <c r="A619" s="27" t="s">
        <v>117</v>
      </c>
      <c r="B619" s="62" t="s">
        <v>63</v>
      </c>
      <c r="C619" s="97">
        <v>0</v>
      </c>
      <c r="D619" s="110">
        <v>0</v>
      </c>
      <c r="E619" s="111">
        <v>0</v>
      </c>
      <c r="F619" s="111">
        <v>0</v>
      </c>
      <c r="G619" s="88">
        <f t="shared" si="80"/>
        <v>0</v>
      </c>
      <c r="H619" s="89">
        <v>0</v>
      </c>
      <c r="I619" s="105">
        <f t="shared" si="82"/>
        <v>0</v>
      </c>
      <c r="J619" s="106">
        <f t="shared" si="79"/>
        <v>0</v>
      </c>
      <c r="K619" s="129">
        <v>0</v>
      </c>
      <c r="L619" s="125">
        <f t="shared" si="83"/>
        <v>0</v>
      </c>
      <c r="M619" s="96">
        <f t="shared" si="81"/>
        <v>0</v>
      </c>
    </row>
    <row r="620" spans="1:13" collapsed="1" x14ac:dyDescent="0.2">
      <c r="A620" s="27">
        <v>1960</v>
      </c>
      <c r="B620" s="62" t="s">
        <v>168</v>
      </c>
      <c r="C620" s="97">
        <v>277610.19000000006</v>
      </c>
      <c r="D620" s="110">
        <v>75036.91</v>
      </c>
      <c r="E620" s="111">
        <v>63594.67</v>
      </c>
      <c r="F620" s="111">
        <v>0</v>
      </c>
      <c r="G620" s="88">
        <f t="shared" si="80"/>
        <v>234370.61500000005</v>
      </c>
      <c r="H620" s="89">
        <v>10</v>
      </c>
      <c r="I620" s="105">
        <f t="shared" si="82"/>
        <v>0.1</v>
      </c>
      <c r="J620" s="106">
        <f t="shared" si="79"/>
        <v>23437.061500000003</v>
      </c>
      <c r="K620" s="129">
        <v>20317.490000000005</v>
      </c>
      <c r="L620" s="125">
        <f t="shared" si="83"/>
        <v>-3119.5714999999982</v>
      </c>
      <c r="M620" s="96">
        <f t="shared" si="81"/>
        <v>-0.15354118545154924</v>
      </c>
    </row>
    <row r="621" spans="1:13" x14ac:dyDescent="0.2">
      <c r="A621" s="27" t="s">
        <v>118</v>
      </c>
      <c r="B621" s="62" t="s">
        <v>119</v>
      </c>
      <c r="C621" s="97">
        <v>68444.380000000019</v>
      </c>
      <c r="D621" s="110">
        <v>51712.11</v>
      </c>
      <c r="E621" s="111">
        <v>3852.1899999999951</v>
      </c>
      <c r="F621" s="111">
        <v>0</v>
      </c>
      <c r="G621" s="88">
        <f t="shared" si="80"/>
        <v>18658.365000000016</v>
      </c>
      <c r="H621" s="89">
        <v>5</v>
      </c>
      <c r="I621" s="105">
        <f t="shared" si="82"/>
        <v>0.2</v>
      </c>
      <c r="J621" s="106">
        <f t="shared" si="79"/>
        <v>3731.6730000000034</v>
      </c>
      <c r="K621" s="129">
        <v>3344.7800000000025</v>
      </c>
      <c r="L621" s="125">
        <f t="shared" si="83"/>
        <v>-386.89300000000094</v>
      </c>
      <c r="M621" s="96">
        <f t="shared" si="81"/>
        <v>-0.11567068686131843</v>
      </c>
    </row>
    <row r="622" spans="1:13" hidden="1" outlineLevel="1" x14ac:dyDescent="0.2">
      <c r="A622" s="27">
        <v>1970</v>
      </c>
      <c r="B622" s="103" t="s">
        <v>65</v>
      </c>
      <c r="C622" s="97">
        <v>0</v>
      </c>
      <c r="D622" s="110">
        <v>0</v>
      </c>
      <c r="E622" s="111">
        <v>0</v>
      </c>
      <c r="F622" s="111">
        <v>0</v>
      </c>
      <c r="G622" s="88">
        <f t="shared" si="80"/>
        <v>0</v>
      </c>
      <c r="H622" s="89">
        <v>0</v>
      </c>
      <c r="I622" s="105">
        <f t="shared" si="82"/>
        <v>0</v>
      </c>
      <c r="J622" s="106">
        <f t="shared" si="79"/>
        <v>0</v>
      </c>
      <c r="K622" s="129">
        <v>0</v>
      </c>
      <c r="L622" s="125">
        <f t="shared" si="83"/>
        <v>0</v>
      </c>
      <c r="M622" s="96">
        <f t="shared" si="81"/>
        <v>0</v>
      </c>
    </row>
    <row r="623" spans="1:13" hidden="1" outlineLevel="1" x14ac:dyDescent="0.2">
      <c r="A623" s="27">
        <v>1975</v>
      </c>
      <c r="B623" s="62" t="s">
        <v>66</v>
      </c>
      <c r="C623" s="97">
        <v>0</v>
      </c>
      <c r="D623" s="110">
        <v>0</v>
      </c>
      <c r="E623" s="111">
        <v>0</v>
      </c>
      <c r="F623" s="111">
        <v>0</v>
      </c>
      <c r="G623" s="88">
        <f t="shared" si="80"/>
        <v>0</v>
      </c>
      <c r="H623" s="89">
        <v>0</v>
      </c>
      <c r="I623" s="105">
        <f t="shared" si="82"/>
        <v>0</v>
      </c>
      <c r="J623" s="106">
        <f t="shared" si="79"/>
        <v>0</v>
      </c>
      <c r="K623" s="129">
        <v>0</v>
      </c>
      <c r="L623" s="125">
        <f t="shared" si="83"/>
        <v>0</v>
      </c>
      <c r="M623" s="96">
        <f t="shared" si="81"/>
        <v>0</v>
      </c>
    </row>
    <row r="624" spans="1:13" collapsed="1" x14ac:dyDescent="0.2">
      <c r="A624" s="27">
        <v>1980</v>
      </c>
      <c r="B624" s="62" t="s">
        <v>67</v>
      </c>
      <c r="C624" s="97">
        <v>1117968.3500000003</v>
      </c>
      <c r="D624" s="110">
        <v>675951.21</v>
      </c>
      <c r="E624" s="111">
        <v>0</v>
      </c>
      <c r="F624" s="111">
        <v>0</v>
      </c>
      <c r="G624" s="88">
        <f t="shared" si="80"/>
        <v>442017.14000000036</v>
      </c>
      <c r="H624" s="89">
        <v>20</v>
      </c>
      <c r="I624" s="105">
        <f t="shared" si="82"/>
        <v>0.05</v>
      </c>
      <c r="J624" s="106">
        <f t="shared" si="79"/>
        <v>22100.857000000018</v>
      </c>
      <c r="K624" s="129">
        <v>19938.290000000037</v>
      </c>
      <c r="L624" s="125">
        <f t="shared" si="83"/>
        <v>-2162.5669999999809</v>
      </c>
      <c r="M624" s="96">
        <f t="shared" si="81"/>
        <v>-0.10846301262545469</v>
      </c>
    </row>
    <row r="625" spans="1:19" hidden="1" outlineLevel="1" x14ac:dyDescent="0.2">
      <c r="A625" s="27">
        <v>1985</v>
      </c>
      <c r="B625" s="62" t="s">
        <v>68</v>
      </c>
      <c r="C625" s="97">
        <v>0</v>
      </c>
      <c r="D625" s="110">
        <v>0</v>
      </c>
      <c r="E625" s="111">
        <v>0</v>
      </c>
      <c r="F625" s="111">
        <v>0</v>
      </c>
      <c r="G625" s="88">
        <f t="shared" si="80"/>
        <v>0</v>
      </c>
      <c r="H625" s="89">
        <v>0</v>
      </c>
      <c r="I625" s="105">
        <f t="shared" si="82"/>
        <v>0</v>
      </c>
      <c r="J625" s="106">
        <f t="shared" si="79"/>
        <v>0</v>
      </c>
      <c r="K625" s="129">
        <v>0</v>
      </c>
      <c r="L625" s="125">
        <f t="shared" si="83"/>
        <v>0</v>
      </c>
      <c r="M625" s="96">
        <f t="shared" si="81"/>
        <v>0</v>
      </c>
    </row>
    <row r="626" spans="1:19" hidden="1" outlineLevel="1" x14ac:dyDescent="0.2">
      <c r="A626" s="27">
        <v>1990</v>
      </c>
      <c r="B626" s="104" t="s">
        <v>69</v>
      </c>
      <c r="C626" s="97">
        <v>0</v>
      </c>
      <c r="D626" s="110">
        <v>0</v>
      </c>
      <c r="E626" s="111">
        <v>0</v>
      </c>
      <c r="F626" s="111">
        <v>0</v>
      </c>
      <c r="G626" s="88">
        <f t="shared" si="80"/>
        <v>0</v>
      </c>
      <c r="H626" s="89">
        <v>0</v>
      </c>
      <c r="I626" s="105">
        <f t="shared" si="82"/>
        <v>0</v>
      </c>
      <c r="J626" s="106">
        <f t="shared" si="79"/>
        <v>0</v>
      </c>
      <c r="K626" s="129">
        <v>0</v>
      </c>
      <c r="L626" s="125">
        <f t="shared" si="83"/>
        <v>0</v>
      </c>
      <c r="M626" s="96">
        <f t="shared" si="81"/>
        <v>0</v>
      </c>
      <c r="R626" s="132"/>
    </row>
    <row r="627" spans="1:19" ht="13.5" collapsed="1" thickBot="1" x14ac:dyDescent="0.25">
      <c r="A627" s="27">
        <v>1995</v>
      </c>
      <c r="B627" s="62" t="s">
        <v>70</v>
      </c>
      <c r="C627" s="97">
        <v>-23048833.009999998</v>
      </c>
      <c r="D627" s="110">
        <v>-282047.76</v>
      </c>
      <c r="E627" s="111">
        <v>-1924992.4199999995</v>
      </c>
      <c r="F627" s="111">
        <v>-13787.78</v>
      </c>
      <c r="G627" s="88">
        <f t="shared" si="80"/>
        <v>-23715493.679999996</v>
      </c>
      <c r="H627" s="89">
        <v>42</v>
      </c>
      <c r="I627" s="105">
        <f t="shared" si="82"/>
        <v>2.3809523809523808E-2</v>
      </c>
      <c r="J627" s="106">
        <f t="shared" si="79"/>
        <v>-564654.61142857128</v>
      </c>
      <c r="K627" s="129">
        <v>-560139.03999999969</v>
      </c>
      <c r="L627" s="125">
        <f t="shared" si="83"/>
        <v>4515.5714285715949</v>
      </c>
      <c r="M627" s="96">
        <f t="shared" si="81"/>
        <v>-8.0615188481981143E-3</v>
      </c>
      <c r="R627" s="133"/>
      <c r="S627" s="57"/>
    </row>
    <row r="628" spans="1:19" hidden="1" outlineLevel="1" x14ac:dyDescent="0.2">
      <c r="A628" s="27">
        <v>2440</v>
      </c>
      <c r="B628" s="28" t="s">
        <v>86</v>
      </c>
      <c r="C628" s="97">
        <v>0</v>
      </c>
      <c r="D628" s="110">
        <v>0</v>
      </c>
      <c r="E628" s="111">
        <v>0</v>
      </c>
      <c r="F628" s="111">
        <v>0</v>
      </c>
      <c r="G628" s="88">
        <f t="shared" si="80"/>
        <v>0</v>
      </c>
      <c r="H628" s="89">
        <v>0</v>
      </c>
      <c r="I628" s="105">
        <f t="shared" si="82"/>
        <v>0</v>
      </c>
      <c r="J628" s="106">
        <f t="shared" si="79"/>
        <v>0</v>
      </c>
      <c r="K628" s="129">
        <v>0</v>
      </c>
      <c r="L628" s="125">
        <f t="shared" si="83"/>
        <v>0</v>
      </c>
      <c r="M628" s="96">
        <f t="shared" si="81"/>
        <v>0</v>
      </c>
    </row>
    <row r="629" spans="1:19" ht="13.5" hidden="1" outlineLevel="1" thickBot="1" x14ac:dyDescent="0.25">
      <c r="A629" s="27">
        <v>2005</v>
      </c>
      <c r="B629" s="62" t="s">
        <v>165</v>
      </c>
      <c r="C629" s="109">
        <v>0</v>
      </c>
      <c r="D629" s="110">
        <v>0</v>
      </c>
      <c r="E629" s="111">
        <v>0</v>
      </c>
      <c r="F629" s="111">
        <v>0</v>
      </c>
      <c r="G629" s="88">
        <f t="shared" si="80"/>
        <v>0</v>
      </c>
      <c r="H629" s="89">
        <v>0</v>
      </c>
      <c r="I629" s="113">
        <f t="shared" si="82"/>
        <v>0</v>
      </c>
      <c r="J629" s="114">
        <f t="shared" si="79"/>
        <v>0</v>
      </c>
      <c r="K629" s="130">
        <v>0</v>
      </c>
      <c r="L629" s="126">
        <f t="shared" si="83"/>
        <v>0</v>
      </c>
      <c r="M629" s="116">
        <f t="shared" si="81"/>
        <v>0</v>
      </c>
    </row>
    <row r="630" spans="1:19" ht="13.5" collapsed="1" thickBot="1" x14ac:dyDescent="0.25">
      <c r="A630" s="127"/>
      <c r="B630" s="128" t="s">
        <v>80</v>
      </c>
      <c r="C630" s="119">
        <f t="shared" ref="C630:G630" si="84">SUM(C578:C629)</f>
        <v>204067727.82000005</v>
      </c>
      <c r="D630" s="119">
        <f t="shared" si="84"/>
        <v>21506674.759999998</v>
      </c>
      <c r="E630" s="119">
        <f t="shared" si="84"/>
        <v>16255268.550000006</v>
      </c>
      <c r="F630" s="119">
        <f t="shared" si="84"/>
        <v>348181.49</v>
      </c>
      <c r="G630" s="119">
        <f t="shared" si="84"/>
        <v>190340505.84499994</v>
      </c>
      <c r="H630" s="119"/>
      <c r="I630" s="120"/>
      <c r="J630" s="119">
        <f>SUM(J578:J629)</f>
        <v>6307408.1516269855</v>
      </c>
      <c r="K630" s="119">
        <f t="shared" ref="K630:L630" si="85">SUM(K578:K629)</f>
        <v>5788766.2100000018</v>
      </c>
      <c r="L630" s="121">
        <f t="shared" si="85"/>
        <v>-518641.94162698282</v>
      </c>
      <c r="M630" s="122">
        <f t="shared" si="81"/>
        <v>-8.9594556562162947E-2</v>
      </c>
    </row>
    <row r="631" spans="1:19" x14ac:dyDescent="0.2">
      <c r="B631" s="134" t="s">
        <v>169</v>
      </c>
      <c r="C631" s="48">
        <v>0</v>
      </c>
      <c r="D631" s="48">
        <v>-1.622538547962904E-9</v>
      </c>
      <c r="E631" s="48">
        <v>0</v>
      </c>
      <c r="F631" s="48">
        <v>0</v>
      </c>
    </row>
    <row r="632" spans="1:19" ht="13.5" thickBot="1" x14ac:dyDescent="0.25"/>
    <row r="633" spans="1:19" ht="18" customHeight="1" thickBot="1" x14ac:dyDescent="0.3">
      <c r="A633" s="63"/>
      <c r="B633" s="63"/>
      <c r="C633" s="63"/>
      <c r="D633" s="63"/>
      <c r="E633" s="64" t="s">
        <v>137</v>
      </c>
      <c r="F633" s="69">
        <f>F693-1</f>
        <v>2024</v>
      </c>
      <c r="G633" s="63"/>
      <c r="H633" s="63"/>
      <c r="I633" s="63"/>
      <c r="J633" s="63"/>
      <c r="K633" s="63"/>
    </row>
    <row r="634" spans="1:19" ht="13.5" thickBot="1" x14ac:dyDescent="0.25">
      <c r="A634" s="70"/>
      <c r="B634" s="70"/>
      <c r="C634" s="70"/>
      <c r="D634" s="70"/>
      <c r="E634" s="70"/>
      <c r="F634" s="70"/>
      <c r="G634" s="70"/>
      <c r="H634" s="70"/>
      <c r="I634" s="70"/>
      <c r="J634" s="70"/>
      <c r="K634" s="70"/>
    </row>
    <row r="635" spans="1:19" ht="18.95" customHeight="1" thickBot="1" x14ac:dyDescent="0.3">
      <c r="A635" s="63"/>
      <c r="B635" s="63"/>
      <c r="C635" s="150" t="s">
        <v>138</v>
      </c>
      <c r="D635" s="151"/>
      <c r="E635" s="151"/>
      <c r="F635" s="151"/>
      <c r="G635" s="152" t="s">
        <v>139</v>
      </c>
      <c r="H635" s="153"/>
      <c r="I635" s="71" t="s">
        <v>140</v>
      </c>
      <c r="J635" s="63"/>
      <c r="K635" s="63"/>
    </row>
    <row r="636" spans="1:19" ht="63.95" customHeight="1" thickBot="1" x14ac:dyDescent="0.25">
      <c r="A636" s="154" t="s">
        <v>141</v>
      </c>
      <c r="B636" s="156" t="s">
        <v>142</v>
      </c>
      <c r="C636" s="72" t="s">
        <v>143</v>
      </c>
      <c r="D636" s="73" t="s">
        <v>144</v>
      </c>
      <c r="E636" s="74" t="s">
        <v>145</v>
      </c>
      <c r="F636" s="75" t="s">
        <v>146</v>
      </c>
      <c r="G636" s="75" t="s">
        <v>147</v>
      </c>
      <c r="H636" s="72" t="s">
        <v>148</v>
      </c>
      <c r="I636" s="76" t="s">
        <v>149</v>
      </c>
      <c r="J636" s="136" t="s">
        <v>150</v>
      </c>
      <c r="K636" s="74" t="s">
        <v>166</v>
      </c>
      <c r="L636" s="137" t="s">
        <v>152</v>
      </c>
      <c r="M636" s="76" t="s">
        <v>153</v>
      </c>
      <c r="P636" s="131"/>
    </row>
    <row r="637" spans="1:19" ht="13.5" thickBot="1" x14ac:dyDescent="0.25">
      <c r="A637" s="155"/>
      <c r="B637" s="157"/>
      <c r="C637" s="78" t="s">
        <v>154</v>
      </c>
      <c r="D637" s="79" t="s">
        <v>155</v>
      </c>
      <c r="E637" s="80" t="s">
        <v>156</v>
      </c>
      <c r="F637" s="80" t="s">
        <v>157</v>
      </c>
      <c r="G637" s="81" t="s">
        <v>158</v>
      </c>
      <c r="H637" s="82" t="s">
        <v>159</v>
      </c>
      <c r="I637" s="80" t="s">
        <v>160</v>
      </c>
      <c r="J637" s="78" t="s">
        <v>161</v>
      </c>
      <c r="K637" s="83" t="s">
        <v>162</v>
      </c>
      <c r="L637" s="81" t="s">
        <v>163</v>
      </c>
      <c r="M637" s="84" t="s">
        <v>164</v>
      </c>
    </row>
    <row r="638" spans="1:19" x14ac:dyDescent="0.2">
      <c r="A638" s="59">
        <v>1608</v>
      </c>
      <c r="B638" s="62" t="s">
        <v>89</v>
      </c>
      <c r="C638" s="85">
        <v>156053</v>
      </c>
      <c r="D638" s="86">
        <v>0</v>
      </c>
      <c r="E638" s="86">
        <v>0</v>
      </c>
      <c r="F638" s="87">
        <v>0</v>
      </c>
      <c r="G638" s="88">
        <f>C638-D638+(E638*0.5)-F638</f>
        <v>156053</v>
      </c>
      <c r="H638" s="89">
        <v>40</v>
      </c>
      <c r="I638" s="90">
        <f>IF(H638=0,0,1/H638)</f>
        <v>2.5000000000000001E-2</v>
      </c>
      <c r="J638" s="91">
        <f t="shared" ref="J638:J689" si="86">IF(H638=0,0,+G638/H638)</f>
        <v>3901.3249999999998</v>
      </c>
      <c r="K638" s="92">
        <v>3901.3299999999872</v>
      </c>
      <c r="L638" s="124">
        <f>IF(ISERROR(+K638-J638), 0, +K638-J638)</f>
        <v>4.9999999873762135E-3</v>
      </c>
      <c r="M638" s="94">
        <f>IFERROR(L638/K638,0)</f>
        <v>1.2816142155050277E-6</v>
      </c>
    </row>
    <row r="639" spans="1:19" x14ac:dyDescent="0.2">
      <c r="A639" s="59">
        <v>1609</v>
      </c>
      <c r="B639" s="60" t="s">
        <v>32</v>
      </c>
      <c r="C639" s="85">
        <v>155722.38</v>
      </c>
      <c r="D639" s="86">
        <v>0</v>
      </c>
      <c r="E639" s="87">
        <v>0</v>
      </c>
      <c r="F639" s="87">
        <v>0</v>
      </c>
      <c r="G639" s="88">
        <f t="shared" ref="G639:G689" si="87">C639-D639+(E639*0.5)-F639</f>
        <v>155722.38</v>
      </c>
      <c r="H639" s="89">
        <v>45</v>
      </c>
      <c r="I639" s="95">
        <f>IF(H639=0,0,1/H639)</f>
        <v>2.2222222222222223E-2</v>
      </c>
      <c r="J639" s="91">
        <f t="shared" si="86"/>
        <v>3460.4973333333332</v>
      </c>
      <c r="K639" s="129">
        <v>3460.5</v>
      </c>
      <c r="L639" s="124">
        <f>IF(ISERROR(+K639-J639), 0, +K639-J639)</f>
        <v>2.6666666667551908E-3</v>
      </c>
      <c r="M639" s="96">
        <f t="shared" ref="M639:M690" si="88">IFERROR(L639/K639,0)</f>
        <v>7.7060155086120242E-7</v>
      </c>
    </row>
    <row r="640" spans="1:19" x14ac:dyDescent="0.2">
      <c r="A640" s="59">
        <v>1610</v>
      </c>
      <c r="B640" s="60" t="s">
        <v>90</v>
      </c>
      <c r="C640" s="97">
        <v>40575.65</v>
      </c>
      <c r="D640" s="98">
        <v>0</v>
      </c>
      <c r="E640" s="99">
        <v>0</v>
      </c>
      <c r="F640" s="99">
        <v>0</v>
      </c>
      <c r="G640" s="88">
        <f t="shared" si="87"/>
        <v>40575.65</v>
      </c>
      <c r="H640" s="89">
        <v>40</v>
      </c>
      <c r="I640" s="95">
        <f t="shared" ref="I640:I689" si="89">IF(H640=0,0,1/H640)</f>
        <v>2.5000000000000001E-2</v>
      </c>
      <c r="J640" s="91">
        <f t="shared" si="86"/>
        <v>1014.39125</v>
      </c>
      <c r="K640" s="129">
        <v>1014.3999999999996</v>
      </c>
      <c r="L640" s="125">
        <f t="shared" ref="L640:L689" si="90">IF(ISERROR(+K640-J640), 0, +K640-J640)</f>
        <v>8.7499999996225597E-3</v>
      </c>
      <c r="M640" s="96">
        <f t="shared" si="88"/>
        <v>8.625788643161043E-6</v>
      </c>
    </row>
    <row r="641" spans="1:13" x14ac:dyDescent="0.2">
      <c r="A641" s="61">
        <v>1611</v>
      </c>
      <c r="B641" s="60" t="s">
        <v>91</v>
      </c>
      <c r="C641" s="97">
        <v>2327823.8100000005</v>
      </c>
      <c r="D641" s="98">
        <v>869203.47</v>
      </c>
      <c r="E641" s="99">
        <v>308515.15999999829</v>
      </c>
      <c r="F641" s="99">
        <v>0</v>
      </c>
      <c r="G641" s="88">
        <f t="shared" si="87"/>
        <v>1612877.9199999997</v>
      </c>
      <c r="H641" s="89">
        <v>5</v>
      </c>
      <c r="I641" s="95">
        <f t="shared" si="89"/>
        <v>0.2</v>
      </c>
      <c r="J641" s="91">
        <f t="shared" si="86"/>
        <v>322575.58399999992</v>
      </c>
      <c r="K641" s="129">
        <v>289685.08000000194</v>
      </c>
      <c r="L641" s="125">
        <f t="shared" si="90"/>
        <v>-32890.503999997978</v>
      </c>
      <c r="M641" s="96">
        <f t="shared" si="88"/>
        <v>-0.11353882636964858</v>
      </c>
    </row>
    <row r="642" spans="1:13" x14ac:dyDescent="0.2">
      <c r="A642" s="61" t="s">
        <v>92</v>
      </c>
      <c r="B642" s="60" t="s">
        <v>93</v>
      </c>
      <c r="C642" s="97">
        <v>14186470.919999998</v>
      </c>
      <c r="D642" s="98">
        <v>7816863.7999999998</v>
      </c>
      <c r="E642" s="99">
        <v>309985.47000000067</v>
      </c>
      <c r="F642" s="99">
        <v>0</v>
      </c>
      <c r="G642" s="88">
        <f t="shared" si="87"/>
        <v>6524599.8549999986</v>
      </c>
      <c r="H642" s="89">
        <v>10</v>
      </c>
      <c r="I642" s="95">
        <f t="shared" si="89"/>
        <v>0.1</v>
      </c>
      <c r="J642" s="91">
        <f t="shared" si="86"/>
        <v>652459.98549999984</v>
      </c>
      <c r="K642" s="129">
        <v>640748.42999999877</v>
      </c>
      <c r="L642" s="125">
        <f t="shared" si="90"/>
        <v>-11711.555500001065</v>
      </c>
      <c r="M642" s="96">
        <f t="shared" si="88"/>
        <v>-1.8277930856578278E-2</v>
      </c>
    </row>
    <row r="643" spans="1:13" x14ac:dyDescent="0.2">
      <c r="A643" s="27">
        <v>1612</v>
      </c>
      <c r="B643" s="62" t="s">
        <v>35</v>
      </c>
      <c r="C643" s="97">
        <v>357902.94999999995</v>
      </c>
      <c r="D643" s="98">
        <v>49918.37</v>
      </c>
      <c r="E643" s="99">
        <v>22998.679999999993</v>
      </c>
      <c r="F643" s="99">
        <v>0</v>
      </c>
      <c r="G643" s="88">
        <f t="shared" si="87"/>
        <v>319483.91999999993</v>
      </c>
      <c r="H643" s="89">
        <v>40</v>
      </c>
      <c r="I643" s="95">
        <f t="shared" si="89"/>
        <v>2.5000000000000001E-2</v>
      </c>
      <c r="J643" s="91">
        <f t="shared" si="86"/>
        <v>7987.0979999999981</v>
      </c>
      <c r="K643" s="129">
        <v>7934.1399999999994</v>
      </c>
      <c r="L643" s="125">
        <f t="shared" si="90"/>
        <v>-52.957999999998719</v>
      </c>
      <c r="M643" s="96">
        <f t="shared" si="88"/>
        <v>-6.6746994633317186E-3</v>
      </c>
    </row>
    <row r="644" spans="1:13" x14ac:dyDescent="0.2">
      <c r="A644" s="27">
        <v>1805</v>
      </c>
      <c r="B644" s="62" t="s">
        <v>37</v>
      </c>
      <c r="C644" s="97">
        <v>383024.93</v>
      </c>
      <c r="D644" s="98">
        <v>0</v>
      </c>
      <c r="E644" s="99">
        <v>0</v>
      </c>
      <c r="F644" s="99">
        <v>0</v>
      </c>
      <c r="G644" s="88">
        <f t="shared" si="87"/>
        <v>383024.93</v>
      </c>
      <c r="H644" s="89">
        <v>0</v>
      </c>
      <c r="I644" s="95">
        <f t="shared" si="89"/>
        <v>0</v>
      </c>
      <c r="J644" s="91">
        <f t="shared" si="86"/>
        <v>0</v>
      </c>
      <c r="K644" s="129">
        <v>0</v>
      </c>
      <c r="L644" s="125">
        <f t="shared" si="90"/>
        <v>0</v>
      </c>
      <c r="M644" s="96">
        <f t="shared" si="88"/>
        <v>0</v>
      </c>
    </row>
    <row r="645" spans="1:13" x14ac:dyDescent="0.2">
      <c r="A645" s="27">
        <v>1808</v>
      </c>
      <c r="B645" s="62" t="s">
        <v>38</v>
      </c>
      <c r="C645" s="97">
        <v>3475850.24</v>
      </c>
      <c r="D645" s="98">
        <v>0</v>
      </c>
      <c r="E645" s="99">
        <v>0</v>
      </c>
      <c r="F645" s="99">
        <v>0</v>
      </c>
      <c r="G645" s="88">
        <f t="shared" si="87"/>
        <v>3475850.24</v>
      </c>
      <c r="H645" s="89">
        <v>50</v>
      </c>
      <c r="I645" s="95">
        <f t="shared" si="89"/>
        <v>0.02</v>
      </c>
      <c r="J645" s="91">
        <f t="shared" si="86"/>
        <v>69517.00480000001</v>
      </c>
      <c r="K645" s="129">
        <v>69516.999999999942</v>
      </c>
      <c r="L645" s="125">
        <f t="shared" si="90"/>
        <v>-4.8000000679166988E-3</v>
      </c>
      <c r="M645" s="96">
        <f t="shared" si="88"/>
        <v>-6.9047859774108534E-8</v>
      </c>
    </row>
    <row r="646" spans="1:13" hidden="1" outlineLevel="1" x14ac:dyDescent="0.2">
      <c r="A646" s="27">
        <v>1810</v>
      </c>
      <c r="B646" s="62" t="s">
        <v>39</v>
      </c>
      <c r="C646" s="97">
        <v>0</v>
      </c>
      <c r="D646" s="98">
        <v>0</v>
      </c>
      <c r="E646" s="99">
        <v>0</v>
      </c>
      <c r="F646" s="99">
        <v>0</v>
      </c>
      <c r="G646" s="88">
        <f t="shared" si="87"/>
        <v>0</v>
      </c>
      <c r="H646" s="89">
        <v>0</v>
      </c>
      <c r="I646" s="95">
        <f t="shared" si="89"/>
        <v>0</v>
      </c>
      <c r="J646" s="91">
        <f t="shared" si="86"/>
        <v>0</v>
      </c>
      <c r="K646" s="129">
        <v>0</v>
      </c>
      <c r="L646" s="125">
        <f t="shared" si="90"/>
        <v>0</v>
      </c>
      <c r="M646" s="96">
        <f t="shared" si="88"/>
        <v>0</v>
      </c>
    </row>
    <row r="647" spans="1:13" hidden="1" outlineLevel="1" x14ac:dyDescent="0.2">
      <c r="A647" s="27">
        <v>1815</v>
      </c>
      <c r="B647" s="62" t="s">
        <v>40</v>
      </c>
      <c r="C647" s="97">
        <v>0</v>
      </c>
      <c r="D647" s="98">
        <v>0</v>
      </c>
      <c r="E647" s="99">
        <v>0</v>
      </c>
      <c r="F647" s="99">
        <v>0</v>
      </c>
      <c r="G647" s="88">
        <f t="shared" si="87"/>
        <v>0</v>
      </c>
      <c r="H647" s="89">
        <v>0</v>
      </c>
      <c r="I647" s="95">
        <f t="shared" si="89"/>
        <v>0</v>
      </c>
      <c r="J647" s="91">
        <f t="shared" si="86"/>
        <v>0</v>
      </c>
      <c r="K647" s="129">
        <v>0</v>
      </c>
      <c r="L647" s="125">
        <f t="shared" si="90"/>
        <v>0</v>
      </c>
      <c r="M647" s="102">
        <f t="shared" si="88"/>
        <v>0</v>
      </c>
    </row>
    <row r="648" spans="1:13" collapsed="1" x14ac:dyDescent="0.2">
      <c r="A648" s="27">
        <v>1820</v>
      </c>
      <c r="B648" s="62" t="s">
        <v>94</v>
      </c>
      <c r="C648" s="97">
        <v>24320093.619999997</v>
      </c>
      <c r="D648" s="98">
        <v>828845.65</v>
      </c>
      <c r="E648" s="99">
        <v>1290004.0800000015</v>
      </c>
      <c r="F648" s="99">
        <v>203400.41000000003</v>
      </c>
      <c r="G648" s="88">
        <f t="shared" si="87"/>
        <v>23932849.599999998</v>
      </c>
      <c r="H648" s="89">
        <v>50</v>
      </c>
      <c r="I648" s="95">
        <f t="shared" si="89"/>
        <v>0.02</v>
      </c>
      <c r="J648" s="91">
        <f t="shared" si="86"/>
        <v>478656.99199999997</v>
      </c>
      <c r="K648" s="129">
        <v>456495.01999999955</v>
      </c>
      <c r="L648" s="125">
        <f t="shared" si="90"/>
        <v>-22161.972000000416</v>
      </c>
      <c r="M648" s="96">
        <f t="shared" si="88"/>
        <v>-4.8548113405487835E-2</v>
      </c>
    </row>
    <row r="649" spans="1:13" x14ac:dyDescent="0.2">
      <c r="A649" s="27" t="s">
        <v>95</v>
      </c>
      <c r="B649" s="62" t="s">
        <v>96</v>
      </c>
      <c r="C649" s="97">
        <v>4915019.33</v>
      </c>
      <c r="D649" s="98">
        <v>0</v>
      </c>
      <c r="E649" s="99">
        <v>12327.810000000187</v>
      </c>
      <c r="F649" s="99">
        <v>12206.940000000002</v>
      </c>
      <c r="G649" s="88">
        <f t="shared" si="87"/>
        <v>4908976.2949999999</v>
      </c>
      <c r="H649" s="89">
        <v>40</v>
      </c>
      <c r="I649" s="95">
        <f t="shared" si="89"/>
        <v>2.5000000000000001E-2</v>
      </c>
      <c r="J649" s="91">
        <f t="shared" si="86"/>
        <v>122724.407375</v>
      </c>
      <c r="K649" s="129">
        <v>122194.99999999996</v>
      </c>
      <c r="L649" s="125">
        <f t="shared" si="90"/>
        <v>-529.40737500003888</v>
      </c>
      <c r="M649" s="102">
        <f t="shared" si="88"/>
        <v>-4.3324798477845988E-3</v>
      </c>
    </row>
    <row r="650" spans="1:13" hidden="1" outlineLevel="1" x14ac:dyDescent="0.2">
      <c r="A650" s="27">
        <v>1825</v>
      </c>
      <c r="B650" s="62" t="s">
        <v>42</v>
      </c>
      <c r="C650" s="97">
        <v>0</v>
      </c>
      <c r="D650" s="98">
        <v>0</v>
      </c>
      <c r="E650" s="99">
        <v>0</v>
      </c>
      <c r="F650" s="99">
        <v>0</v>
      </c>
      <c r="G650" s="88">
        <f t="shared" si="87"/>
        <v>0</v>
      </c>
      <c r="H650" s="89">
        <v>0</v>
      </c>
      <c r="I650" s="95">
        <f t="shared" si="89"/>
        <v>0</v>
      </c>
      <c r="J650" s="91">
        <f t="shared" si="86"/>
        <v>0</v>
      </c>
      <c r="K650" s="129">
        <v>0</v>
      </c>
      <c r="L650" s="125">
        <f t="shared" si="90"/>
        <v>0</v>
      </c>
      <c r="M650" s="96">
        <f t="shared" si="88"/>
        <v>0</v>
      </c>
    </row>
    <row r="651" spans="1:13" collapsed="1" x14ac:dyDescent="0.2">
      <c r="A651" s="27">
        <v>1830</v>
      </c>
      <c r="B651" s="62" t="s">
        <v>43</v>
      </c>
      <c r="C651" s="97">
        <v>43143749.229999997</v>
      </c>
      <c r="D651" s="98">
        <v>2153397.5100000002</v>
      </c>
      <c r="E651" s="99">
        <v>3650412.18</v>
      </c>
      <c r="F651" s="99">
        <v>13190.470000000001</v>
      </c>
      <c r="G651" s="88">
        <f t="shared" si="87"/>
        <v>42802367.340000004</v>
      </c>
      <c r="H651" s="89">
        <v>45</v>
      </c>
      <c r="I651" s="95">
        <f t="shared" si="89"/>
        <v>2.2222222222222223E-2</v>
      </c>
      <c r="J651" s="91">
        <f t="shared" si="86"/>
        <v>951163.71866666677</v>
      </c>
      <c r="K651" s="129">
        <v>844186.78999999992</v>
      </c>
      <c r="L651" s="125">
        <f t="shared" si="90"/>
        <v>-106976.92866666685</v>
      </c>
      <c r="M651" s="96">
        <f t="shared" si="88"/>
        <v>-0.12672187001015126</v>
      </c>
    </row>
    <row r="652" spans="1:13" x14ac:dyDescent="0.2">
      <c r="A652" s="27">
        <v>1835</v>
      </c>
      <c r="B652" s="62" t="s">
        <v>44</v>
      </c>
      <c r="C652" s="97">
        <v>61029997.139999993</v>
      </c>
      <c r="D652" s="98">
        <v>1974707.08</v>
      </c>
      <c r="E652" s="99">
        <v>5548834.5199999986</v>
      </c>
      <c r="F652" s="99">
        <v>881.5399999999936</v>
      </c>
      <c r="G652" s="88">
        <f t="shared" si="87"/>
        <v>61828825.779999994</v>
      </c>
      <c r="H652" s="89">
        <v>45</v>
      </c>
      <c r="I652" s="95">
        <f t="shared" si="89"/>
        <v>2.2222222222222223E-2</v>
      </c>
      <c r="J652" s="91">
        <f t="shared" si="86"/>
        <v>1373973.9062222221</v>
      </c>
      <c r="K652" s="129">
        <v>1303049.2999999996</v>
      </c>
      <c r="L652" s="125">
        <f t="shared" si="90"/>
        <v>-70924.606222222559</v>
      </c>
      <c r="M652" s="96">
        <f t="shared" si="88"/>
        <v>-5.4429718217278947E-2</v>
      </c>
    </row>
    <row r="653" spans="1:13" x14ac:dyDescent="0.2">
      <c r="A653" s="27">
        <v>1840</v>
      </c>
      <c r="B653" s="62" t="s">
        <v>45</v>
      </c>
      <c r="C653" s="97">
        <v>4074961.2199999997</v>
      </c>
      <c r="D653" s="98">
        <v>228184.18</v>
      </c>
      <c r="E653" s="99">
        <v>710775.43000000017</v>
      </c>
      <c r="F653" s="99">
        <v>0</v>
      </c>
      <c r="G653" s="88">
        <f t="shared" si="87"/>
        <v>4202164.7549999999</v>
      </c>
      <c r="H653" s="89">
        <v>50</v>
      </c>
      <c r="I653" s="95">
        <f t="shared" si="89"/>
        <v>0.02</v>
      </c>
      <c r="J653" s="91">
        <f t="shared" si="86"/>
        <v>84043.295100000003</v>
      </c>
      <c r="K653" s="129">
        <v>86815.560000000056</v>
      </c>
      <c r="L653" s="125">
        <f t="shared" si="90"/>
        <v>2772.2649000000529</v>
      </c>
      <c r="M653" s="96">
        <f t="shared" si="88"/>
        <v>3.193281135317276E-2</v>
      </c>
    </row>
    <row r="654" spans="1:13" x14ac:dyDescent="0.2">
      <c r="A654" s="27">
        <v>1845</v>
      </c>
      <c r="B654" s="62" t="s">
        <v>46</v>
      </c>
      <c r="C654" s="97">
        <v>15547988.42</v>
      </c>
      <c r="D654" s="98">
        <v>131493.87</v>
      </c>
      <c r="E654" s="99">
        <v>951611.23999999976</v>
      </c>
      <c r="F654" s="99">
        <v>9315.35</v>
      </c>
      <c r="G654" s="88">
        <f t="shared" si="87"/>
        <v>15882984.82</v>
      </c>
      <c r="H654" s="89">
        <v>40</v>
      </c>
      <c r="I654" s="95">
        <f t="shared" si="89"/>
        <v>2.5000000000000001E-2</v>
      </c>
      <c r="J654" s="91">
        <f t="shared" si="86"/>
        <v>397074.62050000002</v>
      </c>
      <c r="K654" s="129">
        <v>395093.55999999994</v>
      </c>
      <c r="L654" s="125">
        <f t="shared" si="90"/>
        <v>-1981.0605000000796</v>
      </c>
      <c r="M654" s="96">
        <f t="shared" si="88"/>
        <v>-5.0141553813230462E-3</v>
      </c>
    </row>
    <row r="655" spans="1:13" x14ac:dyDescent="0.2">
      <c r="A655" s="27">
        <v>1850</v>
      </c>
      <c r="B655" s="62" t="s">
        <v>47</v>
      </c>
      <c r="C655" s="97">
        <v>25398904.630000006</v>
      </c>
      <c r="D655" s="98">
        <v>789332.73</v>
      </c>
      <c r="E655" s="99">
        <v>2596679.1400000006</v>
      </c>
      <c r="F655" s="99">
        <v>14234.919999999998</v>
      </c>
      <c r="G655" s="88">
        <f t="shared" si="87"/>
        <v>25893676.550000004</v>
      </c>
      <c r="H655" s="89">
        <v>40</v>
      </c>
      <c r="I655" s="95">
        <f t="shared" si="89"/>
        <v>2.5000000000000001E-2</v>
      </c>
      <c r="J655" s="91">
        <f t="shared" si="86"/>
        <v>647341.91375000007</v>
      </c>
      <c r="K655" s="129">
        <v>617948.38</v>
      </c>
      <c r="L655" s="125">
        <f t="shared" si="90"/>
        <v>-29393.533750000061</v>
      </c>
      <c r="M655" s="96">
        <f t="shared" si="88"/>
        <v>-4.7566325442911686E-2</v>
      </c>
    </row>
    <row r="656" spans="1:13" x14ac:dyDescent="0.2">
      <c r="A656" s="27">
        <v>1855</v>
      </c>
      <c r="B656" s="62" t="s">
        <v>48</v>
      </c>
      <c r="C656" s="97">
        <v>18966594.519999996</v>
      </c>
      <c r="D656" s="98">
        <v>644401.05000000005</v>
      </c>
      <c r="E656" s="99">
        <v>1252140.3699999987</v>
      </c>
      <c r="F656" s="99">
        <v>0</v>
      </c>
      <c r="G656" s="88">
        <f t="shared" si="87"/>
        <v>18948263.654999994</v>
      </c>
      <c r="H656" s="89">
        <v>40</v>
      </c>
      <c r="I656" s="95">
        <f t="shared" si="89"/>
        <v>2.5000000000000001E-2</v>
      </c>
      <c r="J656" s="91">
        <f t="shared" si="86"/>
        <v>473706.59137499984</v>
      </c>
      <c r="K656" s="129">
        <v>461970.08999999997</v>
      </c>
      <c r="L656" s="125">
        <f t="shared" si="90"/>
        <v>-11736.501374999876</v>
      </c>
      <c r="M656" s="96">
        <f t="shared" si="88"/>
        <v>-2.5405327377363059E-2</v>
      </c>
    </row>
    <row r="657" spans="1:19" x14ac:dyDescent="0.2">
      <c r="A657" s="27">
        <v>1860</v>
      </c>
      <c r="B657" s="62" t="s">
        <v>97</v>
      </c>
      <c r="C657" s="97">
        <v>257149.25000000012</v>
      </c>
      <c r="D657" s="98">
        <v>453.98</v>
      </c>
      <c r="E657" s="99">
        <v>-6.4028427004814148E-10</v>
      </c>
      <c r="F657" s="99">
        <v>0</v>
      </c>
      <c r="G657" s="88">
        <f t="shared" si="87"/>
        <v>256695.26999999979</v>
      </c>
      <c r="H657" s="89">
        <v>30</v>
      </c>
      <c r="I657" s="95">
        <f t="shared" si="89"/>
        <v>3.3333333333333333E-2</v>
      </c>
      <c r="J657" s="91">
        <f t="shared" si="86"/>
        <v>8556.5089999999927</v>
      </c>
      <c r="K657" s="129">
        <v>8216.8099999992555</v>
      </c>
      <c r="L657" s="125">
        <f t="shared" si="90"/>
        <v>-339.69900000073721</v>
      </c>
      <c r="M657" s="96">
        <f t="shared" si="88"/>
        <v>-4.1341956306738016E-2</v>
      </c>
    </row>
    <row r="658" spans="1:19" ht="15" x14ac:dyDescent="0.25">
      <c r="A658" s="27" t="s">
        <v>98</v>
      </c>
      <c r="B658" s="62" t="s">
        <v>50</v>
      </c>
      <c r="C658" s="97">
        <v>6837990.8799999999</v>
      </c>
      <c r="D658" s="98">
        <v>3881338.62</v>
      </c>
      <c r="E658" s="99">
        <v>400195.10000000038</v>
      </c>
      <c r="F658" s="99">
        <v>6660.16</v>
      </c>
      <c r="G658" s="88">
        <f t="shared" si="87"/>
        <v>3150089.65</v>
      </c>
      <c r="H658" s="89">
        <v>15</v>
      </c>
      <c r="I658" s="95">
        <f t="shared" si="89"/>
        <v>6.6666666666666666E-2</v>
      </c>
      <c r="J658" s="91">
        <f t="shared" si="86"/>
        <v>210005.97666666665</v>
      </c>
      <c r="K658" s="129">
        <v>216042.62000000052</v>
      </c>
      <c r="L658" s="125">
        <f t="shared" si="90"/>
        <v>6036.6433333338646</v>
      </c>
      <c r="M658" s="96">
        <f t="shared" si="88"/>
        <v>2.7941909486812602E-2</v>
      </c>
      <c r="R658" s="48"/>
      <c r="S658" s="138"/>
    </row>
    <row r="659" spans="1:19" x14ac:dyDescent="0.2">
      <c r="A659" s="27" t="s">
        <v>99</v>
      </c>
      <c r="B659" s="62" t="s">
        <v>100</v>
      </c>
      <c r="C659" s="97">
        <v>1704843.62</v>
      </c>
      <c r="D659" s="98">
        <v>153108.4</v>
      </c>
      <c r="E659" s="99">
        <v>206400.92</v>
      </c>
      <c r="F659" s="99">
        <v>1258.6500000000005</v>
      </c>
      <c r="G659" s="88">
        <f t="shared" si="87"/>
        <v>1653677.0300000003</v>
      </c>
      <c r="H659" s="89">
        <v>30</v>
      </c>
      <c r="I659" s="95">
        <f t="shared" si="89"/>
        <v>3.3333333333333333E-2</v>
      </c>
      <c r="J659" s="91">
        <f t="shared" si="86"/>
        <v>55122.567666666677</v>
      </c>
      <c r="K659" s="129">
        <v>54617.36000000003</v>
      </c>
      <c r="L659" s="125">
        <f t="shared" si="90"/>
        <v>-505.20766666664713</v>
      </c>
      <c r="M659" s="96">
        <f t="shared" si="88"/>
        <v>-9.2499466592059158E-3</v>
      </c>
    </row>
    <row r="660" spans="1:19" x14ac:dyDescent="0.2">
      <c r="A660" s="27">
        <v>1865</v>
      </c>
      <c r="B660" s="62" t="s">
        <v>101</v>
      </c>
      <c r="C660" s="97">
        <v>134426.32999999999</v>
      </c>
      <c r="D660" s="98">
        <v>134260.49</v>
      </c>
      <c r="E660" s="99">
        <v>0</v>
      </c>
      <c r="F660" s="99">
        <v>0</v>
      </c>
      <c r="G660" s="88">
        <f t="shared" si="87"/>
        <v>165.83999999999651</v>
      </c>
      <c r="H660" s="89">
        <v>10</v>
      </c>
      <c r="I660" s="95">
        <f t="shared" si="89"/>
        <v>0.1</v>
      </c>
      <c r="J660" s="91">
        <f t="shared" si="86"/>
        <v>16.583999999999651</v>
      </c>
      <c r="K660" s="129">
        <v>9.6699999999982538</v>
      </c>
      <c r="L660" s="125">
        <f t="shared" si="90"/>
        <v>-6.9140000000013977</v>
      </c>
      <c r="M660" s="96">
        <f t="shared" si="88"/>
        <v>-0.71499482936945669</v>
      </c>
    </row>
    <row r="661" spans="1:19" hidden="1" outlineLevel="1" x14ac:dyDescent="0.2">
      <c r="A661" s="27">
        <v>1905</v>
      </c>
      <c r="B661" s="62" t="s">
        <v>37</v>
      </c>
      <c r="C661" s="97">
        <v>0</v>
      </c>
      <c r="D661" s="98">
        <v>0</v>
      </c>
      <c r="E661" s="99">
        <v>0</v>
      </c>
      <c r="F661" s="99">
        <v>0</v>
      </c>
      <c r="G661" s="88">
        <f t="shared" si="87"/>
        <v>0</v>
      </c>
      <c r="H661" s="89">
        <v>0</v>
      </c>
      <c r="I661" s="95">
        <f t="shared" si="89"/>
        <v>0</v>
      </c>
      <c r="J661" s="91">
        <f t="shared" si="86"/>
        <v>0</v>
      </c>
      <c r="K661" s="129">
        <v>0</v>
      </c>
      <c r="L661" s="125">
        <f t="shared" si="90"/>
        <v>0</v>
      </c>
      <c r="M661" s="102">
        <f t="shared" si="88"/>
        <v>0</v>
      </c>
    </row>
    <row r="662" spans="1:19" collapsed="1" x14ac:dyDescent="0.2">
      <c r="A662" s="27">
        <v>1908</v>
      </c>
      <c r="B662" s="62" t="s">
        <v>167</v>
      </c>
      <c r="C662" s="97">
        <v>983166.71</v>
      </c>
      <c r="D662" s="98">
        <v>0</v>
      </c>
      <c r="E662" s="99">
        <v>5.1159076974727213E-11</v>
      </c>
      <c r="F662" s="99">
        <v>1328.65</v>
      </c>
      <c r="G662" s="88">
        <f t="shared" si="87"/>
        <v>981838.05999999994</v>
      </c>
      <c r="H662" s="89">
        <v>50</v>
      </c>
      <c r="I662" s="95">
        <f t="shared" si="89"/>
        <v>0.02</v>
      </c>
      <c r="J662" s="91">
        <f t="shared" si="86"/>
        <v>19636.761199999997</v>
      </c>
      <c r="K662" s="129">
        <v>19656.770000000004</v>
      </c>
      <c r="L662" s="125">
        <f t="shared" si="90"/>
        <v>20.008800000006886</v>
      </c>
      <c r="M662" s="102">
        <f t="shared" si="88"/>
        <v>1.0179088426026698E-3</v>
      </c>
    </row>
    <row r="663" spans="1:19" x14ac:dyDescent="0.2">
      <c r="A663" s="27" t="s">
        <v>102</v>
      </c>
      <c r="B663" s="62" t="s">
        <v>103</v>
      </c>
      <c r="C663" s="97">
        <v>60995.41</v>
      </c>
      <c r="D663" s="98">
        <v>0</v>
      </c>
      <c r="E663" s="99">
        <v>22511</v>
      </c>
      <c r="F663" s="99">
        <v>0</v>
      </c>
      <c r="G663" s="88">
        <f t="shared" si="87"/>
        <v>72250.91</v>
      </c>
      <c r="H663" s="89">
        <v>25</v>
      </c>
      <c r="I663" s="95">
        <f t="shared" si="89"/>
        <v>0.04</v>
      </c>
      <c r="J663" s="91">
        <f t="shared" si="86"/>
        <v>2890.0364</v>
      </c>
      <c r="K663" s="129">
        <v>3265.2200000000003</v>
      </c>
      <c r="L663" s="125">
        <f t="shared" si="90"/>
        <v>375.1836000000003</v>
      </c>
      <c r="M663" s="96">
        <f t="shared" si="88"/>
        <v>0.11490300806683784</v>
      </c>
    </row>
    <row r="664" spans="1:19" x14ac:dyDescent="0.2">
      <c r="A664" s="27">
        <v>1910</v>
      </c>
      <c r="B664" s="62" t="s">
        <v>39</v>
      </c>
      <c r="C664" s="97">
        <v>1804499.75</v>
      </c>
      <c r="D664" s="98">
        <v>1356515.68</v>
      </c>
      <c r="E664" s="99">
        <v>252520.27999999991</v>
      </c>
      <c r="F664" s="99">
        <v>0</v>
      </c>
      <c r="G664" s="88">
        <f t="shared" si="87"/>
        <v>574244.21</v>
      </c>
      <c r="H664" s="89">
        <v>5</v>
      </c>
      <c r="I664" s="95">
        <f t="shared" si="89"/>
        <v>0.2</v>
      </c>
      <c r="J664" s="91">
        <f t="shared" si="86"/>
        <v>114848.84199999999</v>
      </c>
      <c r="K664" s="129">
        <v>106609.04999999993</v>
      </c>
      <c r="L664" s="125">
        <f t="shared" si="90"/>
        <v>-8239.7920000000595</v>
      </c>
      <c r="M664" s="96">
        <f t="shared" si="88"/>
        <v>-7.7289798567758222E-2</v>
      </c>
    </row>
    <row r="665" spans="1:19" x14ac:dyDescent="0.2">
      <c r="A665" s="27">
        <v>1915</v>
      </c>
      <c r="B665" s="62" t="s">
        <v>52</v>
      </c>
      <c r="C665" s="97">
        <v>1636131.71</v>
      </c>
      <c r="D665" s="98">
        <v>1329395.79</v>
      </c>
      <c r="E665" s="99">
        <v>20289.300000000047</v>
      </c>
      <c r="F665" s="99">
        <v>0</v>
      </c>
      <c r="G665" s="88">
        <f t="shared" si="87"/>
        <v>316880.56999999995</v>
      </c>
      <c r="H665" s="89">
        <v>10</v>
      </c>
      <c r="I665" s="95">
        <f t="shared" si="89"/>
        <v>0.1</v>
      </c>
      <c r="J665" s="91">
        <f t="shared" si="86"/>
        <v>31688.056999999993</v>
      </c>
      <c r="K665" s="129">
        <v>27395.700000000004</v>
      </c>
      <c r="L665" s="125">
        <f t="shared" si="90"/>
        <v>-4292.3569999999891</v>
      </c>
      <c r="M665" s="102">
        <f t="shared" si="88"/>
        <v>-0.15667995342334703</v>
      </c>
    </row>
    <row r="666" spans="1:19" hidden="1" outlineLevel="1" x14ac:dyDescent="0.2">
      <c r="A666" s="27" t="s">
        <v>105</v>
      </c>
      <c r="B666" s="62" t="s">
        <v>53</v>
      </c>
      <c r="C666" s="97">
        <v>0</v>
      </c>
      <c r="D666" s="98">
        <v>0</v>
      </c>
      <c r="E666" s="99">
        <v>0</v>
      </c>
      <c r="F666" s="99">
        <v>0</v>
      </c>
      <c r="G666" s="88">
        <f t="shared" si="87"/>
        <v>0</v>
      </c>
      <c r="H666" s="89">
        <v>0</v>
      </c>
      <c r="I666" s="95">
        <f t="shared" si="89"/>
        <v>0</v>
      </c>
      <c r="J666" s="91">
        <f t="shared" si="86"/>
        <v>0</v>
      </c>
      <c r="K666" s="129">
        <v>0</v>
      </c>
      <c r="L666" s="125">
        <f t="shared" si="90"/>
        <v>0</v>
      </c>
      <c r="M666" s="96">
        <f t="shared" si="88"/>
        <v>0</v>
      </c>
    </row>
    <row r="667" spans="1:19" collapsed="1" x14ac:dyDescent="0.2">
      <c r="A667" s="27">
        <v>1920</v>
      </c>
      <c r="B667" s="62" t="s">
        <v>54</v>
      </c>
      <c r="C667" s="97">
        <v>2081416.0199999996</v>
      </c>
      <c r="D667" s="98">
        <v>1246231.8</v>
      </c>
      <c r="E667" s="99">
        <v>235568.43999999994</v>
      </c>
      <c r="F667" s="99">
        <v>0</v>
      </c>
      <c r="G667" s="88">
        <f t="shared" si="87"/>
        <v>952968.43999999948</v>
      </c>
      <c r="H667" s="89">
        <v>5</v>
      </c>
      <c r="I667" s="95">
        <f t="shared" si="89"/>
        <v>0.2</v>
      </c>
      <c r="J667" s="91">
        <f t="shared" si="86"/>
        <v>190593.68799999991</v>
      </c>
      <c r="K667" s="129">
        <v>164212</v>
      </c>
      <c r="L667" s="125">
        <f t="shared" si="90"/>
        <v>-26381.687999999907</v>
      </c>
      <c r="M667" s="102">
        <f t="shared" si="88"/>
        <v>-0.16065627359754409</v>
      </c>
    </row>
    <row r="668" spans="1:19" hidden="1" outlineLevel="1" x14ac:dyDescent="0.2">
      <c r="A668" s="27" t="s">
        <v>106</v>
      </c>
      <c r="B668" s="62" t="s">
        <v>55</v>
      </c>
      <c r="C668" s="97">
        <v>0</v>
      </c>
      <c r="D668" s="98">
        <v>0</v>
      </c>
      <c r="E668" s="99">
        <v>0</v>
      </c>
      <c r="F668" s="99">
        <v>0</v>
      </c>
      <c r="G668" s="88">
        <f t="shared" si="87"/>
        <v>0</v>
      </c>
      <c r="H668" s="89">
        <v>0</v>
      </c>
      <c r="I668" s="95">
        <f t="shared" si="89"/>
        <v>0</v>
      </c>
      <c r="J668" s="91">
        <f t="shared" si="86"/>
        <v>0</v>
      </c>
      <c r="K668" s="129">
        <v>0</v>
      </c>
      <c r="L668" s="125">
        <f t="shared" si="90"/>
        <v>0</v>
      </c>
      <c r="M668" s="102">
        <f t="shared" si="88"/>
        <v>0</v>
      </c>
    </row>
    <row r="669" spans="1:19" hidden="1" outlineLevel="1" x14ac:dyDescent="0.2">
      <c r="A669" s="27" t="s">
        <v>107</v>
      </c>
      <c r="B669" s="62" t="s">
        <v>56</v>
      </c>
      <c r="C669" s="97">
        <v>0</v>
      </c>
      <c r="D669" s="98">
        <v>0</v>
      </c>
      <c r="E669" s="99">
        <v>0</v>
      </c>
      <c r="F669" s="99">
        <v>0</v>
      </c>
      <c r="G669" s="88">
        <f t="shared" si="87"/>
        <v>0</v>
      </c>
      <c r="H669" s="89">
        <v>0</v>
      </c>
      <c r="I669" s="95">
        <f t="shared" si="89"/>
        <v>0</v>
      </c>
      <c r="J669" s="91">
        <f t="shared" si="86"/>
        <v>0</v>
      </c>
      <c r="K669" s="129">
        <v>0</v>
      </c>
      <c r="L669" s="125">
        <f t="shared" si="90"/>
        <v>0</v>
      </c>
      <c r="M669" s="96">
        <f t="shared" si="88"/>
        <v>0</v>
      </c>
    </row>
    <row r="670" spans="1:19" collapsed="1" x14ac:dyDescent="0.2">
      <c r="A670" s="27">
        <v>1930</v>
      </c>
      <c r="B670" s="62" t="s">
        <v>108</v>
      </c>
      <c r="C670" s="97">
        <v>1025946.0599999996</v>
      </c>
      <c r="D670" s="98">
        <v>228218.35</v>
      </c>
      <c r="E670" s="99">
        <v>60955.449999999633</v>
      </c>
      <c r="F670" s="99">
        <v>1132</v>
      </c>
      <c r="G670" s="88">
        <f t="shared" si="87"/>
        <v>827073.43499999947</v>
      </c>
      <c r="H670" s="89">
        <v>5</v>
      </c>
      <c r="I670" s="95">
        <f t="shared" si="89"/>
        <v>0.2</v>
      </c>
      <c r="J670" s="91">
        <f t="shared" si="86"/>
        <v>165414.68699999989</v>
      </c>
      <c r="K670" s="129">
        <v>161763.86000000002</v>
      </c>
      <c r="L670" s="125">
        <f t="shared" si="90"/>
        <v>-3650.8269999998738</v>
      </c>
      <c r="M670" s="102">
        <f t="shared" si="88"/>
        <v>-2.2568866741927852E-2</v>
      </c>
    </row>
    <row r="671" spans="1:19" x14ac:dyDescent="0.2">
      <c r="A671" s="27" t="s">
        <v>109</v>
      </c>
      <c r="B671" s="62" t="s">
        <v>110</v>
      </c>
      <c r="C671" s="97">
        <v>4900297.0000000009</v>
      </c>
      <c r="D671" s="98">
        <v>1742929.91</v>
      </c>
      <c r="E671" s="99">
        <v>48789.510000000009</v>
      </c>
      <c r="F671" s="99">
        <v>1472.3099999999977</v>
      </c>
      <c r="G671" s="88">
        <f t="shared" si="87"/>
        <v>3180289.5350000006</v>
      </c>
      <c r="H671" s="89">
        <v>10</v>
      </c>
      <c r="I671" s="95">
        <f t="shared" si="89"/>
        <v>0.1</v>
      </c>
      <c r="J671" s="91">
        <f t="shared" si="86"/>
        <v>318028.95350000006</v>
      </c>
      <c r="K671" s="129">
        <v>284905.95000000013</v>
      </c>
      <c r="L671" s="125">
        <f t="shared" si="90"/>
        <v>-33123.003499999933</v>
      </c>
      <c r="M671" s="102">
        <f t="shared" si="88"/>
        <v>-0.11625943052435345</v>
      </c>
    </row>
    <row r="672" spans="1:19" x14ac:dyDescent="0.2">
      <c r="A672" s="27">
        <v>1935</v>
      </c>
      <c r="B672" s="62" t="s">
        <v>58</v>
      </c>
      <c r="C672" s="97">
        <v>173575.58</v>
      </c>
      <c r="D672" s="98">
        <v>166638.13</v>
      </c>
      <c r="E672" s="99">
        <v>0</v>
      </c>
      <c r="F672" s="99">
        <v>0</v>
      </c>
      <c r="G672" s="88">
        <f t="shared" si="87"/>
        <v>6937.4499999999825</v>
      </c>
      <c r="H672" s="89">
        <v>10</v>
      </c>
      <c r="I672" s="95">
        <f t="shared" si="89"/>
        <v>0.1</v>
      </c>
      <c r="J672" s="91">
        <f t="shared" si="86"/>
        <v>693.7449999999983</v>
      </c>
      <c r="K672" s="129">
        <v>693.73999999999069</v>
      </c>
      <c r="L672" s="125">
        <f t="shared" si="90"/>
        <v>-5.0000000076124707E-3</v>
      </c>
      <c r="M672" s="96">
        <f t="shared" si="88"/>
        <v>-7.2073111073493496E-6</v>
      </c>
    </row>
    <row r="673" spans="1:19" x14ac:dyDescent="0.2">
      <c r="A673" s="27">
        <v>1940</v>
      </c>
      <c r="B673" s="62" t="s">
        <v>111</v>
      </c>
      <c r="C673" s="97">
        <v>1201520.3999999999</v>
      </c>
      <c r="D673" s="98">
        <v>795542.74</v>
      </c>
      <c r="E673" s="99">
        <v>18385.229999999916</v>
      </c>
      <c r="F673" s="99">
        <v>1444.7899999999208</v>
      </c>
      <c r="G673" s="88">
        <f t="shared" si="87"/>
        <v>413725.48499999993</v>
      </c>
      <c r="H673" s="89">
        <v>10</v>
      </c>
      <c r="I673" s="95">
        <f t="shared" si="89"/>
        <v>0.1</v>
      </c>
      <c r="J673" s="91">
        <f t="shared" si="86"/>
        <v>41372.54849999999</v>
      </c>
      <c r="K673" s="129">
        <v>41032.219999999987</v>
      </c>
      <c r="L673" s="125">
        <f t="shared" si="90"/>
        <v>-340.32850000000326</v>
      </c>
      <c r="M673" s="96">
        <f t="shared" si="88"/>
        <v>-8.2941771125228745E-3</v>
      </c>
    </row>
    <row r="674" spans="1:19" x14ac:dyDescent="0.2">
      <c r="A674" s="27" t="s">
        <v>112</v>
      </c>
      <c r="B674" s="62" t="s">
        <v>113</v>
      </c>
      <c r="C674" s="97">
        <v>0</v>
      </c>
      <c r="D674" s="98">
        <v>0</v>
      </c>
      <c r="E674" s="99">
        <v>25582.43</v>
      </c>
      <c r="F674" s="99">
        <v>0</v>
      </c>
      <c r="G674" s="88">
        <f t="shared" si="87"/>
        <v>12791.215</v>
      </c>
      <c r="H674" s="89">
        <v>5</v>
      </c>
      <c r="I674" s="95">
        <f t="shared" si="89"/>
        <v>0.2</v>
      </c>
      <c r="J674" s="91">
        <f t="shared" si="86"/>
        <v>2558.2429999999999</v>
      </c>
      <c r="K674" s="129">
        <v>2010.1</v>
      </c>
      <c r="L674" s="125">
        <f t="shared" si="90"/>
        <v>-548.14300000000003</v>
      </c>
      <c r="M674" s="102">
        <f t="shared" si="88"/>
        <v>-0.27269439331376549</v>
      </c>
    </row>
    <row r="675" spans="1:19" x14ac:dyDescent="0.2">
      <c r="A675" s="27">
        <v>1945</v>
      </c>
      <c r="B675" s="62" t="s">
        <v>60</v>
      </c>
      <c r="C675" s="97">
        <v>755367.13</v>
      </c>
      <c r="D675" s="98">
        <v>478243.76</v>
      </c>
      <c r="E675" s="99">
        <v>0</v>
      </c>
      <c r="F675" s="99">
        <v>0</v>
      </c>
      <c r="G675" s="88">
        <f t="shared" si="87"/>
        <v>277123.37</v>
      </c>
      <c r="H675" s="89">
        <v>10</v>
      </c>
      <c r="I675" s="95">
        <f t="shared" si="89"/>
        <v>0.1</v>
      </c>
      <c r="J675" s="91">
        <f t="shared" si="86"/>
        <v>27712.337</v>
      </c>
      <c r="K675" s="129">
        <v>27514.699999999997</v>
      </c>
      <c r="L675" s="125">
        <f t="shared" si="90"/>
        <v>-197.63700000000244</v>
      </c>
      <c r="M675" s="96">
        <f t="shared" si="88"/>
        <v>-7.1829603811781511E-3</v>
      </c>
    </row>
    <row r="676" spans="1:19" x14ac:dyDescent="0.2">
      <c r="A676" s="27">
        <v>1950</v>
      </c>
      <c r="B676" s="62" t="s">
        <v>61</v>
      </c>
      <c r="C676" s="97">
        <v>109339.4</v>
      </c>
      <c r="D676" s="98">
        <v>109339.4</v>
      </c>
      <c r="E676" s="99">
        <v>0</v>
      </c>
      <c r="F676" s="99">
        <v>0</v>
      </c>
      <c r="G676" s="88">
        <f t="shared" si="87"/>
        <v>0</v>
      </c>
      <c r="H676" s="89">
        <v>0</v>
      </c>
      <c r="I676" s="105">
        <f t="shared" si="89"/>
        <v>0</v>
      </c>
      <c r="J676" s="106">
        <f t="shared" si="86"/>
        <v>0</v>
      </c>
      <c r="K676" s="129">
        <v>0</v>
      </c>
      <c r="L676" s="125">
        <f t="shared" si="90"/>
        <v>0</v>
      </c>
      <c r="M676" s="96">
        <f t="shared" si="88"/>
        <v>0</v>
      </c>
    </row>
    <row r="677" spans="1:19" x14ac:dyDescent="0.2">
      <c r="A677" s="27">
        <v>1955</v>
      </c>
      <c r="B677" s="62" t="s">
        <v>114</v>
      </c>
      <c r="C677" s="97">
        <v>665714.52</v>
      </c>
      <c r="D677" s="98">
        <v>288934.81</v>
      </c>
      <c r="E677" s="99">
        <v>0</v>
      </c>
      <c r="F677" s="99">
        <v>0</v>
      </c>
      <c r="G677" s="88">
        <f t="shared" si="87"/>
        <v>376779.71</v>
      </c>
      <c r="H677" s="89">
        <v>10</v>
      </c>
      <c r="I677" s="105">
        <f t="shared" si="89"/>
        <v>0.1</v>
      </c>
      <c r="J677" s="106">
        <f t="shared" si="86"/>
        <v>37677.971000000005</v>
      </c>
      <c r="K677" s="129">
        <v>36841.560000000056</v>
      </c>
      <c r="L677" s="125">
        <f t="shared" si="90"/>
        <v>-836.41099999994913</v>
      </c>
      <c r="M677" s="96">
        <f t="shared" si="88"/>
        <v>-2.2702920288933146E-2</v>
      </c>
    </row>
    <row r="678" spans="1:19" x14ac:dyDescent="0.2">
      <c r="A678" s="27" t="s">
        <v>115</v>
      </c>
      <c r="B678" s="62" t="s">
        <v>116</v>
      </c>
      <c r="C678" s="109">
        <v>121415.01</v>
      </c>
      <c r="D678" s="110">
        <v>3683.08</v>
      </c>
      <c r="E678" s="111">
        <v>0</v>
      </c>
      <c r="F678" s="111">
        <v>0</v>
      </c>
      <c r="G678" s="88">
        <f t="shared" si="87"/>
        <v>117731.93</v>
      </c>
      <c r="H678" s="89">
        <v>5</v>
      </c>
      <c r="I678" s="105">
        <f t="shared" si="89"/>
        <v>0.2</v>
      </c>
      <c r="J678" s="106">
        <f t="shared" si="86"/>
        <v>23546.385999999999</v>
      </c>
      <c r="K678" s="129">
        <v>9801.14</v>
      </c>
      <c r="L678" s="125">
        <f t="shared" si="90"/>
        <v>-13745.245999999999</v>
      </c>
      <c r="M678" s="96">
        <f t="shared" si="88"/>
        <v>-1.4024129846119942</v>
      </c>
    </row>
    <row r="679" spans="1:19" hidden="1" outlineLevel="1" x14ac:dyDescent="0.2">
      <c r="A679" s="27" t="s">
        <v>117</v>
      </c>
      <c r="B679" s="62" t="s">
        <v>63</v>
      </c>
      <c r="C679" s="109">
        <v>0</v>
      </c>
      <c r="D679" s="110">
        <v>0</v>
      </c>
      <c r="E679" s="111">
        <v>0</v>
      </c>
      <c r="F679" s="111">
        <v>0</v>
      </c>
      <c r="G679" s="88">
        <f t="shared" si="87"/>
        <v>0</v>
      </c>
      <c r="H679" s="89">
        <v>0</v>
      </c>
      <c r="I679" s="105">
        <f t="shared" si="89"/>
        <v>0</v>
      </c>
      <c r="J679" s="106">
        <f t="shared" si="86"/>
        <v>0</v>
      </c>
      <c r="K679" s="129">
        <v>0</v>
      </c>
      <c r="L679" s="125">
        <f t="shared" si="90"/>
        <v>0</v>
      </c>
      <c r="M679" s="96">
        <f t="shared" si="88"/>
        <v>0</v>
      </c>
    </row>
    <row r="680" spans="1:19" collapsed="1" x14ac:dyDescent="0.2">
      <c r="A680" s="27">
        <v>1960</v>
      </c>
      <c r="B680" s="62" t="s">
        <v>168</v>
      </c>
      <c r="C680" s="109">
        <v>341204.86000000004</v>
      </c>
      <c r="D680" s="110">
        <v>75036.91</v>
      </c>
      <c r="E680" s="111">
        <v>85758.860000000015</v>
      </c>
      <c r="F680" s="111">
        <v>0</v>
      </c>
      <c r="G680" s="88">
        <f t="shared" si="87"/>
        <v>309047.38000000006</v>
      </c>
      <c r="H680" s="89">
        <v>10</v>
      </c>
      <c r="I680" s="105">
        <f t="shared" si="89"/>
        <v>0.1</v>
      </c>
      <c r="J680" s="106">
        <f t="shared" si="86"/>
        <v>30904.738000000005</v>
      </c>
      <c r="K680" s="129">
        <v>31077.919999999995</v>
      </c>
      <c r="L680" s="125">
        <f t="shared" si="90"/>
        <v>173.18199999998978</v>
      </c>
      <c r="M680" s="96">
        <f t="shared" si="88"/>
        <v>5.5725093571252458E-3</v>
      </c>
    </row>
    <row r="681" spans="1:19" x14ac:dyDescent="0.2">
      <c r="A681" s="27" t="s">
        <v>118</v>
      </c>
      <c r="B681" s="62" t="s">
        <v>119</v>
      </c>
      <c r="C681" s="109">
        <v>72296.570000000007</v>
      </c>
      <c r="D681" s="110">
        <v>54132.31</v>
      </c>
      <c r="E681" s="111">
        <v>14231.7</v>
      </c>
      <c r="F681" s="111">
        <v>0</v>
      </c>
      <c r="G681" s="88">
        <f t="shared" si="87"/>
        <v>25280.110000000008</v>
      </c>
      <c r="H681" s="89">
        <v>5</v>
      </c>
      <c r="I681" s="105">
        <f t="shared" si="89"/>
        <v>0.2</v>
      </c>
      <c r="J681" s="106">
        <f t="shared" si="86"/>
        <v>5056.0220000000018</v>
      </c>
      <c r="K681" s="129">
        <v>5172.4299999999967</v>
      </c>
      <c r="L681" s="125">
        <f t="shared" si="90"/>
        <v>116.4079999999949</v>
      </c>
      <c r="M681" s="96">
        <f t="shared" si="88"/>
        <v>2.2505476149507094E-2</v>
      </c>
    </row>
    <row r="682" spans="1:19" hidden="1" outlineLevel="1" x14ac:dyDescent="0.2">
      <c r="A682" s="27">
        <v>1970</v>
      </c>
      <c r="B682" s="103" t="s">
        <v>65</v>
      </c>
      <c r="C682" s="109">
        <v>0</v>
      </c>
      <c r="D682" s="110">
        <v>0</v>
      </c>
      <c r="E682" s="111">
        <v>0</v>
      </c>
      <c r="F682" s="111">
        <v>0</v>
      </c>
      <c r="G682" s="88">
        <f t="shared" si="87"/>
        <v>0</v>
      </c>
      <c r="H682" s="89">
        <v>0</v>
      </c>
      <c r="I682" s="105">
        <f t="shared" si="89"/>
        <v>0</v>
      </c>
      <c r="J682" s="106">
        <f t="shared" si="86"/>
        <v>0</v>
      </c>
      <c r="K682" s="129">
        <v>0</v>
      </c>
      <c r="L682" s="125">
        <f t="shared" si="90"/>
        <v>0</v>
      </c>
      <c r="M682" s="96">
        <f t="shared" si="88"/>
        <v>0</v>
      </c>
    </row>
    <row r="683" spans="1:19" hidden="1" outlineLevel="1" x14ac:dyDescent="0.2">
      <c r="A683" s="27">
        <v>1975</v>
      </c>
      <c r="B683" s="62" t="s">
        <v>66</v>
      </c>
      <c r="C683" s="109">
        <v>0</v>
      </c>
      <c r="D683" s="110">
        <v>0</v>
      </c>
      <c r="E683" s="111">
        <v>0</v>
      </c>
      <c r="F683" s="111">
        <v>0</v>
      </c>
      <c r="G683" s="88">
        <f t="shared" si="87"/>
        <v>0</v>
      </c>
      <c r="H683" s="89">
        <v>0</v>
      </c>
      <c r="I683" s="105">
        <f t="shared" si="89"/>
        <v>0</v>
      </c>
      <c r="J683" s="106">
        <f t="shared" si="86"/>
        <v>0</v>
      </c>
      <c r="K683" s="129">
        <v>0</v>
      </c>
      <c r="L683" s="125">
        <f t="shared" si="90"/>
        <v>0</v>
      </c>
      <c r="M683" s="96">
        <f t="shared" si="88"/>
        <v>0</v>
      </c>
    </row>
    <row r="684" spans="1:19" collapsed="1" x14ac:dyDescent="0.2">
      <c r="A684" s="27">
        <v>1980</v>
      </c>
      <c r="B684" s="62" t="s">
        <v>67</v>
      </c>
      <c r="C684" s="109">
        <v>1117968.3500000003</v>
      </c>
      <c r="D684" s="110">
        <v>676650.21</v>
      </c>
      <c r="E684" s="111">
        <v>256905.12999999995</v>
      </c>
      <c r="F684" s="111">
        <v>0</v>
      </c>
      <c r="G684" s="88">
        <f t="shared" si="87"/>
        <v>569770.70500000031</v>
      </c>
      <c r="H684" s="89">
        <v>20</v>
      </c>
      <c r="I684" s="105">
        <f t="shared" si="89"/>
        <v>0.05</v>
      </c>
      <c r="J684" s="106">
        <f t="shared" si="86"/>
        <v>28488.535250000015</v>
      </c>
      <c r="K684" s="129">
        <v>22909.719999999987</v>
      </c>
      <c r="L684" s="125">
        <f t="shared" si="90"/>
        <v>-5578.8152500000288</v>
      </c>
      <c r="M684" s="96">
        <f t="shared" si="88"/>
        <v>-0.24351302634864294</v>
      </c>
    </row>
    <row r="685" spans="1:19" hidden="1" outlineLevel="1" x14ac:dyDescent="0.2">
      <c r="A685" s="27">
        <v>1985</v>
      </c>
      <c r="B685" s="62" t="s">
        <v>68</v>
      </c>
      <c r="C685" s="109">
        <v>0</v>
      </c>
      <c r="D685" s="110">
        <v>0</v>
      </c>
      <c r="E685" s="111">
        <v>0</v>
      </c>
      <c r="F685" s="111">
        <v>0</v>
      </c>
      <c r="G685" s="88">
        <f t="shared" si="87"/>
        <v>0</v>
      </c>
      <c r="H685" s="89">
        <v>0</v>
      </c>
      <c r="I685" s="105">
        <f t="shared" si="89"/>
        <v>0</v>
      </c>
      <c r="J685" s="106">
        <f t="shared" si="86"/>
        <v>0</v>
      </c>
      <c r="K685" s="129">
        <v>0</v>
      </c>
      <c r="L685" s="125">
        <f t="shared" si="90"/>
        <v>0</v>
      </c>
      <c r="M685" s="96">
        <f t="shared" si="88"/>
        <v>0</v>
      </c>
    </row>
    <row r="686" spans="1:19" hidden="1" outlineLevel="1" x14ac:dyDescent="0.2">
      <c r="A686" s="27">
        <v>1990</v>
      </c>
      <c r="B686" s="104" t="s">
        <v>69</v>
      </c>
      <c r="C686" s="109">
        <v>0</v>
      </c>
      <c r="D686" s="110">
        <v>0</v>
      </c>
      <c r="E686" s="111">
        <v>0</v>
      </c>
      <c r="F686" s="111">
        <v>0</v>
      </c>
      <c r="G686" s="88">
        <f t="shared" si="87"/>
        <v>0</v>
      </c>
      <c r="H686" s="89">
        <v>0</v>
      </c>
      <c r="I686" s="105">
        <f t="shared" si="89"/>
        <v>0</v>
      </c>
      <c r="J686" s="106">
        <f t="shared" si="86"/>
        <v>0</v>
      </c>
      <c r="K686" s="129">
        <v>0</v>
      </c>
      <c r="L686" s="125">
        <f t="shared" si="90"/>
        <v>0</v>
      </c>
      <c r="M686" s="96">
        <f t="shared" si="88"/>
        <v>0</v>
      </c>
      <c r="R686" s="132"/>
    </row>
    <row r="687" spans="1:19" ht="13.5" collapsed="1" thickBot="1" x14ac:dyDescent="0.25">
      <c r="A687" s="27">
        <v>1995</v>
      </c>
      <c r="B687" s="62" t="s">
        <v>70</v>
      </c>
      <c r="C687" s="109">
        <v>-24954889.049999997</v>
      </c>
      <c r="D687" s="110">
        <v>-289138.02</v>
      </c>
      <c r="E687" s="111">
        <v>-1036098.7900000021</v>
      </c>
      <c r="F687" s="111">
        <v>-6528.57</v>
      </c>
      <c r="G687" s="88">
        <f t="shared" si="87"/>
        <v>-25177271.854999997</v>
      </c>
      <c r="H687" s="89">
        <v>42</v>
      </c>
      <c r="I687" s="105">
        <f t="shared" si="89"/>
        <v>2.3809523809523808E-2</v>
      </c>
      <c r="J687" s="106">
        <f t="shared" si="86"/>
        <v>-599458.85369047616</v>
      </c>
      <c r="K687" s="129">
        <v>-589391.67999999993</v>
      </c>
      <c r="L687" s="125">
        <f t="shared" si="90"/>
        <v>10067.173690476222</v>
      </c>
      <c r="M687" s="96">
        <f t="shared" si="88"/>
        <v>-1.708061723992477E-2</v>
      </c>
      <c r="R687" s="133"/>
      <c r="S687" s="57"/>
    </row>
    <row r="688" spans="1:19" hidden="1" outlineLevel="1" x14ac:dyDescent="0.2">
      <c r="A688" s="27">
        <v>2440</v>
      </c>
      <c r="B688" s="28" t="s">
        <v>86</v>
      </c>
      <c r="C688" s="109">
        <v>0</v>
      </c>
      <c r="D688" s="110">
        <v>0</v>
      </c>
      <c r="E688" s="111">
        <v>0</v>
      </c>
      <c r="F688" s="111">
        <v>0</v>
      </c>
      <c r="G688" s="88">
        <f t="shared" si="87"/>
        <v>0</v>
      </c>
      <c r="H688" s="89">
        <v>0</v>
      </c>
      <c r="I688" s="105">
        <f t="shared" si="89"/>
        <v>0</v>
      </c>
      <c r="J688" s="106">
        <f t="shared" si="86"/>
        <v>0</v>
      </c>
      <c r="K688" s="129">
        <v>0</v>
      </c>
      <c r="L688" s="125">
        <f t="shared" si="90"/>
        <v>0</v>
      </c>
      <c r="M688" s="96">
        <f t="shared" si="88"/>
        <v>0</v>
      </c>
    </row>
    <row r="689" spans="1:16" ht="13.5" hidden="1" outlineLevel="1" thickBot="1" x14ac:dyDescent="0.25">
      <c r="A689" s="27">
        <v>2005</v>
      </c>
      <c r="B689" s="62" t="s">
        <v>165</v>
      </c>
      <c r="C689" s="109">
        <v>0</v>
      </c>
      <c r="D689" s="110">
        <v>0</v>
      </c>
      <c r="E689" s="111">
        <v>0</v>
      </c>
      <c r="F689" s="111">
        <v>0</v>
      </c>
      <c r="G689" s="88">
        <f t="shared" si="87"/>
        <v>0</v>
      </c>
      <c r="H689" s="89">
        <v>0</v>
      </c>
      <c r="I689" s="113">
        <f t="shared" si="89"/>
        <v>0</v>
      </c>
      <c r="J689" s="114">
        <f t="shared" si="86"/>
        <v>0</v>
      </c>
      <c r="K689" s="130">
        <v>0</v>
      </c>
      <c r="L689" s="126">
        <f t="shared" si="90"/>
        <v>0</v>
      </c>
      <c r="M689" s="116">
        <f t="shared" si="88"/>
        <v>0</v>
      </c>
    </row>
    <row r="690" spans="1:16" ht="13.5" collapsed="1" thickBot="1" x14ac:dyDescent="0.25">
      <c r="A690" s="127"/>
      <c r="B690" s="128" t="s">
        <v>80</v>
      </c>
      <c r="C690" s="119">
        <f t="shared" ref="C690:F690" si="91">SUM(C638:C689)</f>
        <v>219511107.5</v>
      </c>
      <c r="D690" s="119">
        <f t="shared" si="91"/>
        <v>27917864.059999991</v>
      </c>
      <c r="E690" s="119">
        <f t="shared" si="91"/>
        <v>17266278.640000001</v>
      </c>
      <c r="F690" s="119">
        <f t="shared" si="91"/>
        <v>259997.62</v>
      </c>
      <c r="G690" s="119">
        <f>SUM(G638:G689)</f>
        <v>199966385.14000008</v>
      </c>
      <c r="H690" s="119"/>
      <c r="I690" s="120"/>
      <c r="J690" s="119">
        <f>SUM(J638:J689)</f>
        <v>6304955.6653650766</v>
      </c>
      <c r="K690" s="119">
        <f t="shared" ref="K690:L690" si="92">SUM(K638:K689)</f>
        <v>5938371.4399999976</v>
      </c>
      <c r="L690" s="121">
        <f t="shared" si="92"/>
        <v>-366584.22536507942</v>
      </c>
      <c r="M690" s="122">
        <f t="shared" si="88"/>
        <v>-6.1731440862021855E-2</v>
      </c>
    </row>
    <row r="691" spans="1:16" x14ac:dyDescent="0.2">
      <c r="B691" s="134" t="s">
        <v>169</v>
      </c>
      <c r="C691" s="48">
        <v>0</v>
      </c>
      <c r="D691" s="48">
        <v>4.7293724492192268E-10</v>
      </c>
      <c r="E691" s="48">
        <v>0</v>
      </c>
      <c r="F691" s="48">
        <v>0</v>
      </c>
    </row>
    <row r="692" spans="1:16" ht="13.5" thickBot="1" x14ac:dyDescent="0.25"/>
    <row r="693" spans="1:16" ht="18" customHeight="1" thickBot="1" x14ac:dyDescent="0.3">
      <c r="A693" s="63"/>
      <c r="B693" s="63"/>
      <c r="C693" s="63"/>
      <c r="D693" s="63"/>
      <c r="E693" s="64" t="s">
        <v>137</v>
      </c>
      <c r="F693" s="69">
        <f>F753-1</f>
        <v>2025</v>
      </c>
      <c r="G693" s="63"/>
      <c r="H693" s="63"/>
      <c r="I693" s="63"/>
      <c r="J693" s="63"/>
      <c r="K693" s="63"/>
    </row>
    <row r="694" spans="1:16" ht="13.5" thickBot="1" x14ac:dyDescent="0.25">
      <c r="A694" s="70"/>
      <c r="B694" s="70"/>
      <c r="C694" s="70"/>
      <c r="D694" s="70"/>
      <c r="E694" s="70"/>
      <c r="F694" s="70"/>
      <c r="G694" s="70"/>
      <c r="H694" s="70"/>
      <c r="I694" s="70"/>
      <c r="J694" s="70"/>
      <c r="K694" s="70"/>
    </row>
    <row r="695" spans="1:16" ht="18.95" customHeight="1" thickBot="1" x14ac:dyDescent="0.3">
      <c r="A695" s="63"/>
      <c r="B695" s="63"/>
      <c r="C695" s="150" t="s">
        <v>138</v>
      </c>
      <c r="D695" s="151"/>
      <c r="E695" s="151"/>
      <c r="F695" s="151"/>
      <c r="G695" s="152" t="s">
        <v>139</v>
      </c>
      <c r="H695" s="153"/>
      <c r="I695" s="71" t="s">
        <v>140</v>
      </c>
      <c r="J695" s="63"/>
      <c r="K695" s="63"/>
    </row>
    <row r="696" spans="1:16" ht="63.95" customHeight="1" thickBot="1" x14ac:dyDescent="0.25">
      <c r="A696" s="154" t="s">
        <v>141</v>
      </c>
      <c r="B696" s="156" t="s">
        <v>142</v>
      </c>
      <c r="C696" s="72" t="s">
        <v>143</v>
      </c>
      <c r="D696" s="73" t="s">
        <v>144</v>
      </c>
      <c r="E696" s="74" t="s">
        <v>145</v>
      </c>
      <c r="F696" s="75" t="s">
        <v>146</v>
      </c>
      <c r="G696" s="75" t="s">
        <v>147</v>
      </c>
      <c r="H696" s="72" t="s">
        <v>148</v>
      </c>
      <c r="I696" s="76" t="s">
        <v>149</v>
      </c>
      <c r="J696" s="77" t="s">
        <v>150</v>
      </c>
      <c r="K696" s="74" t="s">
        <v>166</v>
      </c>
      <c r="L696" s="76" t="s">
        <v>152</v>
      </c>
      <c r="M696" s="76" t="s">
        <v>153</v>
      </c>
      <c r="P696" s="131"/>
    </row>
    <row r="697" spans="1:16" ht="13.5" thickBot="1" x14ac:dyDescent="0.25">
      <c r="A697" s="155"/>
      <c r="B697" s="157"/>
      <c r="C697" s="78" t="s">
        <v>154</v>
      </c>
      <c r="D697" s="79" t="s">
        <v>155</v>
      </c>
      <c r="E697" s="80" t="s">
        <v>156</v>
      </c>
      <c r="F697" s="80" t="s">
        <v>157</v>
      </c>
      <c r="G697" s="81" t="s">
        <v>158</v>
      </c>
      <c r="H697" s="82" t="s">
        <v>159</v>
      </c>
      <c r="I697" s="80" t="s">
        <v>160</v>
      </c>
      <c r="J697" s="78" t="s">
        <v>161</v>
      </c>
      <c r="K697" s="83" t="s">
        <v>162</v>
      </c>
      <c r="L697" s="81" t="s">
        <v>163</v>
      </c>
      <c r="M697" s="84" t="s">
        <v>164</v>
      </c>
    </row>
    <row r="698" spans="1:16" x14ac:dyDescent="0.2">
      <c r="A698" s="59">
        <v>1608</v>
      </c>
      <c r="B698" s="62" t="s">
        <v>89</v>
      </c>
      <c r="C698" s="85">
        <v>156053</v>
      </c>
      <c r="D698" s="86">
        <v>0</v>
      </c>
      <c r="E698" s="86">
        <v>0</v>
      </c>
      <c r="F698" s="87">
        <v>0</v>
      </c>
      <c r="G698" s="88">
        <f>C698-D698+(E698*0.5)-F698</f>
        <v>156053</v>
      </c>
      <c r="H698" s="89">
        <v>40</v>
      </c>
      <c r="I698" s="90">
        <f>IF(H698=0,0,1/H698)</f>
        <v>2.5000000000000001E-2</v>
      </c>
      <c r="J698" s="91">
        <f t="shared" ref="J698:J749" si="93">IF(H698=0,0,+G698/H698)</f>
        <v>3901.3249999999998</v>
      </c>
      <c r="K698" s="92">
        <v>3901.3300000000017</v>
      </c>
      <c r="L698" s="124">
        <f>IF(ISERROR(+K698-J698), 0, +K698-J698)</f>
        <v>5.0000000019281288E-3</v>
      </c>
      <c r="M698" s="94">
        <f>IFERROR(L698/K698,0)</f>
        <v>1.2816142192350114E-6</v>
      </c>
    </row>
    <row r="699" spans="1:16" x14ac:dyDescent="0.2">
      <c r="A699" s="59">
        <v>1609</v>
      </c>
      <c r="B699" s="60" t="s">
        <v>32</v>
      </c>
      <c r="C699" s="85">
        <v>155722.38</v>
      </c>
      <c r="D699" s="86">
        <v>0</v>
      </c>
      <c r="E699" s="87">
        <v>0</v>
      </c>
      <c r="F699" s="87">
        <v>0</v>
      </c>
      <c r="G699" s="88">
        <f t="shared" ref="G699:G749" si="94">C699-D699+(E699*0.5)-F699</f>
        <v>155722.38</v>
      </c>
      <c r="H699" s="89">
        <v>45</v>
      </c>
      <c r="I699" s="95">
        <f>IF(H699=0,0,1/H699)</f>
        <v>2.2222222222222223E-2</v>
      </c>
      <c r="J699" s="91">
        <f t="shared" si="93"/>
        <v>3460.4973333333332</v>
      </c>
      <c r="K699" s="129">
        <v>3460.5</v>
      </c>
      <c r="L699" s="124">
        <f>IF(ISERROR(+K699-J699), 0, +K699-J699)</f>
        <v>2.6666666667551908E-3</v>
      </c>
      <c r="M699" s="96">
        <f t="shared" ref="M699:M750" si="95">IFERROR(L699/K699,0)</f>
        <v>7.7060155086120242E-7</v>
      </c>
    </row>
    <row r="700" spans="1:16" x14ac:dyDescent="0.2">
      <c r="A700" s="59">
        <v>1610</v>
      </c>
      <c r="B700" s="60" t="s">
        <v>90</v>
      </c>
      <c r="C700" s="97">
        <v>40575.65</v>
      </c>
      <c r="D700" s="98">
        <v>0</v>
      </c>
      <c r="E700" s="99">
        <v>0</v>
      </c>
      <c r="F700" s="99">
        <v>0</v>
      </c>
      <c r="G700" s="88">
        <f t="shared" si="94"/>
        <v>40575.65</v>
      </c>
      <c r="H700" s="89">
        <v>40</v>
      </c>
      <c r="I700" s="95">
        <f t="shared" ref="I700:I749" si="96">IF(H700=0,0,1/H700)</f>
        <v>2.5000000000000001E-2</v>
      </c>
      <c r="J700" s="91">
        <f t="shared" si="93"/>
        <v>1014.39125</v>
      </c>
      <c r="K700" s="129">
        <v>1014.3999999999996</v>
      </c>
      <c r="L700" s="125">
        <f t="shared" ref="L700:L749" si="97">IF(ISERROR(+K700-J700), 0, +K700-J700)</f>
        <v>8.7499999996225597E-3</v>
      </c>
      <c r="M700" s="96">
        <f t="shared" si="95"/>
        <v>8.625788643161043E-6</v>
      </c>
    </row>
    <row r="701" spans="1:16" x14ac:dyDescent="0.2">
      <c r="A701" s="61">
        <v>1611</v>
      </c>
      <c r="B701" s="60" t="s">
        <v>91</v>
      </c>
      <c r="C701" s="97">
        <v>2636338.9699999988</v>
      </c>
      <c r="D701" s="98">
        <v>1198245.44</v>
      </c>
      <c r="E701" s="99">
        <v>362859.51000000164</v>
      </c>
      <c r="F701" s="99">
        <v>0</v>
      </c>
      <c r="G701" s="88">
        <f t="shared" si="94"/>
        <v>1619523.2849999997</v>
      </c>
      <c r="H701" s="89">
        <v>5</v>
      </c>
      <c r="I701" s="95">
        <f t="shared" si="96"/>
        <v>0.2</v>
      </c>
      <c r="J701" s="91">
        <f t="shared" si="93"/>
        <v>323904.65699999995</v>
      </c>
      <c r="K701" s="129">
        <v>325114.63999999833</v>
      </c>
      <c r="L701" s="125">
        <f t="shared" si="97"/>
        <v>1209.9829999983776</v>
      </c>
      <c r="M701" s="96">
        <f t="shared" si="95"/>
        <v>3.7217118244763873E-3</v>
      </c>
    </row>
    <row r="702" spans="1:16" x14ac:dyDescent="0.2">
      <c r="A702" s="61" t="s">
        <v>92</v>
      </c>
      <c r="B702" s="60" t="s">
        <v>93</v>
      </c>
      <c r="C702" s="97">
        <v>14496456.389999999</v>
      </c>
      <c r="D702" s="98">
        <v>8405798.7300000004</v>
      </c>
      <c r="E702" s="99">
        <v>879163.71999999881</v>
      </c>
      <c r="F702" s="99">
        <v>0</v>
      </c>
      <c r="G702" s="88">
        <f t="shared" si="94"/>
        <v>6530239.5199999977</v>
      </c>
      <c r="H702" s="89">
        <v>10</v>
      </c>
      <c r="I702" s="95">
        <f t="shared" si="96"/>
        <v>0.1</v>
      </c>
      <c r="J702" s="91">
        <f t="shared" si="93"/>
        <v>653023.95199999982</v>
      </c>
      <c r="K702" s="129">
        <v>621471.83000000136</v>
      </c>
      <c r="L702" s="125">
        <f t="shared" si="97"/>
        <v>-31552.121999998461</v>
      </c>
      <c r="M702" s="96">
        <f t="shared" si="95"/>
        <v>-5.0769995479921254E-2</v>
      </c>
    </row>
    <row r="703" spans="1:16" x14ac:dyDescent="0.2">
      <c r="A703" s="27">
        <v>1612</v>
      </c>
      <c r="B703" s="62" t="s">
        <v>35</v>
      </c>
      <c r="C703" s="97">
        <v>380901.62999999995</v>
      </c>
      <c r="D703" s="98">
        <v>49918.37</v>
      </c>
      <c r="E703" s="99">
        <v>79962.949999999968</v>
      </c>
      <c r="F703" s="99">
        <v>0</v>
      </c>
      <c r="G703" s="88">
        <f t="shared" si="94"/>
        <v>370964.73499999993</v>
      </c>
      <c r="H703" s="89">
        <v>40</v>
      </c>
      <c r="I703" s="95">
        <f t="shared" si="96"/>
        <v>2.5000000000000001E-2</v>
      </c>
      <c r="J703" s="91">
        <f t="shared" si="93"/>
        <v>9274.1183749999982</v>
      </c>
      <c r="K703" s="129">
        <v>8510.8099999999977</v>
      </c>
      <c r="L703" s="125">
        <f t="shared" si="97"/>
        <v>-763.30837500000052</v>
      </c>
      <c r="M703" s="96">
        <f t="shared" si="95"/>
        <v>-8.9686924628795697E-2</v>
      </c>
    </row>
    <row r="704" spans="1:16" x14ac:dyDescent="0.2">
      <c r="A704" s="27">
        <v>1805</v>
      </c>
      <c r="B704" s="62" t="s">
        <v>37</v>
      </c>
      <c r="C704" s="97">
        <v>383024.93</v>
      </c>
      <c r="D704" s="98">
        <v>0</v>
      </c>
      <c r="E704" s="99">
        <v>0</v>
      </c>
      <c r="F704" s="99">
        <v>0</v>
      </c>
      <c r="G704" s="88">
        <f t="shared" si="94"/>
        <v>383024.93</v>
      </c>
      <c r="H704" s="89">
        <v>0</v>
      </c>
      <c r="I704" s="95">
        <f t="shared" si="96"/>
        <v>0</v>
      </c>
      <c r="J704" s="91">
        <f t="shared" si="93"/>
        <v>0</v>
      </c>
      <c r="K704" s="129">
        <v>0</v>
      </c>
      <c r="L704" s="125">
        <f t="shared" si="97"/>
        <v>0</v>
      </c>
      <c r="M704" s="96">
        <f t="shared" si="95"/>
        <v>0</v>
      </c>
    </row>
    <row r="705" spans="1:13" x14ac:dyDescent="0.2">
      <c r="A705" s="27">
        <v>1808</v>
      </c>
      <c r="B705" s="62" t="s">
        <v>38</v>
      </c>
      <c r="C705" s="97">
        <v>3475850.24</v>
      </c>
      <c r="D705" s="98">
        <v>0</v>
      </c>
      <c r="E705" s="99">
        <v>0</v>
      </c>
      <c r="F705" s="99">
        <v>0</v>
      </c>
      <c r="G705" s="88">
        <f t="shared" si="94"/>
        <v>3475850.24</v>
      </c>
      <c r="H705" s="89">
        <v>50</v>
      </c>
      <c r="I705" s="95">
        <f t="shared" si="96"/>
        <v>0.02</v>
      </c>
      <c r="J705" s="91">
        <f t="shared" si="93"/>
        <v>69517.00480000001</v>
      </c>
      <c r="K705" s="129">
        <v>69503.720000000088</v>
      </c>
      <c r="L705" s="125">
        <f t="shared" si="97"/>
        <v>-13.284799999921233</v>
      </c>
      <c r="M705" s="96">
        <f t="shared" si="95"/>
        <v>-1.9113797074345396E-4</v>
      </c>
    </row>
    <row r="706" spans="1:13" hidden="1" outlineLevel="1" x14ac:dyDescent="0.2">
      <c r="A706" s="27">
        <v>1810</v>
      </c>
      <c r="B706" s="62" t="s">
        <v>39</v>
      </c>
      <c r="C706" s="97">
        <v>0</v>
      </c>
      <c r="D706" s="98">
        <v>0</v>
      </c>
      <c r="E706" s="99">
        <v>0</v>
      </c>
      <c r="F706" s="99">
        <v>0</v>
      </c>
      <c r="G706" s="88">
        <f t="shared" si="94"/>
        <v>0</v>
      </c>
      <c r="H706" s="89">
        <v>0</v>
      </c>
      <c r="I706" s="95">
        <f t="shared" si="96"/>
        <v>0</v>
      </c>
      <c r="J706" s="91">
        <f t="shared" si="93"/>
        <v>0</v>
      </c>
      <c r="K706" s="129">
        <v>0</v>
      </c>
      <c r="L706" s="125">
        <f t="shared" si="97"/>
        <v>0</v>
      </c>
      <c r="M706" s="96">
        <f t="shared" si="95"/>
        <v>0</v>
      </c>
    </row>
    <row r="707" spans="1:13" hidden="1" outlineLevel="1" x14ac:dyDescent="0.2">
      <c r="A707" s="27">
        <v>1815</v>
      </c>
      <c r="B707" s="62" t="s">
        <v>40</v>
      </c>
      <c r="C707" s="97">
        <v>0</v>
      </c>
      <c r="D707" s="98">
        <v>0</v>
      </c>
      <c r="E707" s="99">
        <v>0</v>
      </c>
      <c r="F707" s="99">
        <v>0</v>
      </c>
      <c r="G707" s="88">
        <f t="shared" si="94"/>
        <v>0</v>
      </c>
      <c r="H707" s="89">
        <v>0</v>
      </c>
      <c r="I707" s="95">
        <f t="shared" si="96"/>
        <v>0</v>
      </c>
      <c r="J707" s="91">
        <f t="shared" si="93"/>
        <v>0</v>
      </c>
      <c r="K707" s="129">
        <v>0</v>
      </c>
      <c r="L707" s="125">
        <f t="shared" si="97"/>
        <v>0</v>
      </c>
      <c r="M707" s="102">
        <f t="shared" si="95"/>
        <v>0</v>
      </c>
    </row>
    <row r="708" spans="1:13" collapsed="1" x14ac:dyDescent="0.2">
      <c r="A708" s="27">
        <v>1820</v>
      </c>
      <c r="B708" s="62" t="s">
        <v>94</v>
      </c>
      <c r="C708" s="97">
        <v>25004459.039999999</v>
      </c>
      <c r="D708" s="98">
        <v>828845.65</v>
      </c>
      <c r="E708" s="99">
        <v>60240.230000002077</v>
      </c>
      <c r="F708" s="99">
        <v>35059.609999999986</v>
      </c>
      <c r="G708" s="88">
        <f t="shared" si="94"/>
        <v>24170673.895000003</v>
      </c>
      <c r="H708" s="89">
        <v>50</v>
      </c>
      <c r="I708" s="95">
        <f t="shared" si="96"/>
        <v>0.02</v>
      </c>
      <c r="J708" s="91">
        <f t="shared" si="93"/>
        <v>483413.47790000006</v>
      </c>
      <c r="K708" s="129">
        <v>470928.02999999945</v>
      </c>
      <c r="L708" s="125">
        <f t="shared" si="97"/>
        <v>-12485.44790000061</v>
      </c>
      <c r="M708" s="96">
        <f t="shared" si="95"/>
        <v>-2.651243312062063E-2</v>
      </c>
    </row>
    <row r="709" spans="1:13" x14ac:dyDescent="0.2">
      <c r="A709" s="27" t="s">
        <v>95</v>
      </c>
      <c r="B709" s="62" t="s">
        <v>96</v>
      </c>
      <c r="C709" s="97">
        <v>4897705.78</v>
      </c>
      <c r="D709" s="98">
        <v>0</v>
      </c>
      <c r="E709" s="99">
        <v>74505.249999999622</v>
      </c>
      <c r="F709" s="99">
        <v>21019.64</v>
      </c>
      <c r="G709" s="88">
        <f t="shared" si="94"/>
        <v>4913938.7650000006</v>
      </c>
      <c r="H709" s="89">
        <v>40</v>
      </c>
      <c r="I709" s="95">
        <f t="shared" si="96"/>
        <v>2.5000000000000001E-2</v>
      </c>
      <c r="J709" s="91">
        <f t="shared" si="93"/>
        <v>122848.46912500002</v>
      </c>
      <c r="K709" s="129">
        <v>122431.56000000004</v>
      </c>
      <c r="L709" s="125">
        <f t="shared" si="97"/>
        <v>-416.90912499997648</v>
      </c>
      <c r="M709" s="102">
        <f t="shared" si="95"/>
        <v>-3.4052422839337859E-3</v>
      </c>
    </row>
    <row r="710" spans="1:13" hidden="1" outlineLevel="1" x14ac:dyDescent="0.2">
      <c r="A710" s="27">
        <v>1825</v>
      </c>
      <c r="B710" s="62" t="s">
        <v>42</v>
      </c>
      <c r="C710" s="97">
        <v>0</v>
      </c>
      <c r="D710" s="98">
        <v>0</v>
      </c>
      <c r="E710" s="99">
        <v>0</v>
      </c>
      <c r="F710" s="99">
        <v>0</v>
      </c>
      <c r="G710" s="88">
        <f t="shared" si="94"/>
        <v>0</v>
      </c>
      <c r="H710" s="89">
        <v>0</v>
      </c>
      <c r="I710" s="95">
        <f t="shared" si="96"/>
        <v>0</v>
      </c>
      <c r="J710" s="91">
        <f t="shared" si="93"/>
        <v>0</v>
      </c>
      <c r="K710" s="129">
        <v>0</v>
      </c>
      <c r="L710" s="125">
        <f t="shared" si="97"/>
        <v>0</v>
      </c>
      <c r="M710" s="96">
        <f t="shared" si="95"/>
        <v>0</v>
      </c>
    </row>
    <row r="711" spans="1:13" collapsed="1" x14ac:dyDescent="0.2">
      <c r="A711" s="27">
        <v>1830</v>
      </c>
      <c r="B711" s="62" t="s">
        <v>43</v>
      </c>
      <c r="C711" s="97">
        <v>46689455.049999997</v>
      </c>
      <c r="D711" s="98">
        <v>2075294.9000000001</v>
      </c>
      <c r="E711" s="99">
        <v>4307541.4200000046</v>
      </c>
      <c r="F711" s="99">
        <v>52775.119999999995</v>
      </c>
      <c r="G711" s="88">
        <f t="shared" si="94"/>
        <v>46715155.740000002</v>
      </c>
      <c r="H711" s="89">
        <v>45</v>
      </c>
      <c r="I711" s="95">
        <f t="shared" si="96"/>
        <v>2.2222222222222223E-2</v>
      </c>
      <c r="J711" s="91">
        <f t="shared" si="93"/>
        <v>1038114.572</v>
      </c>
      <c r="K711" s="129">
        <v>937237.65999999992</v>
      </c>
      <c r="L711" s="125">
        <f t="shared" si="97"/>
        <v>-100876.91200000013</v>
      </c>
      <c r="M711" s="96">
        <f t="shared" si="95"/>
        <v>-0.10763215810171364</v>
      </c>
    </row>
    <row r="712" spans="1:13" x14ac:dyDescent="0.2">
      <c r="A712" s="27">
        <v>1835</v>
      </c>
      <c r="B712" s="62" t="s">
        <v>44</v>
      </c>
      <c r="C712" s="97">
        <v>66518078.459999986</v>
      </c>
      <c r="D712" s="98">
        <v>1966798.37</v>
      </c>
      <c r="E712" s="99">
        <v>5707400.8899999987</v>
      </c>
      <c r="F712" s="99">
        <v>27005.109999999986</v>
      </c>
      <c r="G712" s="88">
        <f t="shared" si="94"/>
        <v>67377975.424999982</v>
      </c>
      <c r="H712" s="89">
        <v>45</v>
      </c>
      <c r="I712" s="95">
        <f t="shared" si="96"/>
        <v>2.2222222222222223E-2</v>
      </c>
      <c r="J712" s="91">
        <f t="shared" si="93"/>
        <v>1497288.3427777775</v>
      </c>
      <c r="K712" s="129">
        <v>1439163.3599999985</v>
      </c>
      <c r="L712" s="125">
        <f t="shared" si="97"/>
        <v>-58124.982777778991</v>
      </c>
      <c r="M712" s="96">
        <f t="shared" si="95"/>
        <v>-4.0388036822851754E-2</v>
      </c>
    </row>
    <row r="713" spans="1:13" x14ac:dyDescent="0.2">
      <c r="A713" s="27">
        <v>1840</v>
      </c>
      <c r="B713" s="62" t="s">
        <v>45</v>
      </c>
      <c r="C713" s="97">
        <v>4785736.6500000004</v>
      </c>
      <c r="D713" s="98">
        <v>228184.18</v>
      </c>
      <c r="E713" s="99">
        <v>354452.95999999985</v>
      </c>
      <c r="F713" s="99">
        <v>0</v>
      </c>
      <c r="G713" s="88">
        <f t="shared" si="94"/>
        <v>4734778.95</v>
      </c>
      <c r="H713" s="89">
        <v>50</v>
      </c>
      <c r="I713" s="95">
        <f t="shared" si="96"/>
        <v>0.02</v>
      </c>
      <c r="J713" s="91">
        <f t="shared" si="93"/>
        <v>94695.578999999998</v>
      </c>
      <c r="K713" s="129">
        <v>94654.18</v>
      </c>
      <c r="L713" s="125">
        <f t="shared" si="97"/>
        <v>-41.399000000004889</v>
      </c>
      <c r="M713" s="96">
        <f t="shared" si="95"/>
        <v>-4.3737107014190914E-4</v>
      </c>
    </row>
    <row r="714" spans="1:13" x14ac:dyDescent="0.2">
      <c r="A714" s="27">
        <v>1845</v>
      </c>
      <c r="B714" s="62" t="s">
        <v>46</v>
      </c>
      <c r="C714" s="97">
        <v>16486536.41</v>
      </c>
      <c r="D714" s="98">
        <v>130759.77</v>
      </c>
      <c r="E714" s="99">
        <v>933183.72000000125</v>
      </c>
      <c r="F714" s="99">
        <v>1503.2599999999998</v>
      </c>
      <c r="G714" s="88">
        <f t="shared" si="94"/>
        <v>16820865.239999998</v>
      </c>
      <c r="H714" s="89">
        <v>40</v>
      </c>
      <c r="I714" s="95">
        <f t="shared" si="96"/>
        <v>2.5000000000000001E-2</v>
      </c>
      <c r="J714" s="91">
        <f t="shared" si="93"/>
        <v>420521.63099999994</v>
      </c>
      <c r="K714" s="129">
        <v>415988.31000000017</v>
      </c>
      <c r="L714" s="125">
        <f t="shared" si="97"/>
        <v>-4533.3209999997634</v>
      </c>
      <c r="M714" s="96">
        <f t="shared" si="95"/>
        <v>-1.0897712486198859E-2</v>
      </c>
    </row>
    <row r="715" spans="1:13" x14ac:dyDescent="0.2">
      <c r="A715" s="27">
        <v>1850</v>
      </c>
      <c r="B715" s="62" t="s">
        <v>47</v>
      </c>
      <c r="C715" s="97">
        <v>27904257.940000009</v>
      </c>
      <c r="D715" s="98">
        <v>779780.53</v>
      </c>
      <c r="E715" s="99">
        <v>1646208.1199999969</v>
      </c>
      <c r="F715" s="99">
        <v>21697.019999999997</v>
      </c>
      <c r="G715" s="88">
        <f t="shared" si="94"/>
        <v>27925884.450000007</v>
      </c>
      <c r="H715" s="89">
        <v>40</v>
      </c>
      <c r="I715" s="95">
        <f t="shared" si="96"/>
        <v>2.5000000000000001E-2</v>
      </c>
      <c r="J715" s="91">
        <f t="shared" si="93"/>
        <v>698147.11125000019</v>
      </c>
      <c r="K715" s="129">
        <v>666047.74999999977</v>
      </c>
      <c r="L715" s="125">
        <f t="shared" si="97"/>
        <v>-32099.361250000424</v>
      </c>
      <c r="M715" s="96">
        <f t="shared" si="95"/>
        <v>-4.8193783779016494E-2</v>
      </c>
    </row>
    <row r="716" spans="1:13" x14ac:dyDescent="0.2">
      <c r="A716" s="27">
        <v>1855</v>
      </c>
      <c r="B716" s="62" t="s">
        <v>48</v>
      </c>
      <c r="C716" s="97">
        <v>20218734.889999993</v>
      </c>
      <c r="D716" s="98">
        <v>684735.98</v>
      </c>
      <c r="E716" s="99">
        <v>1696435.6699999995</v>
      </c>
      <c r="F716" s="99">
        <v>0</v>
      </c>
      <c r="G716" s="88">
        <f t="shared" si="94"/>
        <v>20382216.744999994</v>
      </c>
      <c r="H716" s="89">
        <v>40</v>
      </c>
      <c r="I716" s="95">
        <f t="shared" si="96"/>
        <v>2.5000000000000001E-2</v>
      </c>
      <c r="J716" s="91">
        <f t="shared" si="93"/>
        <v>509555.41862499982</v>
      </c>
      <c r="K716" s="129">
        <v>496781.35000000044</v>
      </c>
      <c r="L716" s="125">
        <f t="shared" si="97"/>
        <v>-12774.068624999374</v>
      </c>
      <c r="M716" s="96">
        <f t="shared" si="95"/>
        <v>-2.5713663818094947E-2</v>
      </c>
    </row>
    <row r="717" spans="1:13" x14ac:dyDescent="0.2">
      <c r="A717" s="27">
        <v>1860</v>
      </c>
      <c r="B717" s="62" t="s">
        <v>97</v>
      </c>
      <c r="C717" s="97">
        <v>257149.24999999948</v>
      </c>
      <c r="D717" s="98">
        <v>453.98</v>
      </c>
      <c r="E717" s="99">
        <v>1.2369127944111824E-10</v>
      </c>
      <c r="F717" s="99">
        <v>0</v>
      </c>
      <c r="G717" s="88">
        <f t="shared" si="94"/>
        <v>256695.26999999952</v>
      </c>
      <c r="H717" s="89">
        <v>30</v>
      </c>
      <c r="I717" s="95">
        <f t="shared" si="96"/>
        <v>3.3333333333333333E-2</v>
      </c>
      <c r="J717" s="91">
        <f t="shared" si="93"/>
        <v>8556.5089999999836</v>
      </c>
      <c r="K717" s="129">
        <v>8216.790000001165</v>
      </c>
      <c r="L717" s="125">
        <f t="shared" si="97"/>
        <v>-339.71899999881862</v>
      </c>
      <c r="M717" s="96">
        <f t="shared" si="95"/>
        <v>-4.1344490975036535E-2</v>
      </c>
    </row>
    <row r="718" spans="1:13" x14ac:dyDescent="0.2">
      <c r="A718" s="27" t="s">
        <v>98</v>
      </c>
      <c r="B718" s="62" t="s">
        <v>50</v>
      </c>
      <c r="C718" s="97">
        <v>7202450.5</v>
      </c>
      <c r="D718" s="98">
        <v>3940943.77</v>
      </c>
      <c r="E718" s="99">
        <v>383858.12000000011</v>
      </c>
      <c r="F718" s="99">
        <v>2747.4799999999996</v>
      </c>
      <c r="G718" s="88">
        <f t="shared" si="94"/>
        <v>3450688.31</v>
      </c>
      <c r="H718" s="89">
        <v>15</v>
      </c>
      <c r="I718" s="95">
        <f t="shared" si="96"/>
        <v>6.6666666666666666E-2</v>
      </c>
      <c r="J718" s="91">
        <f t="shared" si="93"/>
        <v>230045.88733333335</v>
      </c>
      <c r="K718" s="129">
        <v>228935.11999999941</v>
      </c>
      <c r="L718" s="125">
        <f t="shared" si="97"/>
        <v>-1110.7673333339335</v>
      </c>
      <c r="M718" s="96">
        <f t="shared" si="95"/>
        <v>-4.8518870033306223E-3</v>
      </c>
    </row>
    <row r="719" spans="1:13" x14ac:dyDescent="0.2">
      <c r="A719" s="27" t="s">
        <v>99</v>
      </c>
      <c r="B719" s="62" t="s">
        <v>100</v>
      </c>
      <c r="C719" s="97">
        <v>1905658.2</v>
      </c>
      <c r="D719" s="98">
        <v>166486.76</v>
      </c>
      <c r="E719" s="99">
        <v>151922.36999999997</v>
      </c>
      <c r="F719" s="99">
        <v>2689.16</v>
      </c>
      <c r="G719" s="88">
        <f t="shared" si="94"/>
        <v>1812443.4650000001</v>
      </c>
      <c r="H719" s="89">
        <v>30</v>
      </c>
      <c r="I719" s="95">
        <f t="shared" si="96"/>
        <v>3.3333333333333333E-2</v>
      </c>
      <c r="J719" s="91">
        <f t="shared" si="93"/>
        <v>60414.782166666671</v>
      </c>
      <c r="K719" s="129">
        <v>62687.099999999904</v>
      </c>
      <c r="L719" s="125">
        <f t="shared" si="97"/>
        <v>2272.3178333332326</v>
      </c>
      <c r="M719" s="96">
        <f t="shared" si="95"/>
        <v>3.6248571609361992E-2</v>
      </c>
    </row>
    <row r="720" spans="1:13" x14ac:dyDescent="0.2">
      <c r="A720" s="27">
        <v>1865</v>
      </c>
      <c r="B720" s="62" t="s">
        <v>101</v>
      </c>
      <c r="C720" s="97">
        <v>134426.32999999999</v>
      </c>
      <c r="D720" s="98">
        <v>134426.32999999999</v>
      </c>
      <c r="E720" s="99">
        <v>0</v>
      </c>
      <c r="F720" s="99">
        <v>0</v>
      </c>
      <c r="G720" s="88">
        <f t="shared" si="94"/>
        <v>0</v>
      </c>
      <c r="H720" s="89">
        <v>10</v>
      </c>
      <c r="I720" s="95">
        <f t="shared" si="96"/>
        <v>0.1</v>
      </c>
      <c r="J720" s="91">
        <f t="shared" si="93"/>
        <v>0</v>
      </c>
      <c r="K720" s="129">
        <v>0</v>
      </c>
      <c r="L720" s="125">
        <f t="shared" si="97"/>
        <v>0</v>
      </c>
      <c r="M720" s="96">
        <f t="shared" si="95"/>
        <v>0</v>
      </c>
    </row>
    <row r="721" spans="1:13" hidden="1" outlineLevel="1" x14ac:dyDescent="0.2">
      <c r="A721" s="27">
        <v>1905</v>
      </c>
      <c r="B721" s="62" t="s">
        <v>37</v>
      </c>
      <c r="C721" s="97">
        <v>0</v>
      </c>
      <c r="D721" s="98">
        <v>0</v>
      </c>
      <c r="E721" s="99">
        <v>0</v>
      </c>
      <c r="F721" s="99">
        <v>0</v>
      </c>
      <c r="G721" s="88">
        <f t="shared" si="94"/>
        <v>0</v>
      </c>
      <c r="H721" s="89">
        <v>0</v>
      </c>
      <c r="I721" s="95">
        <f t="shared" si="96"/>
        <v>0</v>
      </c>
      <c r="J721" s="91">
        <f t="shared" si="93"/>
        <v>0</v>
      </c>
      <c r="K721" s="129">
        <v>0</v>
      </c>
      <c r="L721" s="125">
        <f t="shared" si="97"/>
        <v>0</v>
      </c>
      <c r="M721" s="102">
        <f t="shared" si="95"/>
        <v>0</v>
      </c>
    </row>
    <row r="722" spans="1:13" collapsed="1" x14ac:dyDescent="0.2">
      <c r="A722" s="27">
        <v>1908</v>
      </c>
      <c r="B722" s="62" t="s">
        <v>167</v>
      </c>
      <c r="C722" s="97">
        <v>981200.14</v>
      </c>
      <c r="D722" s="98">
        <v>0</v>
      </c>
      <c r="E722" s="99">
        <v>0</v>
      </c>
      <c r="F722" s="99">
        <v>0</v>
      </c>
      <c r="G722" s="88">
        <f t="shared" si="94"/>
        <v>981200.14</v>
      </c>
      <c r="H722" s="89">
        <v>50</v>
      </c>
      <c r="I722" s="95">
        <f t="shared" si="96"/>
        <v>0.02</v>
      </c>
      <c r="J722" s="91">
        <f t="shared" si="93"/>
        <v>19624.002800000002</v>
      </c>
      <c r="K722" s="129">
        <v>19640.5</v>
      </c>
      <c r="L722" s="125">
        <f t="shared" si="97"/>
        <v>16.497199999997974</v>
      </c>
      <c r="M722" s="102">
        <f t="shared" si="95"/>
        <v>8.3995824953529566E-4</v>
      </c>
    </row>
    <row r="723" spans="1:13" x14ac:dyDescent="0.2">
      <c r="A723" s="27" t="s">
        <v>102</v>
      </c>
      <c r="B723" s="62" t="s">
        <v>103</v>
      </c>
      <c r="C723" s="97">
        <v>83506.41</v>
      </c>
      <c r="D723" s="98">
        <v>0</v>
      </c>
      <c r="E723" s="99">
        <v>27103.239999999991</v>
      </c>
      <c r="F723" s="99">
        <v>0</v>
      </c>
      <c r="G723" s="88">
        <f t="shared" si="94"/>
        <v>97058.03</v>
      </c>
      <c r="H723" s="89">
        <v>25</v>
      </c>
      <c r="I723" s="95">
        <f t="shared" si="96"/>
        <v>0.04</v>
      </c>
      <c r="J723" s="91">
        <f t="shared" si="93"/>
        <v>3882.3211999999999</v>
      </c>
      <c r="K723" s="129">
        <v>4288.9599999999991</v>
      </c>
      <c r="L723" s="125">
        <f t="shared" si="97"/>
        <v>406.63879999999926</v>
      </c>
      <c r="M723" s="96">
        <f t="shared" si="95"/>
        <v>9.4810583451465938E-2</v>
      </c>
    </row>
    <row r="724" spans="1:13" x14ac:dyDescent="0.2">
      <c r="A724" s="27">
        <v>1910</v>
      </c>
      <c r="B724" s="62" t="s">
        <v>39</v>
      </c>
      <c r="C724" s="97">
        <v>2040807.4</v>
      </c>
      <c r="D724" s="98">
        <v>1394943.49</v>
      </c>
      <c r="E724" s="99">
        <v>385801.45999999996</v>
      </c>
      <c r="F724" s="99">
        <v>0</v>
      </c>
      <c r="G724" s="88">
        <f t="shared" si="94"/>
        <v>838764.6399999999</v>
      </c>
      <c r="H724" s="89">
        <v>5</v>
      </c>
      <c r="I724" s="95">
        <f t="shared" si="96"/>
        <v>0.2</v>
      </c>
      <c r="J724" s="91">
        <f t="shared" si="93"/>
        <v>167752.92799999999</v>
      </c>
      <c r="K724" s="129">
        <v>128059.54000000004</v>
      </c>
      <c r="L724" s="125">
        <f t="shared" si="97"/>
        <v>-39693.387999999948</v>
      </c>
      <c r="M724" s="96">
        <f t="shared" si="95"/>
        <v>-0.30996041372630212</v>
      </c>
    </row>
    <row r="725" spans="1:13" x14ac:dyDescent="0.2">
      <c r="A725" s="27">
        <v>1915</v>
      </c>
      <c r="B725" s="62" t="s">
        <v>52</v>
      </c>
      <c r="C725" s="97">
        <v>1656421.01</v>
      </c>
      <c r="D725" s="98">
        <v>1395366.3900000001</v>
      </c>
      <c r="E725" s="99">
        <v>46919.639999999898</v>
      </c>
      <c r="F725" s="99">
        <v>0</v>
      </c>
      <c r="G725" s="88">
        <f t="shared" si="94"/>
        <v>284514.43999999983</v>
      </c>
      <c r="H725" s="89">
        <v>10</v>
      </c>
      <c r="I725" s="95">
        <f t="shared" si="96"/>
        <v>0.1</v>
      </c>
      <c r="J725" s="91">
        <f t="shared" si="93"/>
        <v>28451.443999999981</v>
      </c>
      <c r="K725" s="129">
        <v>26646.560000000114</v>
      </c>
      <c r="L725" s="125">
        <f t="shared" si="97"/>
        <v>-1804.8839999998672</v>
      </c>
      <c r="M725" s="102">
        <f t="shared" si="95"/>
        <v>-6.7734221603083455E-2</v>
      </c>
    </row>
    <row r="726" spans="1:13" hidden="1" outlineLevel="1" x14ac:dyDescent="0.2">
      <c r="A726" s="27" t="s">
        <v>105</v>
      </c>
      <c r="B726" s="62" t="s">
        <v>53</v>
      </c>
      <c r="C726" s="97">
        <v>0</v>
      </c>
      <c r="D726" s="98">
        <v>0</v>
      </c>
      <c r="E726" s="99">
        <v>0</v>
      </c>
      <c r="F726" s="99">
        <v>0</v>
      </c>
      <c r="G726" s="88">
        <f t="shared" si="94"/>
        <v>0</v>
      </c>
      <c r="H726" s="89">
        <v>0</v>
      </c>
      <c r="I726" s="95">
        <f t="shared" si="96"/>
        <v>0</v>
      </c>
      <c r="J726" s="91">
        <f t="shared" si="93"/>
        <v>0</v>
      </c>
      <c r="K726" s="129">
        <v>0</v>
      </c>
      <c r="L726" s="125">
        <f t="shared" si="97"/>
        <v>0</v>
      </c>
      <c r="M726" s="96">
        <f t="shared" si="95"/>
        <v>0</v>
      </c>
    </row>
    <row r="727" spans="1:13" collapsed="1" x14ac:dyDescent="0.2">
      <c r="A727" s="27">
        <v>1920</v>
      </c>
      <c r="B727" s="62" t="s">
        <v>54</v>
      </c>
      <c r="C727" s="97">
        <v>2316984.4599999995</v>
      </c>
      <c r="D727" s="98">
        <v>1493698.59</v>
      </c>
      <c r="E727" s="99">
        <v>454458.75</v>
      </c>
      <c r="F727" s="99">
        <v>0</v>
      </c>
      <c r="G727" s="88">
        <f t="shared" si="94"/>
        <v>1050515.2449999994</v>
      </c>
      <c r="H727" s="89">
        <v>5</v>
      </c>
      <c r="I727" s="95">
        <f t="shared" si="96"/>
        <v>0.2</v>
      </c>
      <c r="J727" s="91">
        <f t="shared" si="93"/>
        <v>210103.04899999988</v>
      </c>
      <c r="K727" s="129">
        <v>200383.59000000008</v>
      </c>
      <c r="L727" s="125">
        <f t="shared" si="97"/>
        <v>-9719.4589999997988</v>
      </c>
      <c r="M727" s="102">
        <f t="shared" si="95"/>
        <v>-4.850426624255906E-2</v>
      </c>
    </row>
    <row r="728" spans="1:13" hidden="1" outlineLevel="1" x14ac:dyDescent="0.2">
      <c r="A728" s="27" t="s">
        <v>106</v>
      </c>
      <c r="B728" s="62" t="s">
        <v>55</v>
      </c>
      <c r="C728" s="97">
        <v>0</v>
      </c>
      <c r="D728" s="98">
        <v>0</v>
      </c>
      <c r="E728" s="99">
        <v>0</v>
      </c>
      <c r="F728" s="99">
        <v>0</v>
      </c>
      <c r="G728" s="88">
        <f t="shared" si="94"/>
        <v>0</v>
      </c>
      <c r="H728" s="89">
        <v>0</v>
      </c>
      <c r="I728" s="95">
        <f t="shared" si="96"/>
        <v>0</v>
      </c>
      <c r="J728" s="91">
        <f t="shared" si="93"/>
        <v>0</v>
      </c>
      <c r="K728" s="129">
        <v>0</v>
      </c>
      <c r="L728" s="125">
        <f t="shared" si="97"/>
        <v>0</v>
      </c>
      <c r="M728" s="102">
        <f t="shared" si="95"/>
        <v>0</v>
      </c>
    </row>
    <row r="729" spans="1:13" hidden="1" outlineLevel="1" x14ac:dyDescent="0.2">
      <c r="A729" s="27" t="s">
        <v>107</v>
      </c>
      <c r="B729" s="62" t="s">
        <v>56</v>
      </c>
      <c r="C729" s="97">
        <v>0</v>
      </c>
      <c r="D729" s="98">
        <v>0</v>
      </c>
      <c r="E729" s="99">
        <v>0</v>
      </c>
      <c r="F729" s="99">
        <v>0</v>
      </c>
      <c r="G729" s="88">
        <f t="shared" si="94"/>
        <v>0</v>
      </c>
      <c r="H729" s="89">
        <v>0</v>
      </c>
      <c r="I729" s="95">
        <f t="shared" si="96"/>
        <v>0</v>
      </c>
      <c r="J729" s="91">
        <f t="shared" si="93"/>
        <v>0</v>
      </c>
      <c r="K729" s="129">
        <v>0</v>
      </c>
      <c r="L729" s="125">
        <f t="shared" si="97"/>
        <v>0</v>
      </c>
      <c r="M729" s="96">
        <f t="shared" si="95"/>
        <v>0</v>
      </c>
    </row>
    <row r="730" spans="1:13" collapsed="1" x14ac:dyDescent="0.2">
      <c r="A730" s="27">
        <v>1930</v>
      </c>
      <c r="B730" s="62" t="s">
        <v>108</v>
      </c>
      <c r="C730" s="97">
        <v>1016758.1599999993</v>
      </c>
      <c r="D730" s="98">
        <v>281504</v>
      </c>
      <c r="E730" s="99">
        <v>180194.54000000097</v>
      </c>
      <c r="F730" s="99">
        <v>14509.499999999985</v>
      </c>
      <c r="G730" s="88">
        <f t="shared" si="94"/>
        <v>810841.92999999982</v>
      </c>
      <c r="H730" s="89">
        <v>5</v>
      </c>
      <c r="I730" s="95">
        <f t="shared" si="96"/>
        <v>0.2</v>
      </c>
      <c r="J730" s="91">
        <f t="shared" si="93"/>
        <v>162168.38599999997</v>
      </c>
      <c r="K730" s="129">
        <v>150629.04000000004</v>
      </c>
      <c r="L730" s="125">
        <f t="shared" si="97"/>
        <v>-11539.345999999932</v>
      </c>
      <c r="M730" s="102">
        <f t="shared" si="95"/>
        <v>-7.6607711235495687E-2</v>
      </c>
    </row>
    <row r="731" spans="1:13" x14ac:dyDescent="0.2">
      <c r="A731" s="27" t="s">
        <v>109</v>
      </c>
      <c r="B731" s="62" t="s">
        <v>110</v>
      </c>
      <c r="C731" s="97">
        <v>4669150.5000000009</v>
      </c>
      <c r="D731" s="98">
        <v>2015968.73</v>
      </c>
      <c r="E731" s="99">
        <v>1052662.8900000001</v>
      </c>
      <c r="F731" s="99">
        <v>0</v>
      </c>
      <c r="G731" s="88">
        <f t="shared" si="94"/>
        <v>3179513.2150000008</v>
      </c>
      <c r="H731" s="89">
        <v>10</v>
      </c>
      <c r="I731" s="95">
        <f t="shared" si="96"/>
        <v>0.1</v>
      </c>
      <c r="J731" s="91">
        <f t="shared" si="93"/>
        <v>317951.32150000008</v>
      </c>
      <c r="K731" s="129">
        <v>273290.16999999993</v>
      </c>
      <c r="L731" s="125">
        <f t="shared" si="97"/>
        <v>-44661.151500000153</v>
      </c>
      <c r="M731" s="102">
        <f t="shared" si="95"/>
        <v>-0.16342026315838643</v>
      </c>
    </row>
    <row r="732" spans="1:13" x14ac:dyDescent="0.2">
      <c r="A732" s="27">
        <v>1935</v>
      </c>
      <c r="B732" s="62" t="s">
        <v>58</v>
      </c>
      <c r="C732" s="97">
        <v>173575.58</v>
      </c>
      <c r="D732" s="98">
        <v>166638.13</v>
      </c>
      <c r="E732" s="99">
        <v>0</v>
      </c>
      <c r="F732" s="99">
        <v>0</v>
      </c>
      <c r="G732" s="88">
        <f t="shared" si="94"/>
        <v>6937.4499999999825</v>
      </c>
      <c r="H732" s="89">
        <v>10</v>
      </c>
      <c r="I732" s="95">
        <f t="shared" si="96"/>
        <v>0.1</v>
      </c>
      <c r="J732" s="91">
        <f t="shared" si="93"/>
        <v>693.7449999999983</v>
      </c>
      <c r="K732" s="129">
        <v>693.75</v>
      </c>
      <c r="L732" s="125">
        <f t="shared" si="97"/>
        <v>5.0000000017007551E-3</v>
      </c>
      <c r="M732" s="96">
        <f t="shared" si="95"/>
        <v>7.2072072096587464E-6</v>
      </c>
    </row>
    <row r="733" spans="1:13" x14ac:dyDescent="0.2">
      <c r="A733" s="27">
        <v>1940</v>
      </c>
      <c r="B733" s="62" t="s">
        <v>111</v>
      </c>
      <c r="C733" s="97">
        <v>520316.47</v>
      </c>
      <c r="D733" s="98">
        <v>129637.64</v>
      </c>
      <c r="E733" s="99">
        <v>14737.969999999958</v>
      </c>
      <c r="F733" s="99">
        <v>0</v>
      </c>
      <c r="G733" s="88">
        <f t="shared" si="94"/>
        <v>398047.81499999994</v>
      </c>
      <c r="H733" s="89">
        <v>10</v>
      </c>
      <c r="I733" s="95">
        <f t="shared" si="96"/>
        <v>0.1</v>
      </c>
      <c r="J733" s="91">
        <f t="shared" si="93"/>
        <v>39804.781499999997</v>
      </c>
      <c r="K733" s="129">
        <v>37615.749999999927</v>
      </c>
      <c r="L733" s="125">
        <f t="shared" si="97"/>
        <v>-2189.0315000000701</v>
      </c>
      <c r="M733" s="96">
        <f t="shared" si="95"/>
        <v>-5.8194546167498307E-2</v>
      </c>
    </row>
    <row r="734" spans="1:13" x14ac:dyDescent="0.2">
      <c r="A734" s="27" t="s">
        <v>112</v>
      </c>
      <c r="B734" s="62" t="s">
        <v>113</v>
      </c>
      <c r="C734" s="97">
        <v>25582.43</v>
      </c>
      <c r="D734" s="98">
        <v>0</v>
      </c>
      <c r="E734" s="99">
        <v>52640.12</v>
      </c>
      <c r="F734" s="99">
        <v>0</v>
      </c>
      <c r="G734" s="88">
        <f t="shared" si="94"/>
        <v>51902.490000000005</v>
      </c>
      <c r="H734" s="89">
        <v>5</v>
      </c>
      <c r="I734" s="95">
        <f t="shared" si="96"/>
        <v>0.2</v>
      </c>
      <c r="J734" s="91">
        <f t="shared" si="93"/>
        <v>10380.498000000001</v>
      </c>
      <c r="K734" s="129">
        <v>5614.8600000000006</v>
      </c>
      <c r="L734" s="125">
        <f t="shared" si="97"/>
        <v>-4765.6380000000008</v>
      </c>
      <c r="M734" s="102">
        <f t="shared" si="95"/>
        <v>-0.84875455487759277</v>
      </c>
    </row>
    <row r="735" spans="1:13" x14ac:dyDescent="0.2">
      <c r="A735" s="27">
        <v>1945</v>
      </c>
      <c r="B735" s="62" t="s">
        <v>60</v>
      </c>
      <c r="C735" s="97">
        <v>755367.13</v>
      </c>
      <c r="D735" s="98">
        <v>509169.35</v>
      </c>
      <c r="E735" s="99">
        <v>10389.5</v>
      </c>
      <c r="F735" s="99">
        <v>0</v>
      </c>
      <c r="G735" s="88">
        <f t="shared" si="94"/>
        <v>251392.53000000003</v>
      </c>
      <c r="H735" s="89">
        <v>10</v>
      </c>
      <c r="I735" s="95">
        <f t="shared" si="96"/>
        <v>0.1</v>
      </c>
      <c r="J735" s="91">
        <f t="shared" si="93"/>
        <v>25139.253000000004</v>
      </c>
      <c r="K735" s="129">
        <v>24712.369999999926</v>
      </c>
      <c r="L735" s="125">
        <f t="shared" si="97"/>
        <v>-426.88300000007803</v>
      </c>
      <c r="M735" s="96">
        <f t="shared" si="95"/>
        <v>-1.7274061532749765E-2</v>
      </c>
    </row>
    <row r="736" spans="1:13" x14ac:dyDescent="0.2">
      <c r="A736" s="27">
        <v>1950</v>
      </c>
      <c r="B736" s="62" t="s">
        <v>61</v>
      </c>
      <c r="C736" s="97">
        <v>109339.4</v>
      </c>
      <c r="D736" s="98">
        <v>109339.4</v>
      </c>
      <c r="E736" s="99">
        <v>0</v>
      </c>
      <c r="F736" s="99">
        <v>0</v>
      </c>
      <c r="G736" s="88">
        <f t="shared" si="94"/>
        <v>0</v>
      </c>
      <c r="H736" s="89">
        <v>0</v>
      </c>
      <c r="I736" s="105">
        <f t="shared" si="96"/>
        <v>0</v>
      </c>
      <c r="J736" s="106">
        <f t="shared" si="93"/>
        <v>0</v>
      </c>
      <c r="K736" s="129">
        <v>0</v>
      </c>
      <c r="L736" s="125">
        <f t="shared" si="97"/>
        <v>0</v>
      </c>
      <c r="M736" s="96">
        <f t="shared" si="95"/>
        <v>0</v>
      </c>
    </row>
    <row r="737" spans="1:19" x14ac:dyDescent="0.2">
      <c r="A737" s="27">
        <v>1955</v>
      </c>
      <c r="B737" s="62" t="s">
        <v>114</v>
      </c>
      <c r="C737" s="97">
        <v>665714.52</v>
      </c>
      <c r="D737" s="98">
        <v>336336.2</v>
      </c>
      <c r="E737" s="99">
        <v>0</v>
      </c>
      <c r="F737" s="99">
        <v>0</v>
      </c>
      <c r="G737" s="88">
        <f t="shared" si="94"/>
        <v>329378.32</v>
      </c>
      <c r="H737" s="89">
        <v>10</v>
      </c>
      <c r="I737" s="105">
        <f t="shared" si="96"/>
        <v>0.1</v>
      </c>
      <c r="J737" s="106">
        <f t="shared" si="93"/>
        <v>32937.832000000002</v>
      </c>
      <c r="K737" s="129">
        <v>32827.109999999986</v>
      </c>
      <c r="L737" s="125">
        <f t="shared" si="97"/>
        <v>-110.72200000001612</v>
      </c>
      <c r="M737" s="96">
        <f t="shared" si="95"/>
        <v>-3.3728829616745479E-3</v>
      </c>
    </row>
    <row r="738" spans="1:19" x14ac:dyDescent="0.2">
      <c r="A738" s="27" t="s">
        <v>115</v>
      </c>
      <c r="B738" s="62" t="s">
        <v>116</v>
      </c>
      <c r="C738" s="109">
        <v>121415.01</v>
      </c>
      <c r="D738" s="110">
        <v>120717.43</v>
      </c>
      <c r="E738" s="111">
        <v>0</v>
      </c>
      <c r="F738" s="111">
        <v>0</v>
      </c>
      <c r="G738" s="88">
        <f t="shared" si="94"/>
        <v>697.58000000000175</v>
      </c>
      <c r="H738" s="89">
        <v>5</v>
      </c>
      <c r="I738" s="105">
        <f t="shared" si="96"/>
        <v>0.2</v>
      </c>
      <c r="J738" s="106">
        <f t="shared" si="93"/>
        <v>139.51600000000036</v>
      </c>
      <c r="K738" s="129">
        <v>69.759999999994761</v>
      </c>
      <c r="L738" s="125">
        <f t="shared" si="97"/>
        <v>-69.756000000005599</v>
      </c>
      <c r="M738" s="96">
        <f t="shared" si="95"/>
        <v>-0.99994266055061409</v>
      </c>
    </row>
    <row r="739" spans="1:19" hidden="1" outlineLevel="1" x14ac:dyDescent="0.2">
      <c r="A739" s="27" t="s">
        <v>117</v>
      </c>
      <c r="B739" s="62" t="s">
        <v>63</v>
      </c>
      <c r="C739" s="109">
        <v>0</v>
      </c>
      <c r="D739" s="110">
        <v>0</v>
      </c>
      <c r="E739" s="111">
        <v>0</v>
      </c>
      <c r="F739" s="111">
        <v>0</v>
      </c>
      <c r="G739" s="88">
        <f t="shared" si="94"/>
        <v>0</v>
      </c>
      <c r="H739" s="89">
        <v>0</v>
      </c>
      <c r="I739" s="105">
        <f t="shared" si="96"/>
        <v>0</v>
      </c>
      <c r="J739" s="106">
        <f t="shared" si="93"/>
        <v>0</v>
      </c>
      <c r="K739" s="129">
        <v>0</v>
      </c>
      <c r="L739" s="125">
        <f t="shared" si="97"/>
        <v>0</v>
      </c>
      <c r="M739" s="96">
        <f t="shared" si="95"/>
        <v>0</v>
      </c>
    </row>
    <row r="740" spans="1:19" collapsed="1" x14ac:dyDescent="0.2">
      <c r="A740" s="27">
        <v>1960</v>
      </c>
      <c r="B740" s="62" t="s">
        <v>168</v>
      </c>
      <c r="C740" s="109">
        <v>426963.72000000009</v>
      </c>
      <c r="D740" s="110">
        <v>75036.91</v>
      </c>
      <c r="E740" s="111">
        <v>-5.8207660913467407E-11</v>
      </c>
      <c r="F740" s="111">
        <v>0</v>
      </c>
      <c r="G740" s="88">
        <f t="shared" si="94"/>
        <v>351926.81000000006</v>
      </c>
      <c r="H740" s="89">
        <v>10</v>
      </c>
      <c r="I740" s="105">
        <f t="shared" si="96"/>
        <v>0.1</v>
      </c>
      <c r="J740" s="106">
        <f t="shared" si="93"/>
        <v>35192.681000000004</v>
      </c>
      <c r="K740" s="129">
        <v>34713.789999999994</v>
      </c>
      <c r="L740" s="125">
        <f t="shared" si="97"/>
        <v>-478.89100000001054</v>
      </c>
      <c r="M740" s="96">
        <f t="shared" si="95"/>
        <v>-1.3795410987967912E-2</v>
      </c>
    </row>
    <row r="741" spans="1:19" x14ac:dyDescent="0.2">
      <c r="A741" s="27" t="s">
        <v>118</v>
      </c>
      <c r="B741" s="62" t="s">
        <v>119</v>
      </c>
      <c r="C741" s="109">
        <v>86528.27</v>
      </c>
      <c r="D741" s="110">
        <v>56552.51</v>
      </c>
      <c r="E741" s="111">
        <v>9007.23</v>
      </c>
      <c r="F741" s="111">
        <v>0</v>
      </c>
      <c r="G741" s="88">
        <f t="shared" si="94"/>
        <v>34479.375</v>
      </c>
      <c r="H741" s="89">
        <v>5</v>
      </c>
      <c r="I741" s="105">
        <f t="shared" si="96"/>
        <v>0.2</v>
      </c>
      <c r="J741" s="106">
        <f t="shared" si="93"/>
        <v>6895.875</v>
      </c>
      <c r="K741" s="129">
        <v>7323.7899999999972</v>
      </c>
      <c r="L741" s="125">
        <f t="shared" si="97"/>
        <v>427.91499999999724</v>
      </c>
      <c r="M741" s="96">
        <f t="shared" si="95"/>
        <v>5.8428081635327804E-2</v>
      </c>
    </row>
    <row r="742" spans="1:19" hidden="1" outlineLevel="1" x14ac:dyDescent="0.2">
      <c r="A742" s="27">
        <v>1970</v>
      </c>
      <c r="B742" s="103" t="s">
        <v>65</v>
      </c>
      <c r="C742" s="109">
        <v>0</v>
      </c>
      <c r="D742" s="110">
        <v>0</v>
      </c>
      <c r="E742" s="111">
        <v>0</v>
      </c>
      <c r="F742" s="111">
        <v>0</v>
      </c>
      <c r="G742" s="88">
        <f t="shared" si="94"/>
        <v>0</v>
      </c>
      <c r="H742" s="89">
        <v>0</v>
      </c>
      <c r="I742" s="105">
        <f t="shared" si="96"/>
        <v>0</v>
      </c>
      <c r="J742" s="106">
        <f t="shared" si="93"/>
        <v>0</v>
      </c>
      <c r="K742" s="129">
        <v>0</v>
      </c>
      <c r="L742" s="125">
        <f t="shared" si="97"/>
        <v>0</v>
      </c>
      <c r="M742" s="96">
        <f t="shared" si="95"/>
        <v>0</v>
      </c>
    </row>
    <row r="743" spans="1:19" hidden="1" outlineLevel="1" x14ac:dyDescent="0.2">
      <c r="A743" s="27">
        <v>1975</v>
      </c>
      <c r="B743" s="62" t="s">
        <v>66</v>
      </c>
      <c r="C743" s="109">
        <v>0</v>
      </c>
      <c r="D743" s="110">
        <v>0</v>
      </c>
      <c r="E743" s="111">
        <v>0</v>
      </c>
      <c r="F743" s="111">
        <v>0</v>
      </c>
      <c r="G743" s="88">
        <f t="shared" si="94"/>
        <v>0</v>
      </c>
      <c r="H743" s="89">
        <v>0</v>
      </c>
      <c r="I743" s="105">
        <f t="shared" si="96"/>
        <v>0</v>
      </c>
      <c r="J743" s="106">
        <f t="shared" si="93"/>
        <v>0</v>
      </c>
      <c r="K743" s="129">
        <v>0</v>
      </c>
      <c r="L743" s="125">
        <f t="shared" si="97"/>
        <v>0</v>
      </c>
      <c r="M743" s="96">
        <f t="shared" si="95"/>
        <v>0</v>
      </c>
    </row>
    <row r="744" spans="1:19" collapsed="1" x14ac:dyDescent="0.2">
      <c r="A744" s="27">
        <v>1980</v>
      </c>
      <c r="B744" s="62" t="s">
        <v>67</v>
      </c>
      <c r="C744" s="109">
        <v>1374873.4800000002</v>
      </c>
      <c r="D744" s="110">
        <v>676650.21</v>
      </c>
      <c r="E744" s="111">
        <v>34249.100000000093</v>
      </c>
      <c r="F744" s="111">
        <v>0</v>
      </c>
      <c r="G744" s="88">
        <f t="shared" si="94"/>
        <v>715347.8200000003</v>
      </c>
      <c r="H744" s="89">
        <v>20</v>
      </c>
      <c r="I744" s="105">
        <f t="shared" si="96"/>
        <v>0.05</v>
      </c>
      <c r="J744" s="106">
        <f t="shared" si="93"/>
        <v>35767.391000000018</v>
      </c>
      <c r="K744" s="129">
        <v>33972.910000000047</v>
      </c>
      <c r="L744" s="125">
        <f t="shared" si="97"/>
        <v>-1794.4809999999707</v>
      </c>
      <c r="M744" s="96">
        <f t="shared" si="95"/>
        <v>-5.2820938800943698E-2</v>
      </c>
    </row>
    <row r="745" spans="1:19" hidden="1" outlineLevel="1" x14ac:dyDescent="0.2">
      <c r="A745" s="27">
        <v>1985</v>
      </c>
      <c r="B745" s="62" t="s">
        <v>68</v>
      </c>
      <c r="C745" s="109">
        <v>0</v>
      </c>
      <c r="D745" s="110">
        <v>0</v>
      </c>
      <c r="E745" s="111">
        <v>0</v>
      </c>
      <c r="F745" s="111">
        <v>0</v>
      </c>
      <c r="G745" s="88">
        <f t="shared" si="94"/>
        <v>0</v>
      </c>
      <c r="H745" s="89">
        <v>0</v>
      </c>
      <c r="I745" s="105">
        <f t="shared" si="96"/>
        <v>0</v>
      </c>
      <c r="J745" s="106">
        <f t="shared" si="93"/>
        <v>0</v>
      </c>
      <c r="K745" s="129">
        <v>0</v>
      </c>
      <c r="L745" s="125">
        <f t="shared" si="97"/>
        <v>0</v>
      </c>
      <c r="M745" s="96">
        <f t="shared" si="95"/>
        <v>0</v>
      </c>
    </row>
    <row r="746" spans="1:19" hidden="1" outlineLevel="1" x14ac:dyDescent="0.2">
      <c r="A746" s="27">
        <v>1990</v>
      </c>
      <c r="B746" s="104" t="s">
        <v>69</v>
      </c>
      <c r="C746" s="109">
        <v>0</v>
      </c>
      <c r="D746" s="110">
        <v>0</v>
      </c>
      <c r="E746" s="111">
        <v>0</v>
      </c>
      <c r="F746" s="111">
        <v>0</v>
      </c>
      <c r="G746" s="88">
        <f t="shared" si="94"/>
        <v>0</v>
      </c>
      <c r="H746" s="89">
        <v>0</v>
      </c>
      <c r="I746" s="105">
        <f t="shared" si="96"/>
        <v>0</v>
      </c>
      <c r="J746" s="106">
        <f t="shared" si="93"/>
        <v>0</v>
      </c>
      <c r="K746" s="129">
        <v>0</v>
      </c>
      <c r="L746" s="125">
        <f t="shared" si="97"/>
        <v>0</v>
      </c>
      <c r="M746" s="96">
        <f t="shared" si="95"/>
        <v>0</v>
      </c>
      <c r="R746" s="132"/>
    </row>
    <row r="747" spans="1:19" ht="13.5" collapsed="1" thickBot="1" x14ac:dyDescent="0.25">
      <c r="A747" s="27">
        <v>1995</v>
      </c>
      <c r="B747" s="62" t="s">
        <v>70</v>
      </c>
      <c r="C747" s="109">
        <v>-25980567.789999999</v>
      </c>
      <c r="D747" s="110">
        <v>-289533.41000000003</v>
      </c>
      <c r="E747" s="111">
        <v>-2837781.8499999978</v>
      </c>
      <c r="F747" s="111">
        <v>-14346.22</v>
      </c>
      <c r="G747" s="88">
        <f t="shared" si="94"/>
        <v>-27095579.085000001</v>
      </c>
      <c r="H747" s="89">
        <v>42</v>
      </c>
      <c r="I747" s="105">
        <f t="shared" si="96"/>
        <v>2.3809523809523808E-2</v>
      </c>
      <c r="J747" s="106">
        <f t="shared" si="93"/>
        <v>-645132.83535714285</v>
      </c>
      <c r="K747" s="129">
        <v>-623804.55000000005</v>
      </c>
      <c r="L747" s="125">
        <f t="shared" si="97"/>
        <v>21328.285357142799</v>
      </c>
      <c r="M747" s="96">
        <f t="shared" si="95"/>
        <v>-3.4190653718609132E-2</v>
      </c>
      <c r="R747" s="133"/>
      <c r="S747" s="57"/>
    </row>
    <row r="748" spans="1:19" hidden="1" outlineLevel="1" x14ac:dyDescent="0.2">
      <c r="A748" s="27">
        <v>2440</v>
      </c>
      <c r="B748" s="28" t="s">
        <v>86</v>
      </c>
      <c r="C748" s="109">
        <v>0</v>
      </c>
      <c r="D748" s="110">
        <v>0</v>
      </c>
      <c r="E748" s="111">
        <v>0</v>
      </c>
      <c r="F748" s="111">
        <v>0</v>
      </c>
      <c r="G748" s="88">
        <f t="shared" si="94"/>
        <v>0</v>
      </c>
      <c r="H748" s="89">
        <v>0</v>
      </c>
      <c r="I748" s="105">
        <f t="shared" si="96"/>
        <v>0</v>
      </c>
      <c r="J748" s="106">
        <f t="shared" si="93"/>
        <v>0</v>
      </c>
      <c r="K748" s="129">
        <v>0</v>
      </c>
      <c r="L748" s="125">
        <f t="shared" si="97"/>
        <v>0</v>
      </c>
      <c r="M748" s="96">
        <f t="shared" si="95"/>
        <v>0</v>
      </c>
    </row>
    <row r="749" spans="1:19" ht="13.5" hidden="1" outlineLevel="1" thickBot="1" x14ac:dyDescent="0.25">
      <c r="A749" s="27">
        <v>2005</v>
      </c>
      <c r="B749" s="62" t="s">
        <v>165</v>
      </c>
      <c r="C749" s="109">
        <v>0</v>
      </c>
      <c r="D749" s="110">
        <v>0</v>
      </c>
      <c r="E749" s="111">
        <v>0</v>
      </c>
      <c r="F749" s="111">
        <v>0</v>
      </c>
      <c r="G749" s="88">
        <f t="shared" si="94"/>
        <v>0</v>
      </c>
      <c r="H749" s="89">
        <v>0</v>
      </c>
      <c r="I749" s="113">
        <f t="shared" si="96"/>
        <v>0</v>
      </c>
      <c r="J749" s="114">
        <f t="shared" si="93"/>
        <v>0</v>
      </c>
      <c r="K749" s="130">
        <v>0</v>
      </c>
      <c r="L749" s="126">
        <f t="shared" si="97"/>
        <v>0</v>
      </c>
      <c r="M749" s="116">
        <f t="shared" si="95"/>
        <v>0</v>
      </c>
    </row>
    <row r="750" spans="1:19" ht="13.5" collapsed="1" thickBot="1" x14ac:dyDescent="0.25">
      <c r="A750" s="127"/>
      <c r="B750" s="128" t="s">
        <v>80</v>
      </c>
      <c r="C750" s="119">
        <f t="shared" ref="C750:G750" si="98">SUM(C698:C749)</f>
        <v>234773507.98999998</v>
      </c>
      <c r="D750" s="119">
        <f t="shared" si="98"/>
        <v>29062698.330000002</v>
      </c>
      <c r="E750" s="119">
        <f t="shared" si="98"/>
        <v>16068117.520000007</v>
      </c>
      <c r="F750" s="119">
        <f t="shared" si="98"/>
        <v>164659.67999999996</v>
      </c>
      <c r="G750" s="119">
        <f t="shared" si="98"/>
        <v>213580208.74000001</v>
      </c>
      <c r="H750" s="119"/>
      <c r="I750" s="120"/>
      <c r="J750" s="119">
        <f>SUM(J698:J749)</f>
        <v>6679449.915578966</v>
      </c>
      <c r="K750" s="119">
        <f t="shared" ref="K750:L750" si="99">SUM(K698:K749)</f>
        <v>6332726.3399999999</v>
      </c>
      <c r="L750" s="121">
        <f t="shared" si="99"/>
        <v>-346723.57557896915</v>
      </c>
      <c r="M750" s="122">
        <f t="shared" si="95"/>
        <v>-5.475107512366769E-2</v>
      </c>
    </row>
    <row r="751" spans="1:19" x14ac:dyDescent="0.2">
      <c r="B751" s="134" t="s">
        <v>169</v>
      </c>
      <c r="C751" s="48">
        <v>0</v>
      </c>
      <c r="D751" s="48">
        <v>-1.3824319466948509E-10</v>
      </c>
      <c r="E751" s="48">
        <v>0</v>
      </c>
      <c r="F751" s="48">
        <v>0</v>
      </c>
    </row>
    <row r="752" spans="1:19" ht="13.5" thickBot="1" x14ac:dyDescent="0.25"/>
    <row r="753" spans="1:16" ht="18" customHeight="1" thickBot="1" x14ac:dyDescent="0.3">
      <c r="A753" s="63"/>
      <c r="B753" s="63"/>
      <c r="C753" s="63"/>
      <c r="D753" s="63"/>
      <c r="E753" s="64" t="s">
        <v>137</v>
      </c>
      <c r="F753" s="69">
        <f>F813-1</f>
        <v>2026</v>
      </c>
      <c r="G753" s="63"/>
      <c r="H753" s="63"/>
      <c r="I753" s="63"/>
      <c r="J753" s="63"/>
      <c r="K753" s="63"/>
    </row>
    <row r="754" spans="1:16" ht="13.5" thickBot="1" x14ac:dyDescent="0.25">
      <c r="A754" s="70"/>
      <c r="B754" s="70"/>
      <c r="C754" s="70"/>
      <c r="D754" s="70"/>
      <c r="E754" s="70"/>
      <c r="F754" s="70"/>
      <c r="G754" s="70"/>
      <c r="H754" s="70"/>
      <c r="I754" s="70"/>
      <c r="J754" s="70"/>
      <c r="K754" s="70"/>
    </row>
    <row r="755" spans="1:16" ht="18.95" customHeight="1" thickBot="1" x14ac:dyDescent="0.3">
      <c r="A755" s="63"/>
      <c r="B755" s="63"/>
      <c r="C755" s="150" t="s">
        <v>138</v>
      </c>
      <c r="D755" s="151"/>
      <c r="E755" s="151"/>
      <c r="F755" s="151"/>
      <c r="G755" s="152" t="s">
        <v>139</v>
      </c>
      <c r="H755" s="153"/>
      <c r="I755" s="71" t="s">
        <v>140</v>
      </c>
      <c r="J755" s="63"/>
      <c r="K755" s="63"/>
    </row>
    <row r="756" spans="1:16" ht="63.95" customHeight="1" thickBot="1" x14ac:dyDescent="0.25">
      <c r="A756" s="154" t="s">
        <v>141</v>
      </c>
      <c r="B756" s="156" t="s">
        <v>142</v>
      </c>
      <c r="C756" s="72" t="s">
        <v>143</v>
      </c>
      <c r="D756" s="73" t="s">
        <v>144</v>
      </c>
      <c r="E756" s="74" t="s">
        <v>145</v>
      </c>
      <c r="F756" s="75" t="s">
        <v>146</v>
      </c>
      <c r="G756" s="75" t="s">
        <v>147</v>
      </c>
      <c r="H756" s="72" t="s">
        <v>148</v>
      </c>
      <c r="I756" s="76" t="s">
        <v>149</v>
      </c>
      <c r="J756" s="136" t="s">
        <v>150</v>
      </c>
      <c r="K756" s="74" t="s">
        <v>166</v>
      </c>
      <c r="L756" s="76" t="s">
        <v>152</v>
      </c>
      <c r="M756" s="76" t="s">
        <v>153</v>
      </c>
      <c r="P756" s="131"/>
    </row>
    <row r="757" spans="1:16" ht="13.5" thickBot="1" x14ac:dyDescent="0.25">
      <c r="A757" s="155"/>
      <c r="B757" s="157"/>
      <c r="C757" s="78" t="s">
        <v>154</v>
      </c>
      <c r="D757" s="79" t="s">
        <v>155</v>
      </c>
      <c r="E757" s="80" t="s">
        <v>156</v>
      </c>
      <c r="F757" s="80" t="s">
        <v>157</v>
      </c>
      <c r="G757" s="81" t="s">
        <v>158</v>
      </c>
      <c r="H757" s="82" t="s">
        <v>159</v>
      </c>
      <c r="I757" s="80" t="s">
        <v>160</v>
      </c>
      <c r="J757" s="139" t="s">
        <v>161</v>
      </c>
      <c r="K757" s="83" t="s">
        <v>162</v>
      </c>
      <c r="L757" s="140" t="s">
        <v>163</v>
      </c>
      <c r="M757" s="84" t="s">
        <v>164</v>
      </c>
    </row>
    <row r="758" spans="1:16" x14ac:dyDescent="0.2">
      <c r="A758" s="59">
        <v>1608</v>
      </c>
      <c r="B758" s="62" t="s">
        <v>89</v>
      </c>
      <c r="C758" s="85">
        <v>156053</v>
      </c>
      <c r="D758" s="86">
        <v>0</v>
      </c>
      <c r="E758" s="86">
        <v>0</v>
      </c>
      <c r="F758" s="87">
        <v>0</v>
      </c>
      <c r="G758" s="88">
        <f>C758-D758+E758*0.5-F758</f>
        <v>156053</v>
      </c>
      <c r="H758" s="89">
        <v>40</v>
      </c>
      <c r="I758" s="90">
        <f>IF(H758=0,0,1/H758)</f>
        <v>2.5000000000000001E-2</v>
      </c>
      <c r="J758" s="91">
        <f t="shared" ref="J758:J809" si="100">IF(H758=0,0,+G758/H758)</f>
        <v>3901.3249999999998</v>
      </c>
      <c r="K758" s="92">
        <v>3901.33</v>
      </c>
      <c r="L758" s="124">
        <f>IF(ISERROR(+K758-J758), 0, +K758-J758)</f>
        <v>5.0000000001091394E-3</v>
      </c>
      <c r="M758" s="94">
        <f>IFERROR(L758/K758,0)</f>
        <v>1.2816142187687633E-6</v>
      </c>
    </row>
    <row r="759" spans="1:16" x14ac:dyDescent="0.2">
      <c r="A759" s="59">
        <v>1609</v>
      </c>
      <c r="B759" s="60" t="s">
        <v>32</v>
      </c>
      <c r="C759" s="85">
        <v>155722.38</v>
      </c>
      <c r="D759" s="86">
        <v>0</v>
      </c>
      <c r="E759" s="87">
        <v>0</v>
      </c>
      <c r="F759" s="87">
        <v>0</v>
      </c>
      <c r="G759" s="141">
        <f t="shared" ref="G759:G807" si="101">C759-D759+E759*0.5-F759</f>
        <v>155722.38</v>
      </c>
      <c r="H759" s="89">
        <v>45</v>
      </c>
      <c r="I759" s="95">
        <f>IF(H759=0,0,1/H759)</f>
        <v>2.2222222222222223E-2</v>
      </c>
      <c r="J759" s="91">
        <f t="shared" si="100"/>
        <v>3460.4973333333332</v>
      </c>
      <c r="K759" s="129">
        <v>3460.5</v>
      </c>
      <c r="L759" s="124">
        <f>IF(ISERROR(+K759-J759), 0, +K759-J759)</f>
        <v>2.6666666667551908E-3</v>
      </c>
      <c r="M759" s="96">
        <f t="shared" ref="M759:M810" si="102">IFERROR(L759/K759,0)</f>
        <v>7.7060155086120242E-7</v>
      </c>
    </row>
    <row r="760" spans="1:16" x14ac:dyDescent="0.2">
      <c r="A760" s="59">
        <v>1610</v>
      </c>
      <c r="B760" s="60" t="s">
        <v>90</v>
      </c>
      <c r="C760" s="97">
        <v>40575.65</v>
      </c>
      <c r="D760" s="98">
        <v>0</v>
      </c>
      <c r="E760" s="99">
        <v>0</v>
      </c>
      <c r="F760" s="99">
        <v>0</v>
      </c>
      <c r="G760" s="142">
        <f t="shared" si="101"/>
        <v>40575.65</v>
      </c>
      <c r="H760" s="89">
        <v>40</v>
      </c>
      <c r="I760" s="95">
        <f t="shared" ref="I760:I809" si="103">IF(H760=0,0,1/H760)</f>
        <v>2.5000000000000001E-2</v>
      </c>
      <c r="J760" s="91">
        <f t="shared" si="100"/>
        <v>1014.39125</v>
      </c>
      <c r="K760" s="129">
        <v>1014.4</v>
      </c>
      <c r="L760" s="125">
        <f t="shared" ref="L760:L809" si="104">IF(ISERROR(+K760-J760), 0, +K760-J760)</f>
        <v>8.7499999999636202E-3</v>
      </c>
      <c r="M760" s="96">
        <f t="shared" si="102"/>
        <v>8.6257886434972592E-6</v>
      </c>
    </row>
    <row r="761" spans="1:16" x14ac:dyDescent="0.2">
      <c r="A761" s="61">
        <v>1611</v>
      </c>
      <c r="B761" s="60" t="s">
        <v>91</v>
      </c>
      <c r="C761" s="97">
        <v>2999198.4800000004</v>
      </c>
      <c r="D761" s="98">
        <v>1589010.16</v>
      </c>
      <c r="E761" s="99">
        <v>619969.32000000007</v>
      </c>
      <c r="F761" s="99">
        <v>0</v>
      </c>
      <c r="G761" s="142">
        <f t="shared" si="101"/>
        <v>1720172.9800000004</v>
      </c>
      <c r="H761" s="89">
        <v>5</v>
      </c>
      <c r="I761" s="95">
        <f t="shared" si="103"/>
        <v>0.2</v>
      </c>
      <c r="J761" s="91">
        <f t="shared" si="100"/>
        <v>344034.59600000008</v>
      </c>
      <c r="K761" s="129">
        <v>322407.83199999999</v>
      </c>
      <c r="L761" s="125">
        <f t="shared" si="104"/>
        <v>-21626.764000000083</v>
      </c>
      <c r="M761" s="96">
        <f t="shared" si="102"/>
        <v>-6.7078903964095021E-2</v>
      </c>
    </row>
    <row r="762" spans="1:16" x14ac:dyDescent="0.2">
      <c r="A762" s="61" t="s">
        <v>92</v>
      </c>
      <c r="B762" s="60" t="s">
        <v>93</v>
      </c>
      <c r="C762" s="97">
        <v>15375620.109999998</v>
      </c>
      <c r="D762" s="98">
        <v>9059963.3100000005</v>
      </c>
      <c r="E762" s="99">
        <v>742220.16</v>
      </c>
      <c r="F762" s="99">
        <v>0</v>
      </c>
      <c r="G762" s="142">
        <f t="shared" si="101"/>
        <v>6686766.8799999971</v>
      </c>
      <c r="H762" s="89">
        <v>10</v>
      </c>
      <c r="I762" s="95">
        <f t="shared" si="103"/>
        <v>0.1</v>
      </c>
      <c r="J762" s="91">
        <f t="shared" si="100"/>
        <v>668676.68799999973</v>
      </c>
      <c r="K762" s="129">
        <v>643866.598</v>
      </c>
      <c r="L762" s="125">
        <f t="shared" si="104"/>
        <v>-24810.089999999735</v>
      </c>
      <c r="M762" s="96">
        <f t="shared" si="102"/>
        <v>-3.8532966420475399E-2</v>
      </c>
    </row>
    <row r="763" spans="1:16" x14ac:dyDescent="0.2">
      <c r="A763" s="27">
        <v>1612</v>
      </c>
      <c r="B763" s="62" t="s">
        <v>35</v>
      </c>
      <c r="C763" s="97">
        <v>460864.5799999999</v>
      </c>
      <c r="D763" s="98">
        <v>49918.37</v>
      </c>
      <c r="E763" s="99">
        <v>14809.619334442437</v>
      </c>
      <c r="F763" s="99">
        <v>0</v>
      </c>
      <c r="G763" s="142">
        <f t="shared" si="101"/>
        <v>418351.01966722112</v>
      </c>
      <c r="H763" s="89">
        <v>40</v>
      </c>
      <c r="I763" s="95">
        <f t="shared" si="103"/>
        <v>2.5000000000000001E-2</v>
      </c>
      <c r="J763" s="91">
        <f t="shared" si="100"/>
        <v>10458.775491680528</v>
      </c>
      <c r="K763" s="129">
        <v>10503.53024168053</v>
      </c>
      <c r="L763" s="125">
        <f t="shared" si="104"/>
        <v>44.754750000001877</v>
      </c>
      <c r="M763" s="96">
        <f t="shared" si="102"/>
        <v>4.26092456252511E-3</v>
      </c>
    </row>
    <row r="764" spans="1:16" x14ac:dyDescent="0.2">
      <c r="A764" s="27">
        <v>1805</v>
      </c>
      <c r="B764" s="62" t="s">
        <v>37</v>
      </c>
      <c r="C764" s="97">
        <v>383024.93</v>
      </c>
      <c r="D764" s="98">
        <v>0</v>
      </c>
      <c r="E764" s="99">
        <v>0</v>
      </c>
      <c r="F764" s="99">
        <v>0</v>
      </c>
      <c r="G764" s="142">
        <f t="shared" si="101"/>
        <v>383024.93</v>
      </c>
      <c r="H764" s="89">
        <v>0</v>
      </c>
      <c r="I764" s="95">
        <f t="shared" si="103"/>
        <v>0</v>
      </c>
      <c r="J764" s="91">
        <f t="shared" si="100"/>
        <v>0</v>
      </c>
      <c r="K764" s="129">
        <v>0</v>
      </c>
      <c r="L764" s="125">
        <f t="shared" si="104"/>
        <v>0</v>
      </c>
      <c r="M764" s="96">
        <f t="shared" si="102"/>
        <v>0</v>
      </c>
    </row>
    <row r="765" spans="1:16" x14ac:dyDescent="0.2">
      <c r="A765" s="27">
        <v>1808</v>
      </c>
      <c r="B765" s="62" t="s">
        <v>38</v>
      </c>
      <c r="C765" s="97">
        <v>3475850.24</v>
      </c>
      <c r="D765" s="98">
        <v>4043.6</v>
      </c>
      <c r="E765" s="99">
        <v>0</v>
      </c>
      <c r="F765" s="99">
        <v>0</v>
      </c>
      <c r="G765" s="142">
        <f t="shared" si="101"/>
        <v>3471806.64</v>
      </c>
      <c r="H765" s="89">
        <v>50</v>
      </c>
      <c r="I765" s="95">
        <f t="shared" si="103"/>
        <v>0.02</v>
      </c>
      <c r="J765" s="91">
        <f t="shared" si="100"/>
        <v>69436.132800000007</v>
      </c>
      <c r="K765" s="129">
        <v>69436.13</v>
      </c>
      <c r="L765" s="125">
        <f t="shared" si="104"/>
        <v>-2.8000000020256266E-3</v>
      </c>
      <c r="M765" s="96">
        <f t="shared" si="102"/>
        <v>-4.0324828040180613E-8</v>
      </c>
    </row>
    <row r="766" spans="1:16" hidden="1" outlineLevel="1" x14ac:dyDescent="0.2">
      <c r="A766" s="27">
        <v>1810</v>
      </c>
      <c r="B766" s="62" t="s">
        <v>39</v>
      </c>
      <c r="C766" s="97">
        <v>0</v>
      </c>
      <c r="D766" s="98">
        <v>0</v>
      </c>
      <c r="E766" s="99">
        <v>0</v>
      </c>
      <c r="F766" s="99">
        <v>0</v>
      </c>
      <c r="G766" s="142">
        <f t="shared" si="101"/>
        <v>0</v>
      </c>
      <c r="H766" s="89">
        <v>0</v>
      </c>
      <c r="I766" s="95">
        <f t="shared" si="103"/>
        <v>0</v>
      </c>
      <c r="J766" s="91">
        <f t="shared" si="100"/>
        <v>0</v>
      </c>
      <c r="K766" s="129">
        <v>0</v>
      </c>
      <c r="L766" s="125">
        <f t="shared" si="104"/>
        <v>0</v>
      </c>
      <c r="M766" s="96">
        <f t="shared" si="102"/>
        <v>0</v>
      </c>
    </row>
    <row r="767" spans="1:16" hidden="1" outlineLevel="1" x14ac:dyDescent="0.2">
      <c r="A767" s="27">
        <v>1815</v>
      </c>
      <c r="B767" s="62" t="s">
        <v>40</v>
      </c>
      <c r="C767" s="97">
        <v>0</v>
      </c>
      <c r="D767" s="98">
        <v>0</v>
      </c>
      <c r="E767" s="99">
        <v>0</v>
      </c>
      <c r="F767" s="99">
        <v>0</v>
      </c>
      <c r="G767" s="142">
        <f t="shared" si="101"/>
        <v>0</v>
      </c>
      <c r="H767" s="89">
        <v>0</v>
      </c>
      <c r="I767" s="95">
        <f t="shared" si="103"/>
        <v>0</v>
      </c>
      <c r="J767" s="91">
        <f t="shared" si="100"/>
        <v>0</v>
      </c>
      <c r="K767" s="129">
        <v>0</v>
      </c>
      <c r="L767" s="125">
        <f t="shared" si="104"/>
        <v>0</v>
      </c>
      <c r="M767" s="102">
        <f t="shared" si="102"/>
        <v>0</v>
      </c>
    </row>
    <row r="768" spans="1:16" collapsed="1" x14ac:dyDescent="0.2">
      <c r="A768" s="27">
        <v>1820</v>
      </c>
      <c r="B768" s="62" t="s">
        <v>94</v>
      </c>
      <c r="C768" s="97">
        <v>24535822.530000001</v>
      </c>
      <c r="D768" s="98">
        <v>828845.65</v>
      </c>
      <c r="E768" s="99">
        <v>107518.32</v>
      </c>
      <c r="F768" s="99">
        <v>0</v>
      </c>
      <c r="G768" s="142">
        <f t="shared" si="101"/>
        <v>23760736.040000003</v>
      </c>
      <c r="H768" s="89">
        <v>50</v>
      </c>
      <c r="I768" s="95">
        <f t="shared" si="103"/>
        <v>0.02</v>
      </c>
      <c r="J768" s="91">
        <f t="shared" si="100"/>
        <v>475214.72080000007</v>
      </c>
      <c r="K768" s="129">
        <v>466012.89320000005</v>
      </c>
      <c r="L768" s="125">
        <f t="shared" si="104"/>
        <v>-9201.8276000000187</v>
      </c>
      <c r="M768" s="96">
        <f t="shared" si="102"/>
        <v>-1.974586483393893E-2</v>
      </c>
    </row>
    <row r="769" spans="1:13" x14ac:dyDescent="0.2">
      <c r="A769" s="27" t="s">
        <v>95</v>
      </c>
      <c r="B769" s="62" t="s">
        <v>96</v>
      </c>
      <c r="C769" s="97">
        <v>4945161.63</v>
      </c>
      <c r="D769" s="98">
        <v>0</v>
      </c>
      <c r="E769" s="99">
        <v>0.44000000000232831</v>
      </c>
      <c r="F769" s="99">
        <v>0</v>
      </c>
      <c r="G769" s="142">
        <f t="shared" si="101"/>
        <v>4945161.8499999996</v>
      </c>
      <c r="H769" s="89">
        <v>40</v>
      </c>
      <c r="I769" s="95">
        <f t="shared" si="103"/>
        <v>2.5000000000000001E-2</v>
      </c>
      <c r="J769" s="91">
        <f t="shared" si="100"/>
        <v>123629.04624999998</v>
      </c>
      <c r="K769" s="129">
        <v>123053.51549999999</v>
      </c>
      <c r="L769" s="125">
        <f t="shared" si="104"/>
        <v>-575.5307499999908</v>
      </c>
      <c r="M769" s="102">
        <f t="shared" si="102"/>
        <v>-4.6770768609206521E-3</v>
      </c>
    </row>
    <row r="770" spans="1:13" hidden="1" outlineLevel="1" x14ac:dyDescent="0.2">
      <c r="A770" s="27">
        <v>1825</v>
      </c>
      <c r="B770" s="62" t="s">
        <v>42</v>
      </c>
      <c r="C770" s="97">
        <v>0</v>
      </c>
      <c r="D770" s="98">
        <v>0</v>
      </c>
      <c r="E770" s="99">
        <v>0</v>
      </c>
      <c r="F770" s="99">
        <v>0</v>
      </c>
      <c r="G770" s="142">
        <f t="shared" si="101"/>
        <v>0</v>
      </c>
      <c r="H770" s="89">
        <v>0</v>
      </c>
      <c r="I770" s="95">
        <f t="shared" si="103"/>
        <v>0</v>
      </c>
      <c r="J770" s="91">
        <f t="shared" si="100"/>
        <v>0</v>
      </c>
      <c r="K770" s="129">
        <v>0</v>
      </c>
      <c r="L770" s="125">
        <f t="shared" si="104"/>
        <v>0</v>
      </c>
      <c r="M770" s="96">
        <f t="shared" si="102"/>
        <v>0</v>
      </c>
    </row>
    <row r="771" spans="1:13" collapsed="1" x14ac:dyDescent="0.2">
      <c r="A771" s="27">
        <v>1830</v>
      </c>
      <c r="B771" s="62" t="s">
        <v>43</v>
      </c>
      <c r="C771" s="97">
        <v>50631335.670000002</v>
      </c>
      <c r="D771" s="98">
        <v>1997921.41</v>
      </c>
      <c r="E771" s="99">
        <v>2565677.9940446904</v>
      </c>
      <c r="F771" s="99">
        <v>0</v>
      </c>
      <c r="G771" s="142">
        <f t="shared" si="101"/>
        <v>49916253.257022351</v>
      </c>
      <c r="H771" s="89">
        <v>45</v>
      </c>
      <c r="I771" s="95">
        <f t="shared" si="103"/>
        <v>2.2222222222222223E-2</v>
      </c>
      <c r="J771" s="91">
        <f t="shared" si="100"/>
        <v>1109250.0723782745</v>
      </c>
      <c r="K771" s="129">
        <v>1026478.9632671631</v>
      </c>
      <c r="L771" s="125">
        <f t="shared" si="104"/>
        <v>-82771.109111111378</v>
      </c>
      <c r="M771" s="96">
        <f t="shared" si="102"/>
        <v>-8.0635952682031165E-2</v>
      </c>
    </row>
    <row r="772" spans="1:13" x14ac:dyDescent="0.2">
      <c r="A772" s="27">
        <v>1835</v>
      </c>
      <c r="B772" s="62" t="s">
        <v>44</v>
      </c>
      <c r="C772" s="97">
        <v>72024941.699999973</v>
      </c>
      <c r="D772" s="98">
        <v>1928731.76</v>
      </c>
      <c r="E772" s="99">
        <v>2554281.9350953558</v>
      </c>
      <c r="F772" s="99">
        <v>0</v>
      </c>
      <c r="G772" s="142">
        <f t="shared" si="101"/>
        <v>71373350.907547653</v>
      </c>
      <c r="H772" s="89">
        <v>45</v>
      </c>
      <c r="I772" s="95">
        <f t="shared" si="103"/>
        <v>2.2222222222222223E-2</v>
      </c>
      <c r="J772" s="91">
        <f t="shared" si="100"/>
        <v>1586074.4646121701</v>
      </c>
      <c r="K772" s="129">
        <v>1552614.5303899485</v>
      </c>
      <c r="L772" s="125">
        <f t="shared" si="104"/>
        <v>-33459.934222221607</v>
      </c>
      <c r="M772" s="96">
        <f t="shared" si="102"/>
        <v>-2.1550702745141734E-2</v>
      </c>
    </row>
    <row r="773" spans="1:13" x14ac:dyDescent="0.2">
      <c r="A773" s="27">
        <v>1840</v>
      </c>
      <c r="B773" s="62" t="s">
        <v>45</v>
      </c>
      <c r="C773" s="97">
        <v>5140189.6100000003</v>
      </c>
      <c r="D773" s="98">
        <v>228184.18</v>
      </c>
      <c r="E773" s="99">
        <v>290113.84578798496</v>
      </c>
      <c r="F773" s="99">
        <v>0</v>
      </c>
      <c r="G773" s="142">
        <f t="shared" si="101"/>
        <v>5057062.3528939933</v>
      </c>
      <c r="H773" s="89">
        <v>50</v>
      </c>
      <c r="I773" s="95">
        <f t="shared" si="103"/>
        <v>0.02</v>
      </c>
      <c r="J773" s="91">
        <f t="shared" si="100"/>
        <v>101141.24705787987</v>
      </c>
      <c r="K773" s="129">
        <v>102012.20845787984</v>
      </c>
      <c r="L773" s="125">
        <f t="shared" si="104"/>
        <v>870.96139999997104</v>
      </c>
      <c r="M773" s="96">
        <f t="shared" si="102"/>
        <v>8.5378153572627062E-3</v>
      </c>
    </row>
    <row r="774" spans="1:13" x14ac:dyDescent="0.2">
      <c r="A774" s="27">
        <v>1845</v>
      </c>
      <c r="B774" s="62" t="s">
        <v>46</v>
      </c>
      <c r="C774" s="97">
        <v>17415575.220000003</v>
      </c>
      <c r="D774" s="98">
        <v>128747.49</v>
      </c>
      <c r="E774" s="99">
        <v>750073.84321838734</v>
      </c>
      <c r="F774" s="99">
        <v>0</v>
      </c>
      <c r="G774" s="142">
        <f t="shared" si="101"/>
        <v>17661864.651609197</v>
      </c>
      <c r="H774" s="89">
        <v>40</v>
      </c>
      <c r="I774" s="95">
        <f t="shared" si="103"/>
        <v>2.5000000000000001E-2</v>
      </c>
      <c r="J774" s="91">
        <f t="shared" si="100"/>
        <v>441546.61629022995</v>
      </c>
      <c r="K774" s="129">
        <v>440308.82304022979</v>
      </c>
      <c r="L774" s="125">
        <f t="shared" si="104"/>
        <v>-1237.7932500001625</v>
      </c>
      <c r="M774" s="96">
        <f t="shared" si="102"/>
        <v>-2.8111933834382165E-3</v>
      </c>
    </row>
    <row r="775" spans="1:13" x14ac:dyDescent="0.2">
      <c r="A775" s="27">
        <v>1850</v>
      </c>
      <c r="B775" s="62" t="s">
        <v>47</v>
      </c>
      <c r="C775" s="97">
        <v>29464324.780000005</v>
      </c>
      <c r="D775" s="98">
        <v>817147.15</v>
      </c>
      <c r="E775" s="99">
        <v>872789.09126284637</v>
      </c>
      <c r="F775" s="99">
        <v>0</v>
      </c>
      <c r="G775" s="142">
        <f t="shared" si="101"/>
        <v>29083572.17563143</v>
      </c>
      <c r="H775" s="89">
        <v>40</v>
      </c>
      <c r="I775" s="95">
        <f t="shared" si="103"/>
        <v>2.5000000000000001E-2</v>
      </c>
      <c r="J775" s="91">
        <f t="shared" si="100"/>
        <v>727089.30439078575</v>
      </c>
      <c r="K775" s="129">
        <v>702165.94364078564</v>
      </c>
      <c r="L775" s="125">
        <f t="shared" si="104"/>
        <v>-24923.360750000109</v>
      </c>
      <c r="M775" s="96">
        <f t="shared" si="102"/>
        <v>-3.5494972343390115E-2</v>
      </c>
    </row>
    <row r="776" spans="1:13" x14ac:dyDescent="0.2">
      <c r="A776" s="27">
        <v>1855</v>
      </c>
      <c r="B776" s="62" t="s">
        <v>48</v>
      </c>
      <c r="C776" s="97">
        <v>21915170.559999991</v>
      </c>
      <c r="D776" s="98">
        <v>747767.7</v>
      </c>
      <c r="E776" s="99">
        <v>1153122.0312562925</v>
      </c>
      <c r="F776" s="99">
        <v>0</v>
      </c>
      <c r="G776" s="142">
        <f t="shared" si="101"/>
        <v>21743963.87562814</v>
      </c>
      <c r="H776" s="89">
        <v>40</v>
      </c>
      <c r="I776" s="95">
        <f t="shared" si="103"/>
        <v>2.5000000000000001E-2</v>
      </c>
      <c r="J776" s="91">
        <f t="shared" si="100"/>
        <v>543599.09689070354</v>
      </c>
      <c r="K776" s="129">
        <v>535258.39539070369</v>
      </c>
      <c r="L776" s="125">
        <f t="shared" si="104"/>
        <v>-8340.7014999998501</v>
      </c>
      <c r="M776" s="96">
        <f t="shared" si="102"/>
        <v>-1.5582570160177838E-2</v>
      </c>
    </row>
    <row r="777" spans="1:13" x14ac:dyDescent="0.2">
      <c r="A777" s="27">
        <v>1860</v>
      </c>
      <c r="B777" s="62" t="s">
        <v>97</v>
      </c>
      <c r="C777" s="97">
        <v>257149.24999999959</v>
      </c>
      <c r="D777" s="98">
        <v>453.98</v>
      </c>
      <c r="E777" s="99">
        <v>0</v>
      </c>
      <c r="F777" s="99">
        <v>0</v>
      </c>
      <c r="G777" s="142">
        <f t="shared" si="101"/>
        <v>256695.26999999958</v>
      </c>
      <c r="H777" s="89">
        <v>30</v>
      </c>
      <c r="I777" s="95">
        <f t="shared" si="103"/>
        <v>3.3333333333333333E-2</v>
      </c>
      <c r="J777" s="91">
        <f t="shared" si="100"/>
        <v>8556.5089999999855</v>
      </c>
      <c r="K777" s="129">
        <v>8216.8100000000013</v>
      </c>
      <c r="L777" s="125">
        <f t="shared" si="104"/>
        <v>-339.69899999998415</v>
      </c>
      <c r="M777" s="96">
        <f t="shared" si="102"/>
        <v>-4.1341956306642613E-2</v>
      </c>
    </row>
    <row r="778" spans="1:13" x14ac:dyDescent="0.2">
      <c r="A778" s="27" t="s">
        <v>98</v>
      </c>
      <c r="B778" s="62" t="s">
        <v>50</v>
      </c>
      <c r="C778" s="97">
        <v>7565519.3799999999</v>
      </c>
      <c r="D778" s="98">
        <v>4108794.32</v>
      </c>
      <c r="E778" s="99">
        <v>268509.49199999997</v>
      </c>
      <c r="F778" s="99">
        <v>0</v>
      </c>
      <c r="G778" s="142">
        <f t="shared" si="101"/>
        <v>3590979.8059999999</v>
      </c>
      <c r="H778" s="89">
        <v>15</v>
      </c>
      <c r="I778" s="95">
        <f t="shared" si="103"/>
        <v>6.6666666666666666E-2</v>
      </c>
      <c r="J778" s="91">
        <f t="shared" si="100"/>
        <v>239398.65373333331</v>
      </c>
      <c r="K778" s="129">
        <v>246124.41639999999</v>
      </c>
      <c r="L778" s="125">
        <f t="shared" si="104"/>
        <v>6725.7626666666765</v>
      </c>
      <c r="M778" s="96">
        <f t="shared" si="102"/>
        <v>2.7326677966545202E-2</v>
      </c>
    </row>
    <row r="779" spans="1:13" x14ac:dyDescent="0.2">
      <c r="A779" s="27" t="s">
        <v>99</v>
      </c>
      <c r="B779" s="62" t="s">
        <v>100</v>
      </c>
      <c r="C779" s="97">
        <v>2049972.0399999998</v>
      </c>
      <c r="D779" s="98">
        <v>176136.62</v>
      </c>
      <c r="E779" s="99">
        <v>81425.987999999998</v>
      </c>
      <c r="F779" s="99">
        <v>0</v>
      </c>
      <c r="G779" s="142">
        <f t="shared" si="101"/>
        <v>1914548.4139999999</v>
      </c>
      <c r="H779" s="89">
        <v>30</v>
      </c>
      <c r="I779" s="95">
        <f t="shared" si="103"/>
        <v>3.3333333333333333E-2</v>
      </c>
      <c r="J779" s="91">
        <f t="shared" si="100"/>
        <v>63818.280466666663</v>
      </c>
      <c r="K779" s="129">
        <v>65055.789799999999</v>
      </c>
      <c r="L779" s="125">
        <f t="shared" si="104"/>
        <v>1237.5093333333352</v>
      </c>
      <c r="M779" s="96">
        <f t="shared" si="102"/>
        <v>1.9022278219014647E-2</v>
      </c>
    </row>
    <row r="780" spans="1:13" x14ac:dyDescent="0.2">
      <c r="A780" s="27">
        <v>1865</v>
      </c>
      <c r="B780" s="62" t="s">
        <v>101</v>
      </c>
      <c r="C780" s="97">
        <v>134426.32999999999</v>
      </c>
      <c r="D780" s="98">
        <v>134426.32999999999</v>
      </c>
      <c r="E780" s="99">
        <v>0</v>
      </c>
      <c r="F780" s="99">
        <v>0</v>
      </c>
      <c r="G780" s="142">
        <f t="shared" si="101"/>
        <v>0</v>
      </c>
      <c r="H780" s="89">
        <v>10</v>
      </c>
      <c r="I780" s="95">
        <f t="shared" si="103"/>
        <v>0.1</v>
      </c>
      <c r="J780" s="91">
        <f t="shared" si="100"/>
        <v>0</v>
      </c>
      <c r="K780" s="129">
        <v>0</v>
      </c>
      <c r="L780" s="125">
        <f t="shared" si="104"/>
        <v>0</v>
      </c>
      <c r="M780" s="96">
        <f t="shared" si="102"/>
        <v>0</v>
      </c>
    </row>
    <row r="781" spans="1:13" hidden="1" outlineLevel="1" x14ac:dyDescent="0.2">
      <c r="A781" s="27">
        <v>1905</v>
      </c>
      <c r="B781" s="62" t="s">
        <v>37</v>
      </c>
      <c r="C781" s="97">
        <v>0</v>
      </c>
      <c r="D781" s="98">
        <v>0</v>
      </c>
      <c r="E781" s="99">
        <v>0</v>
      </c>
      <c r="F781" s="99">
        <v>0</v>
      </c>
      <c r="G781" s="142">
        <f t="shared" si="101"/>
        <v>0</v>
      </c>
      <c r="H781" s="89">
        <v>0</v>
      </c>
      <c r="I781" s="95">
        <f t="shared" si="103"/>
        <v>0</v>
      </c>
      <c r="J781" s="91">
        <f t="shared" si="100"/>
        <v>0</v>
      </c>
      <c r="K781" s="129">
        <v>0</v>
      </c>
      <c r="L781" s="125">
        <f t="shared" si="104"/>
        <v>0</v>
      </c>
      <c r="M781" s="102">
        <f t="shared" si="102"/>
        <v>0</v>
      </c>
    </row>
    <row r="782" spans="1:13" collapsed="1" x14ac:dyDescent="0.2">
      <c r="A782" s="27">
        <v>1908</v>
      </c>
      <c r="B782" s="62" t="s">
        <v>167</v>
      </c>
      <c r="C782" s="97">
        <v>981200.14</v>
      </c>
      <c r="D782" s="98">
        <v>0</v>
      </c>
      <c r="E782" s="99">
        <v>26769.360000000001</v>
      </c>
      <c r="F782" s="99">
        <v>0</v>
      </c>
      <c r="G782" s="142">
        <f t="shared" si="101"/>
        <v>994584.82000000007</v>
      </c>
      <c r="H782" s="89">
        <v>50</v>
      </c>
      <c r="I782" s="95">
        <f t="shared" si="103"/>
        <v>0.02</v>
      </c>
      <c r="J782" s="91">
        <f t="shared" si="100"/>
        <v>19891.696400000001</v>
      </c>
      <c r="K782" s="129">
        <v>19908.193599999999</v>
      </c>
      <c r="L782" s="125">
        <f t="shared" si="104"/>
        <v>16.497199999997974</v>
      </c>
      <c r="M782" s="102">
        <f t="shared" si="102"/>
        <v>8.2866383216194839E-4</v>
      </c>
    </row>
    <row r="783" spans="1:13" x14ac:dyDescent="0.2">
      <c r="A783" s="27" t="s">
        <v>102</v>
      </c>
      <c r="B783" s="62" t="s">
        <v>103</v>
      </c>
      <c r="C783" s="97">
        <v>110609.65</v>
      </c>
      <c r="D783" s="98">
        <v>0</v>
      </c>
      <c r="E783" s="99">
        <v>0</v>
      </c>
      <c r="F783" s="99">
        <v>0</v>
      </c>
      <c r="G783" s="142">
        <f t="shared" si="101"/>
        <v>110609.65</v>
      </c>
      <c r="H783" s="89">
        <v>25</v>
      </c>
      <c r="I783" s="95">
        <f t="shared" si="103"/>
        <v>0.04</v>
      </c>
      <c r="J783" s="91">
        <f t="shared" si="100"/>
        <v>4424.3859999999995</v>
      </c>
      <c r="K783" s="129">
        <v>4424.3900000000003</v>
      </c>
      <c r="L783" s="125">
        <f t="shared" si="104"/>
        <v>4.0000000008149073E-3</v>
      </c>
      <c r="M783" s="96">
        <f t="shared" si="102"/>
        <v>9.0407943260311751E-7</v>
      </c>
    </row>
    <row r="784" spans="1:13" x14ac:dyDescent="0.2">
      <c r="A784" s="27">
        <v>1910</v>
      </c>
      <c r="B784" s="62" t="s">
        <v>39</v>
      </c>
      <c r="C784" s="97">
        <v>2426608.86</v>
      </c>
      <c r="D784" s="98">
        <v>1571304.78</v>
      </c>
      <c r="E784" s="99">
        <v>62397</v>
      </c>
      <c r="F784" s="99">
        <v>0</v>
      </c>
      <c r="G784" s="142">
        <f t="shared" si="101"/>
        <v>886502.57999999984</v>
      </c>
      <c r="H784" s="89">
        <v>5</v>
      </c>
      <c r="I784" s="95">
        <f t="shared" si="103"/>
        <v>0.2</v>
      </c>
      <c r="J784" s="91">
        <f t="shared" si="100"/>
        <v>177300.51599999997</v>
      </c>
      <c r="K784" s="129">
        <v>177188.98</v>
      </c>
      <c r="L784" s="125">
        <f t="shared" si="104"/>
        <v>-111.53599999996368</v>
      </c>
      <c r="M784" s="96">
        <f t="shared" si="102"/>
        <v>-6.2947481271105957E-4</v>
      </c>
    </row>
    <row r="785" spans="1:13" x14ac:dyDescent="0.2">
      <c r="A785" s="27">
        <v>1915</v>
      </c>
      <c r="B785" s="62" t="s">
        <v>52</v>
      </c>
      <c r="C785" s="97">
        <v>1703340.65</v>
      </c>
      <c r="D785" s="98">
        <v>1465008.48</v>
      </c>
      <c r="E785" s="99">
        <v>35000.04</v>
      </c>
      <c r="F785" s="99">
        <v>0</v>
      </c>
      <c r="G785" s="142">
        <f t="shared" si="101"/>
        <v>255832.18999999992</v>
      </c>
      <c r="H785" s="89">
        <v>10</v>
      </c>
      <c r="I785" s="95">
        <f t="shared" si="103"/>
        <v>0.1</v>
      </c>
      <c r="J785" s="91">
        <f t="shared" si="100"/>
        <v>25583.21899999999</v>
      </c>
      <c r="K785" s="129">
        <v>25595.451999999997</v>
      </c>
      <c r="L785" s="125">
        <f t="shared" si="104"/>
        <v>12.233000000007451</v>
      </c>
      <c r="M785" s="102">
        <f t="shared" si="102"/>
        <v>4.7793647090144966E-4</v>
      </c>
    </row>
    <row r="786" spans="1:13" hidden="1" outlineLevel="1" x14ac:dyDescent="0.2">
      <c r="A786" s="27" t="s">
        <v>105</v>
      </c>
      <c r="B786" s="62" t="s">
        <v>53</v>
      </c>
      <c r="C786" s="97">
        <v>0</v>
      </c>
      <c r="D786" s="98">
        <v>0</v>
      </c>
      <c r="E786" s="99">
        <v>0</v>
      </c>
      <c r="F786" s="99">
        <v>0</v>
      </c>
      <c r="G786" s="142">
        <f t="shared" si="101"/>
        <v>0</v>
      </c>
      <c r="H786" s="89">
        <v>0</v>
      </c>
      <c r="I786" s="95">
        <f t="shared" si="103"/>
        <v>0</v>
      </c>
      <c r="J786" s="91">
        <f t="shared" si="100"/>
        <v>0</v>
      </c>
      <c r="K786" s="129">
        <v>0</v>
      </c>
      <c r="L786" s="125">
        <f t="shared" si="104"/>
        <v>0</v>
      </c>
      <c r="M786" s="96">
        <f t="shared" si="102"/>
        <v>0</v>
      </c>
    </row>
    <row r="787" spans="1:13" collapsed="1" x14ac:dyDescent="0.2">
      <c r="A787" s="27">
        <v>1920</v>
      </c>
      <c r="B787" s="62" t="s">
        <v>54</v>
      </c>
      <c r="C787" s="97">
        <v>2771443.2099999995</v>
      </c>
      <c r="D787" s="98">
        <v>1598518.62</v>
      </c>
      <c r="E787" s="99">
        <v>297082.44</v>
      </c>
      <c r="F787" s="99">
        <v>0</v>
      </c>
      <c r="G787" s="142">
        <f t="shared" si="101"/>
        <v>1321465.8099999994</v>
      </c>
      <c r="H787" s="89">
        <v>5</v>
      </c>
      <c r="I787" s="95">
        <f t="shared" si="103"/>
        <v>0.2</v>
      </c>
      <c r="J787" s="91">
        <f t="shared" si="100"/>
        <v>264293.16199999989</v>
      </c>
      <c r="K787" s="129">
        <v>253596.38400000002</v>
      </c>
      <c r="L787" s="125">
        <f t="shared" si="104"/>
        <v>-10696.777999999875</v>
      </c>
      <c r="M787" s="102">
        <f t="shared" si="102"/>
        <v>-4.2180325410317659E-2</v>
      </c>
    </row>
    <row r="788" spans="1:13" hidden="1" outlineLevel="1" x14ac:dyDescent="0.2">
      <c r="A788" s="27" t="s">
        <v>106</v>
      </c>
      <c r="B788" s="62" t="s">
        <v>55</v>
      </c>
      <c r="C788" s="97">
        <v>0</v>
      </c>
      <c r="D788" s="98">
        <v>0</v>
      </c>
      <c r="E788" s="99">
        <v>0</v>
      </c>
      <c r="F788" s="99">
        <v>0</v>
      </c>
      <c r="G788" s="142">
        <f t="shared" si="101"/>
        <v>0</v>
      </c>
      <c r="H788" s="89">
        <v>0</v>
      </c>
      <c r="I788" s="95">
        <f t="shared" si="103"/>
        <v>0</v>
      </c>
      <c r="J788" s="91">
        <f t="shared" si="100"/>
        <v>0</v>
      </c>
      <c r="K788" s="129">
        <v>0</v>
      </c>
      <c r="L788" s="125">
        <f t="shared" si="104"/>
        <v>0</v>
      </c>
      <c r="M788" s="102">
        <f t="shared" si="102"/>
        <v>0</v>
      </c>
    </row>
    <row r="789" spans="1:13" hidden="1" outlineLevel="1" x14ac:dyDescent="0.2">
      <c r="A789" s="27" t="s">
        <v>107</v>
      </c>
      <c r="B789" s="62" t="s">
        <v>56</v>
      </c>
      <c r="C789" s="97">
        <v>0</v>
      </c>
      <c r="D789" s="98">
        <v>0</v>
      </c>
      <c r="E789" s="99">
        <v>0</v>
      </c>
      <c r="F789" s="99">
        <v>0</v>
      </c>
      <c r="G789" s="142">
        <f t="shared" si="101"/>
        <v>0</v>
      </c>
      <c r="H789" s="89">
        <v>0</v>
      </c>
      <c r="I789" s="95">
        <f t="shared" si="103"/>
        <v>0</v>
      </c>
      <c r="J789" s="91">
        <f t="shared" si="100"/>
        <v>0</v>
      </c>
      <c r="K789" s="129">
        <v>0</v>
      </c>
      <c r="L789" s="125">
        <f t="shared" si="104"/>
        <v>0</v>
      </c>
      <c r="M789" s="96">
        <f t="shared" si="102"/>
        <v>0</v>
      </c>
    </row>
    <row r="790" spans="1:13" collapsed="1" x14ac:dyDescent="0.2">
      <c r="A790" s="27">
        <v>1930</v>
      </c>
      <c r="B790" s="62" t="s">
        <v>108</v>
      </c>
      <c r="C790" s="97">
        <v>1065775.7100000002</v>
      </c>
      <c r="D790" s="98">
        <v>336637</v>
      </c>
      <c r="E790" s="99">
        <v>0</v>
      </c>
      <c r="F790" s="99">
        <v>0</v>
      </c>
      <c r="G790" s="142">
        <f t="shared" si="101"/>
        <v>729138.7100000002</v>
      </c>
      <c r="H790" s="89">
        <v>5</v>
      </c>
      <c r="I790" s="95">
        <f t="shared" si="103"/>
        <v>0.2</v>
      </c>
      <c r="J790" s="91">
        <f t="shared" si="100"/>
        <v>145827.74200000003</v>
      </c>
      <c r="K790" s="129">
        <v>131552.6</v>
      </c>
      <c r="L790" s="125">
        <f t="shared" si="104"/>
        <v>-14275.142000000022</v>
      </c>
      <c r="M790" s="102">
        <f t="shared" si="102"/>
        <v>-0.10851280780463496</v>
      </c>
    </row>
    <row r="791" spans="1:13" x14ac:dyDescent="0.2">
      <c r="A791" s="27" t="s">
        <v>109</v>
      </c>
      <c r="B791" s="62" t="s">
        <v>110</v>
      </c>
      <c r="C791" s="97">
        <v>5469324.5000000009</v>
      </c>
      <c r="D791" s="98">
        <v>1832083.65</v>
      </c>
      <c r="E791" s="99">
        <v>0</v>
      </c>
      <c r="F791" s="99">
        <v>0</v>
      </c>
      <c r="G791" s="142">
        <f t="shared" si="101"/>
        <v>3637240.850000001</v>
      </c>
      <c r="H791" s="89">
        <v>10</v>
      </c>
      <c r="I791" s="95">
        <f t="shared" si="103"/>
        <v>0.1</v>
      </c>
      <c r="J791" s="91">
        <f t="shared" si="100"/>
        <v>363724.08500000008</v>
      </c>
      <c r="K791" s="129">
        <v>365882.76</v>
      </c>
      <c r="L791" s="125">
        <f t="shared" si="104"/>
        <v>2158.6749999999302</v>
      </c>
      <c r="M791" s="102">
        <f t="shared" si="102"/>
        <v>5.899909030969183E-3</v>
      </c>
    </row>
    <row r="792" spans="1:13" x14ac:dyDescent="0.2">
      <c r="A792" s="27">
        <v>1935</v>
      </c>
      <c r="B792" s="62" t="s">
        <v>58</v>
      </c>
      <c r="C792" s="97">
        <v>173575.58</v>
      </c>
      <c r="D792" s="98">
        <v>166638.13</v>
      </c>
      <c r="E792" s="99">
        <v>0</v>
      </c>
      <c r="F792" s="99">
        <v>0</v>
      </c>
      <c r="G792" s="142">
        <f t="shared" si="101"/>
        <v>6937.4499999999825</v>
      </c>
      <c r="H792" s="89">
        <v>10</v>
      </c>
      <c r="I792" s="95">
        <f t="shared" si="103"/>
        <v>0.1</v>
      </c>
      <c r="J792" s="91">
        <f t="shared" si="100"/>
        <v>693.7449999999983</v>
      </c>
      <c r="K792" s="129">
        <v>693.74</v>
      </c>
      <c r="L792" s="125">
        <f t="shared" si="104"/>
        <v>-4.99999999829015E-3</v>
      </c>
      <c r="M792" s="96">
        <f t="shared" si="102"/>
        <v>-7.2073110939114794E-6</v>
      </c>
    </row>
    <row r="793" spans="1:13" x14ac:dyDescent="0.2">
      <c r="A793" s="27">
        <v>1940</v>
      </c>
      <c r="B793" s="62" t="s">
        <v>111</v>
      </c>
      <c r="C793" s="97">
        <v>535054.43999999994</v>
      </c>
      <c r="D793" s="98">
        <v>172732.14</v>
      </c>
      <c r="E793" s="99">
        <v>126000</v>
      </c>
      <c r="F793" s="99">
        <v>0</v>
      </c>
      <c r="G793" s="142">
        <f t="shared" si="101"/>
        <v>425322.29999999993</v>
      </c>
      <c r="H793" s="89">
        <v>10</v>
      </c>
      <c r="I793" s="95">
        <f t="shared" si="103"/>
        <v>0.1</v>
      </c>
      <c r="J793" s="91">
        <f t="shared" si="100"/>
        <v>42532.229999999996</v>
      </c>
      <c r="K793" s="129">
        <v>42082.42</v>
      </c>
      <c r="L793" s="125">
        <f t="shared" si="104"/>
        <v>-449.80999999999767</v>
      </c>
      <c r="M793" s="96">
        <f t="shared" si="102"/>
        <v>-1.0688786433859974E-2</v>
      </c>
    </row>
    <row r="794" spans="1:13" x14ac:dyDescent="0.2">
      <c r="A794" s="27" t="s">
        <v>112</v>
      </c>
      <c r="B794" s="62" t="s">
        <v>113</v>
      </c>
      <c r="C794" s="97">
        <v>78222.55</v>
      </c>
      <c r="D794" s="98">
        <v>0</v>
      </c>
      <c r="E794" s="99">
        <v>0</v>
      </c>
      <c r="F794" s="99">
        <v>0</v>
      </c>
      <c r="G794" s="142">
        <f t="shared" si="101"/>
        <v>78222.55</v>
      </c>
      <c r="H794" s="89">
        <v>5</v>
      </c>
      <c r="I794" s="95">
        <f t="shared" si="103"/>
        <v>0.2</v>
      </c>
      <c r="J794" s="91">
        <f t="shared" si="100"/>
        <v>15644.51</v>
      </c>
      <c r="K794" s="129">
        <v>15698.9</v>
      </c>
      <c r="L794" s="125">
        <f t="shared" si="104"/>
        <v>54.389999999999418</v>
      </c>
      <c r="M794" s="102">
        <f t="shared" si="102"/>
        <v>3.4645739510411186E-3</v>
      </c>
    </row>
    <row r="795" spans="1:13" x14ac:dyDescent="0.2">
      <c r="A795" s="27">
        <v>1945</v>
      </c>
      <c r="B795" s="62" t="s">
        <v>60</v>
      </c>
      <c r="C795" s="97">
        <v>765756.63</v>
      </c>
      <c r="D795" s="98">
        <v>515191.35</v>
      </c>
      <c r="E795" s="99">
        <v>0</v>
      </c>
      <c r="F795" s="99">
        <v>0</v>
      </c>
      <c r="G795" s="142">
        <f t="shared" si="101"/>
        <v>250565.28000000003</v>
      </c>
      <c r="H795" s="89">
        <v>10</v>
      </c>
      <c r="I795" s="95">
        <f t="shared" si="103"/>
        <v>0.1</v>
      </c>
      <c r="J795" s="91">
        <f t="shared" si="100"/>
        <v>25056.528000000002</v>
      </c>
      <c r="K795" s="129">
        <v>24869.64</v>
      </c>
      <c r="L795" s="125">
        <f t="shared" si="104"/>
        <v>-186.88800000000265</v>
      </c>
      <c r="M795" s="96">
        <f t="shared" si="102"/>
        <v>-7.5147046760629692E-3</v>
      </c>
    </row>
    <row r="796" spans="1:13" x14ac:dyDescent="0.2">
      <c r="A796" s="27">
        <v>1950</v>
      </c>
      <c r="B796" s="62" t="s">
        <v>61</v>
      </c>
      <c r="C796" s="97">
        <v>109339.4</v>
      </c>
      <c r="D796" s="98">
        <v>109339.4</v>
      </c>
      <c r="E796" s="99">
        <v>0</v>
      </c>
      <c r="F796" s="99">
        <v>0</v>
      </c>
      <c r="G796" s="142">
        <f t="shared" si="101"/>
        <v>0</v>
      </c>
      <c r="H796" s="89">
        <v>0</v>
      </c>
      <c r="I796" s="105">
        <f t="shared" si="103"/>
        <v>0</v>
      </c>
      <c r="J796" s="106">
        <f t="shared" si="100"/>
        <v>0</v>
      </c>
      <c r="K796" s="129">
        <v>0</v>
      </c>
      <c r="L796" s="125">
        <f t="shared" si="104"/>
        <v>0</v>
      </c>
      <c r="M796" s="96">
        <f t="shared" si="102"/>
        <v>0</v>
      </c>
    </row>
    <row r="797" spans="1:13" x14ac:dyDescent="0.2">
      <c r="A797" s="27">
        <v>1955</v>
      </c>
      <c r="B797" s="62" t="s">
        <v>114</v>
      </c>
      <c r="C797" s="97">
        <v>665714.52</v>
      </c>
      <c r="D797" s="98">
        <v>342266.14</v>
      </c>
      <c r="E797" s="99">
        <v>0</v>
      </c>
      <c r="F797" s="99">
        <v>0</v>
      </c>
      <c r="G797" s="142">
        <f t="shared" si="101"/>
        <v>323448.38</v>
      </c>
      <c r="H797" s="89">
        <v>10</v>
      </c>
      <c r="I797" s="105">
        <f t="shared" si="103"/>
        <v>0.1</v>
      </c>
      <c r="J797" s="106">
        <f t="shared" si="100"/>
        <v>32344.838</v>
      </c>
      <c r="K797" s="129">
        <v>32303.200000000001</v>
      </c>
      <c r="L797" s="125">
        <f t="shared" si="104"/>
        <v>-41.63799999999901</v>
      </c>
      <c r="M797" s="96">
        <f t="shared" si="102"/>
        <v>-1.2889744669258468E-3</v>
      </c>
    </row>
    <row r="798" spans="1:13" x14ac:dyDescent="0.2">
      <c r="A798" s="27" t="s">
        <v>115</v>
      </c>
      <c r="B798" s="62" t="s">
        <v>116</v>
      </c>
      <c r="C798" s="109">
        <v>121415.01</v>
      </c>
      <c r="D798" s="110">
        <v>121415.01</v>
      </c>
      <c r="E798" s="111">
        <v>0</v>
      </c>
      <c r="F798" s="111">
        <v>0</v>
      </c>
      <c r="G798" s="142">
        <f t="shared" si="101"/>
        <v>0</v>
      </c>
      <c r="H798" s="89">
        <v>5</v>
      </c>
      <c r="I798" s="105">
        <f t="shared" si="103"/>
        <v>0.2</v>
      </c>
      <c r="J798" s="106">
        <f t="shared" si="100"/>
        <v>0</v>
      </c>
      <c r="K798" s="129">
        <v>0</v>
      </c>
      <c r="L798" s="125">
        <f t="shared" si="104"/>
        <v>0</v>
      </c>
      <c r="M798" s="96">
        <f t="shared" si="102"/>
        <v>0</v>
      </c>
    </row>
    <row r="799" spans="1:13" hidden="1" outlineLevel="1" x14ac:dyDescent="0.2">
      <c r="A799" s="27" t="s">
        <v>117</v>
      </c>
      <c r="B799" s="62" t="s">
        <v>63</v>
      </c>
      <c r="C799" s="109">
        <v>0</v>
      </c>
      <c r="D799" s="110">
        <v>0</v>
      </c>
      <c r="E799" s="111">
        <v>0</v>
      </c>
      <c r="F799" s="111">
        <v>0</v>
      </c>
      <c r="G799" s="142">
        <f t="shared" si="101"/>
        <v>0</v>
      </c>
      <c r="H799" s="89">
        <v>0</v>
      </c>
      <c r="I799" s="105">
        <f t="shared" si="103"/>
        <v>0</v>
      </c>
      <c r="J799" s="106">
        <f t="shared" si="100"/>
        <v>0</v>
      </c>
      <c r="K799" s="129">
        <v>0</v>
      </c>
      <c r="L799" s="125">
        <f t="shared" si="104"/>
        <v>0</v>
      </c>
      <c r="M799" s="96">
        <f t="shared" si="102"/>
        <v>0</v>
      </c>
    </row>
    <row r="800" spans="1:13" collapsed="1" x14ac:dyDescent="0.2">
      <c r="A800" s="27">
        <v>1960</v>
      </c>
      <c r="B800" s="62" t="s">
        <v>168</v>
      </c>
      <c r="C800" s="109">
        <v>426963.72000000003</v>
      </c>
      <c r="D800" s="110">
        <v>85031.41</v>
      </c>
      <c r="E800" s="111">
        <v>0</v>
      </c>
      <c r="F800" s="111">
        <v>0</v>
      </c>
      <c r="G800" s="142">
        <f t="shared" si="101"/>
        <v>341932.31000000006</v>
      </c>
      <c r="H800" s="89">
        <v>10</v>
      </c>
      <c r="I800" s="105">
        <f t="shared" si="103"/>
        <v>0.1</v>
      </c>
      <c r="J800" s="106">
        <f t="shared" si="100"/>
        <v>34193.231000000007</v>
      </c>
      <c r="K800" s="129">
        <v>33975.040000000001</v>
      </c>
      <c r="L800" s="125">
        <f t="shared" si="104"/>
        <v>-218.19100000000617</v>
      </c>
      <c r="M800" s="96">
        <f t="shared" si="102"/>
        <v>-6.4220969276270511E-3</v>
      </c>
    </row>
    <row r="801" spans="1:19" x14ac:dyDescent="0.2">
      <c r="A801" s="27" t="s">
        <v>118</v>
      </c>
      <c r="B801" s="62" t="s">
        <v>119</v>
      </c>
      <c r="C801" s="109">
        <v>95535.5</v>
      </c>
      <c r="D801" s="110">
        <v>56552.51</v>
      </c>
      <c r="E801" s="111">
        <v>0</v>
      </c>
      <c r="F801" s="111">
        <v>0</v>
      </c>
      <c r="G801" s="142">
        <f t="shared" si="101"/>
        <v>38982.99</v>
      </c>
      <c r="H801" s="89">
        <v>5</v>
      </c>
      <c r="I801" s="105">
        <f t="shared" si="103"/>
        <v>0.2</v>
      </c>
      <c r="J801" s="106">
        <f t="shared" si="100"/>
        <v>7796.598</v>
      </c>
      <c r="K801" s="129">
        <v>6878.2199999999993</v>
      </c>
      <c r="L801" s="125">
        <f t="shared" si="104"/>
        <v>-918.37800000000061</v>
      </c>
      <c r="M801" s="96">
        <f t="shared" si="102"/>
        <v>-0.13351971876444788</v>
      </c>
    </row>
    <row r="802" spans="1:19" hidden="1" outlineLevel="1" x14ac:dyDescent="0.2">
      <c r="A802" s="27">
        <v>1970</v>
      </c>
      <c r="B802" s="103" t="s">
        <v>65</v>
      </c>
      <c r="C802" s="109">
        <v>0</v>
      </c>
      <c r="D802" s="110">
        <v>0</v>
      </c>
      <c r="E802" s="111">
        <v>0</v>
      </c>
      <c r="F802" s="111">
        <v>0</v>
      </c>
      <c r="G802" s="142">
        <f t="shared" si="101"/>
        <v>0</v>
      </c>
      <c r="H802" s="89">
        <v>0</v>
      </c>
      <c r="I802" s="105">
        <f t="shared" si="103"/>
        <v>0</v>
      </c>
      <c r="J802" s="106">
        <f t="shared" si="100"/>
        <v>0</v>
      </c>
      <c r="K802" s="129">
        <v>0</v>
      </c>
      <c r="L802" s="125">
        <f t="shared" si="104"/>
        <v>0</v>
      </c>
      <c r="M802" s="96">
        <f t="shared" si="102"/>
        <v>0</v>
      </c>
    </row>
    <row r="803" spans="1:19" hidden="1" outlineLevel="1" x14ac:dyDescent="0.2">
      <c r="A803" s="27">
        <v>1975</v>
      </c>
      <c r="B803" s="62" t="s">
        <v>66</v>
      </c>
      <c r="C803" s="109">
        <v>0</v>
      </c>
      <c r="D803" s="110">
        <v>0</v>
      </c>
      <c r="E803" s="111">
        <v>0</v>
      </c>
      <c r="F803" s="111">
        <v>0</v>
      </c>
      <c r="G803" s="142">
        <f t="shared" si="101"/>
        <v>0</v>
      </c>
      <c r="H803" s="89">
        <v>0</v>
      </c>
      <c r="I803" s="105">
        <f t="shared" si="103"/>
        <v>0</v>
      </c>
      <c r="J803" s="106">
        <f t="shared" si="100"/>
        <v>0</v>
      </c>
      <c r="K803" s="129">
        <v>0</v>
      </c>
      <c r="L803" s="125">
        <f t="shared" si="104"/>
        <v>0</v>
      </c>
      <c r="M803" s="96">
        <f t="shared" si="102"/>
        <v>0</v>
      </c>
    </row>
    <row r="804" spans="1:19" collapsed="1" x14ac:dyDescent="0.2">
      <c r="A804" s="27">
        <v>1980</v>
      </c>
      <c r="B804" s="62" t="s">
        <v>67</v>
      </c>
      <c r="C804" s="109">
        <v>1409122.5800000003</v>
      </c>
      <c r="D804" s="110">
        <v>708602.08</v>
      </c>
      <c r="E804" s="111">
        <v>363096.95999999996</v>
      </c>
      <c r="F804" s="111">
        <v>0</v>
      </c>
      <c r="G804" s="142">
        <f t="shared" si="101"/>
        <v>882068.98000000033</v>
      </c>
      <c r="H804" s="89">
        <v>20</v>
      </c>
      <c r="I804" s="105">
        <f t="shared" si="103"/>
        <v>0.05</v>
      </c>
      <c r="J804" s="106">
        <f t="shared" si="100"/>
        <v>44103.449000000015</v>
      </c>
      <c r="K804" s="129">
        <v>42820.883999999998</v>
      </c>
      <c r="L804" s="125">
        <f t="shared" si="104"/>
        <v>-1282.5650000000169</v>
      </c>
      <c r="M804" s="96">
        <f t="shared" si="102"/>
        <v>-2.99518571358783E-2</v>
      </c>
    </row>
    <row r="805" spans="1:19" hidden="1" outlineLevel="1" x14ac:dyDescent="0.2">
      <c r="A805" s="27">
        <v>1985</v>
      </c>
      <c r="B805" s="62" t="s">
        <v>68</v>
      </c>
      <c r="C805" s="109">
        <v>0</v>
      </c>
      <c r="D805" s="110">
        <v>0</v>
      </c>
      <c r="E805" s="111">
        <v>0</v>
      </c>
      <c r="F805" s="111">
        <v>0</v>
      </c>
      <c r="G805" s="142">
        <f t="shared" si="101"/>
        <v>0</v>
      </c>
      <c r="H805" s="89">
        <v>0</v>
      </c>
      <c r="I805" s="105">
        <f t="shared" si="103"/>
        <v>0</v>
      </c>
      <c r="J805" s="106">
        <f t="shared" si="100"/>
        <v>0</v>
      </c>
      <c r="K805" s="129">
        <v>0</v>
      </c>
      <c r="L805" s="125">
        <f t="shared" si="104"/>
        <v>0</v>
      </c>
      <c r="M805" s="96">
        <f t="shared" si="102"/>
        <v>0</v>
      </c>
    </row>
    <row r="806" spans="1:19" hidden="1" outlineLevel="1" x14ac:dyDescent="0.2">
      <c r="A806" s="27">
        <v>1990</v>
      </c>
      <c r="B806" s="104" t="s">
        <v>69</v>
      </c>
      <c r="C806" s="109">
        <v>0</v>
      </c>
      <c r="D806" s="110">
        <v>0</v>
      </c>
      <c r="E806" s="111">
        <v>0</v>
      </c>
      <c r="F806" s="111">
        <v>0</v>
      </c>
      <c r="G806" s="142">
        <f t="shared" si="101"/>
        <v>0</v>
      </c>
      <c r="H806" s="89">
        <v>0</v>
      </c>
      <c r="I806" s="105">
        <f t="shared" si="103"/>
        <v>0</v>
      </c>
      <c r="J806" s="106">
        <f t="shared" si="100"/>
        <v>0</v>
      </c>
      <c r="K806" s="129">
        <v>0</v>
      </c>
      <c r="L806" s="125">
        <f t="shared" si="104"/>
        <v>0</v>
      </c>
      <c r="M806" s="96">
        <f t="shared" si="102"/>
        <v>0</v>
      </c>
      <c r="R806" s="132"/>
    </row>
    <row r="807" spans="1:19" ht="13.5" collapsed="1" thickBot="1" x14ac:dyDescent="0.25">
      <c r="A807" s="27">
        <v>1995</v>
      </c>
      <c r="B807" s="62" t="s">
        <v>70</v>
      </c>
      <c r="C807" s="109">
        <v>-28793188.889999997</v>
      </c>
      <c r="D807" s="110">
        <v>-305953.44</v>
      </c>
      <c r="E807" s="111">
        <v>-1650000</v>
      </c>
      <c r="F807" s="111">
        <v>0</v>
      </c>
      <c r="G807" s="142">
        <f t="shared" si="101"/>
        <v>-29312235.449999996</v>
      </c>
      <c r="H807" s="89">
        <v>42</v>
      </c>
      <c r="I807" s="105">
        <f t="shared" si="103"/>
        <v>2.3809523809523808E-2</v>
      </c>
      <c r="J807" s="106">
        <f t="shared" si="100"/>
        <v>-697910.3678571427</v>
      </c>
      <c r="K807" s="129">
        <v>-683543.62555555557</v>
      </c>
      <c r="L807" s="125">
        <f t="shared" si="104"/>
        <v>14366.742301587132</v>
      </c>
      <c r="M807" s="96">
        <f t="shared" si="102"/>
        <v>-2.1018032740646869E-2</v>
      </c>
      <c r="R807" s="133"/>
      <c r="S807" s="57"/>
    </row>
    <row r="808" spans="1:19" hidden="1" outlineLevel="1" x14ac:dyDescent="0.2">
      <c r="A808" s="27">
        <v>2440</v>
      </c>
      <c r="B808" s="28" t="s">
        <v>86</v>
      </c>
      <c r="C808" s="109">
        <v>0</v>
      </c>
      <c r="D808" s="110">
        <v>0</v>
      </c>
      <c r="E808" s="111">
        <v>0</v>
      </c>
      <c r="F808" s="111">
        <v>0</v>
      </c>
      <c r="G808" s="142">
        <f t="shared" ref="G808:G809" si="105">C808-D808+E808*0.5</f>
        <v>0</v>
      </c>
      <c r="H808" s="89">
        <v>0</v>
      </c>
      <c r="I808" s="105">
        <f t="shared" si="103"/>
        <v>0</v>
      </c>
      <c r="J808" s="106">
        <f t="shared" si="100"/>
        <v>0</v>
      </c>
      <c r="K808" s="129">
        <v>0</v>
      </c>
      <c r="L808" s="125">
        <f t="shared" si="104"/>
        <v>0</v>
      </c>
      <c r="M808" s="96">
        <f t="shared" si="102"/>
        <v>0</v>
      </c>
    </row>
    <row r="809" spans="1:19" ht="13.5" hidden="1" outlineLevel="1" thickBot="1" x14ac:dyDescent="0.25">
      <c r="A809" s="27">
        <v>2005</v>
      </c>
      <c r="B809" s="62" t="s">
        <v>165</v>
      </c>
      <c r="C809" s="109">
        <v>0</v>
      </c>
      <c r="D809" s="110">
        <v>0</v>
      </c>
      <c r="E809" s="111">
        <v>0</v>
      </c>
      <c r="F809" s="111">
        <v>0</v>
      </c>
      <c r="G809" s="143">
        <f t="shared" si="105"/>
        <v>0</v>
      </c>
      <c r="H809" s="89">
        <v>0</v>
      </c>
      <c r="I809" s="113">
        <f t="shared" si="103"/>
        <v>0</v>
      </c>
      <c r="J809" s="114">
        <f t="shared" si="100"/>
        <v>0</v>
      </c>
      <c r="K809" s="130">
        <v>0</v>
      </c>
      <c r="L809" s="126">
        <f t="shared" si="104"/>
        <v>0</v>
      </c>
      <c r="M809" s="116">
        <f t="shared" si="102"/>
        <v>0</v>
      </c>
    </row>
    <row r="810" spans="1:19" ht="13.5" collapsed="1" thickBot="1" x14ac:dyDescent="0.25">
      <c r="A810" s="127"/>
      <c r="B810" s="128" t="s">
        <v>80</v>
      </c>
      <c r="C810" s="119">
        <f t="shared" ref="C810:G810" si="106">SUM(C758:C809)</f>
        <v>249242311.82999998</v>
      </c>
      <c r="D810" s="119">
        <f t="shared" si="106"/>
        <v>30575459.290000003</v>
      </c>
      <c r="E810" s="119">
        <f t="shared" si="106"/>
        <v>9280857.879999999</v>
      </c>
      <c r="F810" s="119">
        <f t="shared" si="106"/>
        <v>0</v>
      </c>
      <c r="G810" s="119">
        <f t="shared" si="106"/>
        <v>223307281.48000002</v>
      </c>
      <c r="H810" s="119"/>
      <c r="I810" s="120"/>
      <c r="J810" s="119">
        <f>SUM(J758:J809)</f>
        <v>7025799.985287915</v>
      </c>
      <c r="K810" s="119">
        <f t="shared" ref="K810:L810" si="107">SUM(K758:K809)</f>
        <v>6815819.7873728331</v>
      </c>
      <c r="L810" s="121">
        <f t="shared" si="107"/>
        <v>-209980.19791507913</v>
      </c>
      <c r="M810" s="122">
        <f t="shared" si="102"/>
        <v>-3.0807768465958264E-2</v>
      </c>
    </row>
    <row r="811" spans="1:19" x14ac:dyDescent="0.2">
      <c r="B811" s="134" t="s">
        <v>169</v>
      </c>
      <c r="C811" s="48">
        <v>0</v>
      </c>
      <c r="D811" s="48">
        <v>2.3646862246096134E-9</v>
      </c>
      <c r="E811" s="48">
        <v>0</v>
      </c>
      <c r="F811" s="48">
        <v>0</v>
      </c>
    </row>
    <row r="812" spans="1:19" ht="13.5" thickBot="1" x14ac:dyDescent="0.25"/>
    <row r="813" spans="1:19" ht="18" customHeight="1" thickBot="1" x14ac:dyDescent="0.3">
      <c r="A813" s="63"/>
      <c r="B813" s="63"/>
      <c r="C813" s="63"/>
      <c r="D813" s="63"/>
      <c r="E813" s="64" t="s">
        <v>137</v>
      </c>
      <c r="F813" s="69">
        <v>2027</v>
      </c>
      <c r="G813" s="63"/>
      <c r="H813" s="63"/>
      <c r="I813" s="63"/>
      <c r="J813" s="63"/>
      <c r="K813" s="63"/>
    </row>
    <row r="814" spans="1:19" ht="13.5" thickBot="1" x14ac:dyDescent="0.25">
      <c r="A814" s="70"/>
      <c r="B814" s="70"/>
      <c r="C814" s="70"/>
      <c r="D814" s="70"/>
      <c r="E814" s="70"/>
      <c r="F814" s="70"/>
      <c r="G814" s="70"/>
      <c r="H814" s="70"/>
      <c r="I814" s="70"/>
      <c r="J814" s="70"/>
      <c r="K814" s="70"/>
    </row>
    <row r="815" spans="1:19" ht="18.95" customHeight="1" thickBot="1" x14ac:dyDescent="0.3">
      <c r="A815" s="63"/>
      <c r="B815" s="63"/>
      <c r="C815" s="150" t="s">
        <v>138</v>
      </c>
      <c r="D815" s="151"/>
      <c r="E815" s="151"/>
      <c r="F815" s="151"/>
      <c r="G815" s="152" t="s">
        <v>139</v>
      </c>
      <c r="H815" s="153"/>
      <c r="I815" s="71" t="s">
        <v>140</v>
      </c>
      <c r="J815" s="63"/>
      <c r="K815" s="63"/>
    </row>
    <row r="816" spans="1:19" ht="63.95" customHeight="1" thickBot="1" x14ac:dyDescent="0.25">
      <c r="A816" s="154" t="s">
        <v>141</v>
      </c>
      <c r="B816" s="156" t="s">
        <v>142</v>
      </c>
      <c r="C816" s="72" t="s">
        <v>143</v>
      </c>
      <c r="D816" s="73" t="s">
        <v>144</v>
      </c>
      <c r="E816" s="74" t="s">
        <v>145</v>
      </c>
      <c r="F816" s="75" t="s">
        <v>146</v>
      </c>
      <c r="G816" s="75" t="s">
        <v>147</v>
      </c>
      <c r="H816" s="72" t="s">
        <v>148</v>
      </c>
      <c r="I816" s="76" t="s">
        <v>149</v>
      </c>
      <c r="J816" s="136" t="s">
        <v>150</v>
      </c>
      <c r="K816" s="74" t="s">
        <v>166</v>
      </c>
      <c r="L816" s="76" t="s">
        <v>152</v>
      </c>
      <c r="M816" s="76" t="s">
        <v>153</v>
      </c>
      <c r="P816" s="131"/>
    </row>
    <row r="817" spans="1:13" ht="13.5" thickBot="1" x14ac:dyDescent="0.25">
      <c r="A817" s="155"/>
      <c r="B817" s="157"/>
      <c r="C817" s="78" t="s">
        <v>154</v>
      </c>
      <c r="D817" s="79" t="s">
        <v>155</v>
      </c>
      <c r="E817" s="80" t="s">
        <v>156</v>
      </c>
      <c r="F817" s="80" t="s">
        <v>157</v>
      </c>
      <c r="G817" s="81" t="s">
        <v>158</v>
      </c>
      <c r="H817" s="82" t="s">
        <v>159</v>
      </c>
      <c r="I817" s="80" t="s">
        <v>160</v>
      </c>
      <c r="J817" s="139" t="s">
        <v>161</v>
      </c>
      <c r="K817" s="83" t="s">
        <v>162</v>
      </c>
      <c r="L817" s="140" t="s">
        <v>163</v>
      </c>
      <c r="M817" s="84" t="s">
        <v>164</v>
      </c>
    </row>
    <row r="818" spans="1:13" x14ac:dyDescent="0.2">
      <c r="A818" s="59">
        <v>1608</v>
      </c>
      <c r="B818" s="62" t="s">
        <v>89</v>
      </c>
      <c r="C818" s="85">
        <v>156053</v>
      </c>
      <c r="D818" s="86">
        <v>0</v>
      </c>
      <c r="E818" s="86">
        <v>0</v>
      </c>
      <c r="F818" s="87">
        <v>0</v>
      </c>
      <c r="G818" s="88">
        <f>C818-D818+E818*0.5-F818</f>
        <v>156053</v>
      </c>
      <c r="H818" s="89">
        <v>40</v>
      </c>
      <c r="I818" s="90">
        <f>IF(H818=0,0,1/H818)</f>
        <v>2.5000000000000001E-2</v>
      </c>
      <c r="J818" s="91">
        <f t="shared" ref="J818:J870" si="108">IF(H818=0,0,+G818/H818)</f>
        <v>3901.3249999999998</v>
      </c>
      <c r="K818" s="92">
        <v>3901.33</v>
      </c>
      <c r="L818" s="124">
        <f>IF(ISERROR(+K818-J818), 0, +K818-J818)</f>
        <v>5.0000000001091394E-3</v>
      </c>
      <c r="M818" s="94">
        <f>IFERROR(L818/K818,0)</f>
        <v>1.2816142187687633E-6</v>
      </c>
    </row>
    <row r="819" spans="1:13" x14ac:dyDescent="0.2">
      <c r="A819" s="59">
        <v>1609</v>
      </c>
      <c r="B819" s="60" t="s">
        <v>32</v>
      </c>
      <c r="C819" s="85">
        <v>155722.38</v>
      </c>
      <c r="D819" s="86">
        <v>0</v>
      </c>
      <c r="E819" s="87">
        <v>0</v>
      </c>
      <c r="F819" s="87">
        <v>0</v>
      </c>
      <c r="G819" s="141">
        <f t="shared" ref="G819:G868" si="109">C819-D819+E819*0.5-F819</f>
        <v>155722.38</v>
      </c>
      <c r="H819" s="89">
        <v>45</v>
      </c>
      <c r="I819" s="95">
        <f>IF(H819=0,0,1/H819)</f>
        <v>2.2222222222222223E-2</v>
      </c>
      <c r="J819" s="91">
        <f t="shared" si="108"/>
        <v>3460.4973333333332</v>
      </c>
      <c r="K819" s="92">
        <v>3460.5</v>
      </c>
      <c r="L819" s="124">
        <f>IF(ISERROR(+K819-J819), 0, +K819-J819)</f>
        <v>2.6666666667551908E-3</v>
      </c>
      <c r="M819" s="96">
        <f t="shared" ref="M819:M871" si="110">IFERROR(L819/K819,0)</f>
        <v>7.7060155086120242E-7</v>
      </c>
    </row>
    <row r="820" spans="1:13" x14ac:dyDescent="0.2">
      <c r="A820" s="59">
        <v>1610</v>
      </c>
      <c r="B820" s="60" t="s">
        <v>90</v>
      </c>
      <c r="C820" s="97">
        <v>40575.65</v>
      </c>
      <c r="D820" s="98">
        <v>0</v>
      </c>
      <c r="E820" s="99">
        <v>0</v>
      </c>
      <c r="F820" s="99">
        <v>0</v>
      </c>
      <c r="G820" s="142">
        <f t="shared" si="109"/>
        <v>40575.65</v>
      </c>
      <c r="H820" s="89">
        <v>40</v>
      </c>
      <c r="I820" s="95">
        <f t="shared" ref="I820:I870" si="111">IF(H820=0,0,1/H820)</f>
        <v>2.5000000000000001E-2</v>
      </c>
      <c r="J820" s="91">
        <f t="shared" si="108"/>
        <v>1014.39125</v>
      </c>
      <c r="K820" s="92">
        <v>1014.4</v>
      </c>
      <c r="L820" s="125">
        <f t="shared" ref="L820:L870" si="112">IF(ISERROR(+K820-J820), 0, +K820-J820)</f>
        <v>8.7499999999636202E-3</v>
      </c>
      <c r="M820" s="96">
        <f t="shared" si="110"/>
        <v>8.6257886434972592E-6</v>
      </c>
    </row>
    <row r="821" spans="1:13" x14ac:dyDescent="0.2">
      <c r="A821" s="61">
        <v>1611</v>
      </c>
      <c r="B821" s="60" t="s">
        <v>91</v>
      </c>
      <c r="C821" s="97">
        <v>3619167.8000000007</v>
      </c>
      <c r="D821" s="98">
        <v>1831749.26</v>
      </c>
      <c r="E821" s="99">
        <v>285852.79999999999</v>
      </c>
      <c r="F821" s="99">
        <v>0</v>
      </c>
      <c r="G821" s="142">
        <f t="shared" si="109"/>
        <v>1930344.9400000006</v>
      </c>
      <c r="H821" s="89">
        <v>5</v>
      </c>
      <c r="I821" s="95">
        <f t="shared" si="111"/>
        <v>0.2</v>
      </c>
      <c r="J821" s="91">
        <f t="shared" si="108"/>
        <v>386068.98800000013</v>
      </c>
      <c r="K821" s="92">
        <v>345081.10399999999</v>
      </c>
      <c r="L821" s="125">
        <f t="shared" si="112"/>
        <v>-40987.884000000136</v>
      </c>
      <c r="M821" s="96">
        <f t="shared" si="110"/>
        <v>-0.11877753816389824</v>
      </c>
    </row>
    <row r="822" spans="1:13" x14ac:dyDescent="0.2">
      <c r="A822" s="61" t="s">
        <v>92</v>
      </c>
      <c r="B822" s="60" t="s">
        <v>93</v>
      </c>
      <c r="C822" s="97">
        <v>16117840.269999998</v>
      </c>
      <c r="D822" s="98">
        <v>9823907.25</v>
      </c>
      <c r="E822" s="99">
        <v>909112.64</v>
      </c>
      <c r="F822" s="99">
        <v>0</v>
      </c>
      <c r="G822" s="142">
        <f t="shared" si="109"/>
        <v>6748489.339999998</v>
      </c>
      <c r="H822" s="89">
        <v>10</v>
      </c>
      <c r="I822" s="95">
        <f t="shared" si="111"/>
        <v>0.1</v>
      </c>
      <c r="J822" s="91">
        <f t="shared" si="108"/>
        <v>674848.93399999978</v>
      </c>
      <c r="K822" s="92">
        <v>670454.53799999994</v>
      </c>
      <c r="L822" s="125">
        <f t="shared" si="112"/>
        <v>-4394.3959999998333</v>
      </c>
      <c r="M822" s="96">
        <f t="shared" si="110"/>
        <v>-6.554353428807478E-3</v>
      </c>
    </row>
    <row r="823" spans="1:13" x14ac:dyDescent="0.2">
      <c r="A823" s="27">
        <v>1612</v>
      </c>
      <c r="B823" s="62" t="s">
        <v>35</v>
      </c>
      <c r="C823" s="97">
        <v>475674.19933444232</v>
      </c>
      <c r="D823" s="98">
        <v>49918.37</v>
      </c>
      <c r="E823" s="99">
        <v>15416.783527560005</v>
      </c>
      <c r="F823" s="99">
        <v>0</v>
      </c>
      <c r="G823" s="142">
        <f t="shared" si="109"/>
        <v>433464.2210982223</v>
      </c>
      <c r="H823" s="89">
        <v>40</v>
      </c>
      <c r="I823" s="95">
        <f t="shared" si="111"/>
        <v>2.5000000000000001E-2</v>
      </c>
      <c r="J823" s="91">
        <f t="shared" si="108"/>
        <v>10836.605527455558</v>
      </c>
      <c r="K823" s="92">
        <v>10881.370277455562</v>
      </c>
      <c r="L823" s="125">
        <f t="shared" si="112"/>
        <v>44.764750000003914</v>
      </c>
      <c r="M823" s="96">
        <f t="shared" si="110"/>
        <v>4.1138890469290647E-3</v>
      </c>
    </row>
    <row r="824" spans="1:13" x14ac:dyDescent="0.2">
      <c r="A824" s="27">
        <v>1805</v>
      </c>
      <c r="B824" s="62" t="s">
        <v>37</v>
      </c>
      <c r="C824" s="97">
        <v>383024.93</v>
      </c>
      <c r="D824" s="98">
        <v>0</v>
      </c>
      <c r="E824" s="99">
        <v>0</v>
      </c>
      <c r="F824" s="99">
        <v>0</v>
      </c>
      <c r="G824" s="142">
        <f t="shared" si="109"/>
        <v>383024.93</v>
      </c>
      <c r="H824" s="89">
        <v>0</v>
      </c>
      <c r="I824" s="95">
        <f t="shared" si="111"/>
        <v>0</v>
      </c>
      <c r="J824" s="91">
        <f t="shared" si="108"/>
        <v>0</v>
      </c>
      <c r="K824" s="92">
        <v>0</v>
      </c>
      <c r="L824" s="125">
        <f t="shared" si="112"/>
        <v>0</v>
      </c>
      <c r="M824" s="96">
        <f t="shared" si="110"/>
        <v>0</v>
      </c>
    </row>
    <row r="825" spans="1:13" x14ac:dyDescent="0.2">
      <c r="A825" s="27">
        <v>1808</v>
      </c>
      <c r="B825" s="62" t="s">
        <v>38</v>
      </c>
      <c r="C825" s="97">
        <v>3475850.24</v>
      </c>
      <c r="D825" s="98">
        <v>4043.6</v>
      </c>
      <c r="E825" s="99">
        <v>0</v>
      </c>
      <c r="F825" s="99">
        <v>0</v>
      </c>
      <c r="G825" s="142">
        <f t="shared" si="109"/>
        <v>3471806.64</v>
      </c>
      <c r="H825" s="89">
        <v>50</v>
      </c>
      <c r="I825" s="95">
        <f t="shared" si="111"/>
        <v>0.02</v>
      </c>
      <c r="J825" s="91">
        <f t="shared" si="108"/>
        <v>69436.132800000007</v>
      </c>
      <c r="K825" s="92">
        <v>69436.13</v>
      </c>
      <c r="L825" s="125">
        <f t="shared" si="112"/>
        <v>-2.8000000020256266E-3</v>
      </c>
      <c r="M825" s="96">
        <f t="shared" si="110"/>
        <v>-4.0324828040180613E-8</v>
      </c>
    </row>
    <row r="826" spans="1:13" hidden="1" outlineLevel="1" x14ac:dyDescent="0.2">
      <c r="A826" s="27">
        <v>1810</v>
      </c>
      <c r="B826" s="62" t="s">
        <v>39</v>
      </c>
      <c r="C826" s="97">
        <v>0</v>
      </c>
      <c r="D826" s="98">
        <v>0</v>
      </c>
      <c r="E826" s="99">
        <v>0</v>
      </c>
      <c r="F826" s="99">
        <v>0</v>
      </c>
      <c r="G826" s="142">
        <f t="shared" si="109"/>
        <v>0</v>
      </c>
      <c r="H826" s="89">
        <v>0</v>
      </c>
      <c r="I826" s="95">
        <f t="shared" si="111"/>
        <v>0</v>
      </c>
      <c r="J826" s="91">
        <f t="shared" si="108"/>
        <v>0</v>
      </c>
      <c r="K826" s="92">
        <v>0</v>
      </c>
      <c r="L826" s="125">
        <f t="shared" si="112"/>
        <v>0</v>
      </c>
      <c r="M826" s="96">
        <f t="shared" si="110"/>
        <v>0</v>
      </c>
    </row>
    <row r="827" spans="1:13" hidden="1" outlineLevel="1" x14ac:dyDescent="0.2">
      <c r="A827" s="27">
        <v>1815</v>
      </c>
      <c r="B827" s="62" t="s">
        <v>40</v>
      </c>
      <c r="C827" s="97">
        <v>0</v>
      </c>
      <c r="D827" s="98">
        <v>0</v>
      </c>
      <c r="E827" s="99">
        <v>0</v>
      </c>
      <c r="F827" s="99">
        <v>0</v>
      </c>
      <c r="G827" s="142">
        <f t="shared" si="109"/>
        <v>0</v>
      </c>
      <c r="H827" s="89">
        <v>0</v>
      </c>
      <c r="I827" s="95">
        <f t="shared" si="111"/>
        <v>0</v>
      </c>
      <c r="J827" s="91">
        <f t="shared" si="108"/>
        <v>0</v>
      </c>
      <c r="K827" s="92">
        <v>0</v>
      </c>
      <c r="L827" s="125">
        <f t="shared" si="112"/>
        <v>0</v>
      </c>
      <c r="M827" s="102">
        <f t="shared" si="110"/>
        <v>0</v>
      </c>
    </row>
    <row r="828" spans="1:13" collapsed="1" x14ac:dyDescent="0.2">
      <c r="A828" s="27">
        <v>1820</v>
      </c>
      <c r="B828" s="62" t="s">
        <v>94</v>
      </c>
      <c r="C828" s="97">
        <v>24643340.850000001</v>
      </c>
      <c r="D828" s="98">
        <v>828845.65</v>
      </c>
      <c r="E828" s="99">
        <v>110058.84</v>
      </c>
      <c r="F828" s="99">
        <v>0</v>
      </c>
      <c r="G828" s="142">
        <f t="shared" si="109"/>
        <v>23869524.620000005</v>
      </c>
      <c r="H828" s="89">
        <v>50</v>
      </c>
      <c r="I828" s="95">
        <f t="shared" si="111"/>
        <v>0.02</v>
      </c>
      <c r="J828" s="91">
        <f t="shared" si="108"/>
        <v>477390.4924000001</v>
      </c>
      <c r="K828" s="92">
        <v>468188.60480000003</v>
      </c>
      <c r="L828" s="125">
        <f t="shared" si="112"/>
        <v>-9201.8876000000746</v>
      </c>
      <c r="M828" s="96">
        <f t="shared" si="110"/>
        <v>-1.965423230223837E-2</v>
      </c>
    </row>
    <row r="829" spans="1:13" x14ac:dyDescent="0.2">
      <c r="A829" s="27" t="s">
        <v>95</v>
      </c>
      <c r="B829" s="62" t="s">
        <v>96</v>
      </c>
      <c r="C829" s="97">
        <v>4945162.07</v>
      </c>
      <c r="D829" s="98">
        <v>0</v>
      </c>
      <c r="E829" s="99">
        <v>1641920.05</v>
      </c>
      <c r="F829" s="99">
        <v>0</v>
      </c>
      <c r="G829" s="142">
        <f t="shared" si="109"/>
        <v>5766122.0950000007</v>
      </c>
      <c r="H829" s="89">
        <v>40</v>
      </c>
      <c r="I829" s="95">
        <f t="shared" si="111"/>
        <v>2.5000000000000001E-2</v>
      </c>
      <c r="J829" s="91">
        <f t="shared" si="108"/>
        <v>144153.05237500003</v>
      </c>
      <c r="K829" s="92">
        <v>143577.51162499998</v>
      </c>
      <c r="L829" s="125">
        <f t="shared" si="112"/>
        <v>-575.54075000004377</v>
      </c>
      <c r="M829" s="102">
        <f t="shared" si="110"/>
        <v>-4.0085717010004901E-3</v>
      </c>
    </row>
    <row r="830" spans="1:13" hidden="1" outlineLevel="1" x14ac:dyDescent="0.2">
      <c r="A830" s="27">
        <v>1825</v>
      </c>
      <c r="B830" s="62" t="s">
        <v>42</v>
      </c>
      <c r="C830" s="97">
        <v>0</v>
      </c>
      <c r="D830" s="98">
        <v>0</v>
      </c>
      <c r="E830" s="99">
        <v>0</v>
      </c>
      <c r="F830" s="99">
        <v>0</v>
      </c>
      <c r="G830" s="142">
        <f t="shared" si="109"/>
        <v>0</v>
      </c>
      <c r="H830" s="89">
        <v>0</v>
      </c>
      <c r="I830" s="95">
        <f t="shared" si="111"/>
        <v>0</v>
      </c>
      <c r="J830" s="91">
        <f t="shared" si="108"/>
        <v>0</v>
      </c>
      <c r="K830" s="92">
        <v>0</v>
      </c>
      <c r="L830" s="125">
        <f t="shared" si="112"/>
        <v>0</v>
      </c>
      <c r="M830" s="96">
        <f t="shared" si="110"/>
        <v>0</v>
      </c>
    </row>
    <row r="831" spans="1:13" collapsed="1" x14ac:dyDescent="0.2">
      <c r="A831" s="27">
        <v>1830</v>
      </c>
      <c r="B831" s="62" t="s">
        <v>43</v>
      </c>
      <c r="C831" s="97">
        <v>53197013.664044693</v>
      </c>
      <c r="D831" s="98">
        <v>2154599.62</v>
      </c>
      <c r="E831" s="99">
        <v>4450904.0690532997</v>
      </c>
      <c r="F831" s="99">
        <v>0</v>
      </c>
      <c r="G831" s="142">
        <f t="shared" si="109"/>
        <v>53267866.078571349</v>
      </c>
      <c r="H831" s="89">
        <v>45</v>
      </c>
      <c r="I831" s="95">
        <f t="shared" si="111"/>
        <v>2.2222222222222223E-2</v>
      </c>
      <c r="J831" s="91">
        <f t="shared" si="108"/>
        <v>1183730.3573015856</v>
      </c>
      <c r="K831" s="92">
        <v>1103314.1961904741</v>
      </c>
      <c r="L831" s="125">
        <f t="shared" si="112"/>
        <v>-80416.16111111152</v>
      </c>
      <c r="M831" s="96">
        <f t="shared" si="110"/>
        <v>-7.2886002363399871E-2</v>
      </c>
    </row>
    <row r="832" spans="1:13" x14ac:dyDescent="0.2">
      <c r="A832" s="27">
        <v>1835</v>
      </c>
      <c r="B832" s="62" t="s">
        <v>44</v>
      </c>
      <c r="C832" s="97">
        <v>74579223.635095328</v>
      </c>
      <c r="D832" s="98">
        <v>2097939.7799999998</v>
      </c>
      <c r="E832" s="99">
        <v>4612566.3897640528</v>
      </c>
      <c r="F832" s="99">
        <v>0</v>
      </c>
      <c r="G832" s="142">
        <f t="shared" si="109"/>
        <v>74787567.049977347</v>
      </c>
      <c r="H832" s="89">
        <v>45</v>
      </c>
      <c r="I832" s="95">
        <f t="shared" si="111"/>
        <v>2.2222222222222223E-2</v>
      </c>
      <c r="J832" s="91">
        <f t="shared" si="108"/>
        <v>1661945.9344439411</v>
      </c>
      <c r="K832" s="92">
        <v>1631207.8984439417</v>
      </c>
      <c r="L832" s="125">
        <f t="shared" si="112"/>
        <v>-30738.035999999382</v>
      </c>
      <c r="M832" s="96">
        <f t="shared" si="110"/>
        <v>-1.8843726804732442E-2</v>
      </c>
    </row>
    <row r="833" spans="1:13" x14ac:dyDescent="0.2">
      <c r="A833" s="27">
        <v>1840</v>
      </c>
      <c r="B833" s="62" t="s">
        <v>45</v>
      </c>
      <c r="C833" s="97">
        <v>5430303.4557879856</v>
      </c>
      <c r="D833" s="98">
        <v>234504.19</v>
      </c>
      <c r="E833" s="99">
        <v>247508.02021895346</v>
      </c>
      <c r="F833" s="99">
        <v>0</v>
      </c>
      <c r="G833" s="142">
        <f t="shared" si="109"/>
        <v>5319553.2758974619</v>
      </c>
      <c r="H833" s="89">
        <v>50</v>
      </c>
      <c r="I833" s="95">
        <f t="shared" si="111"/>
        <v>0.02</v>
      </c>
      <c r="J833" s="91">
        <f t="shared" si="108"/>
        <v>106391.06551794923</v>
      </c>
      <c r="K833" s="92">
        <v>107337.01711794923</v>
      </c>
      <c r="L833" s="125">
        <f t="shared" si="112"/>
        <v>945.95160000000033</v>
      </c>
      <c r="M833" s="96">
        <f t="shared" si="110"/>
        <v>8.8129111968942107E-3</v>
      </c>
    </row>
    <row r="834" spans="1:13" x14ac:dyDescent="0.2">
      <c r="A834" s="27">
        <v>1845</v>
      </c>
      <c r="B834" s="62" t="s">
        <v>46</v>
      </c>
      <c r="C834" s="97">
        <v>18165649.063218389</v>
      </c>
      <c r="D834" s="98">
        <v>133843.94</v>
      </c>
      <c r="E834" s="99">
        <v>654163.70477288205</v>
      </c>
      <c r="F834" s="99">
        <v>0</v>
      </c>
      <c r="G834" s="142">
        <f t="shared" si="109"/>
        <v>18358886.975604828</v>
      </c>
      <c r="H834" s="89">
        <v>40</v>
      </c>
      <c r="I834" s="95">
        <f t="shared" si="111"/>
        <v>2.5000000000000001E-2</v>
      </c>
      <c r="J834" s="91">
        <f t="shared" si="108"/>
        <v>458972.17439012072</v>
      </c>
      <c r="K834" s="92">
        <v>457756.6823901207</v>
      </c>
      <c r="L834" s="125">
        <f t="shared" si="112"/>
        <v>-1215.4920000000275</v>
      </c>
      <c r="M834" s="96">
        <f t="shared" si="110"/>
        <v>-2.6553233339019415E-3</v>
      </c>
    </row>
    <row r="835" spans="1:13" x14ac:dyDescent="0.2">
      <c r="A835" s="27">
        <v>1850</v>
      </c>
      <c r="B835" s="62" t="s">
        <v>47</v>
      </c>
      <c r="C835" s="97">
        <v>30337113.871262852</v>
      </c>
      <c r="D835" s="98">
        <v>923563.46</v>
      </c>
      <c r="E835" s="99">
        <v>1366108.9342892801</v>
      </c>
      <c r="F835" s="99">
        <v>0</v>
      </c>
      <c r="G835" s="142">
        <f t="shared" si="109"/>
        <v>30096604.87840749</v>
      </c>
      <c r="H835" s="89">
        <v>40</v>
      </c>
      <c r="I835" s="95">
        <f t="shared" si="111"/>
        <v>2.5000000000000001E-2</v>
      </c>
      <c r="J835" s="91">
        <f t="shared" si="108"/>
        <v>752415.12196018721</v>
      </c>
      <c r="K835" s="92">
        <v>729184.2689601871</v>
      </c>
      <c r="L835" s="125">
        <f t="shared" si="112"/>
        <v>-23230.853000000119</v>
      </c>
      <c r="M835" s="96">
        <f t="shared" si="110"/>
        <v>-3.1858686464982564E-2</v>
      </c>
    </row>
    <row r="836" spans="1:13" x14ac:dyDescent="0.2">
      <c r="A836" s="27">
        <v>1855</v>
      </c>
      <c r="B836" s="62" t="s">
        <v>48</v>
      </c>
      <c r="C836" s="97">
        <v>23068292.591256283</v>
      </c>
      <c r="D836" s="98">
        <v>907603.94</v>
      </c>
      <c r="E836" s="99">
        <v>1303681.2583739711</v>
      </c>
      <c r="F836" s="99">
        <v>0</v>
      </c>
      <c r="G836" s="142">
        <f t="shared" si="109"/>
        <v>22812529.280443266</v>
      </c>
      <c r="H836" s="89">
        <v>40</v>
      </c>
      <c r="I836" s="95">
        <f t="shared" si="111"/>
        <v>2.5000000000000001E-2</v>
      </c>
      <c r="J836" s="91">
        <f t="shared" si="108"/>
        <v>570313.23201108165</v>
      </c>
      <c r="K836" s="92">
        <v>562490.16651108186</v>
      </c>
      <c r="L836" s="125">
        <f t="shared" si="112"/>
        <v>-7823.0654999997932</v>
      </c>
      <c r="M836" s="96">
        <f t="shared" si="110"/>
        <v>-1.390791513480737E-2</v>
      </c>
    </row>
    <row r="837" spans="1:13" x14ac:dyDescent="0.2">
      <c r="A837" s="27">
        <v>1860</v>
      </c>
      <c r="B837" s="62" t="s">
        <v>97</v>
      </c>
      <c r="C837" s="97">
        <v>257149.24999999959</v>
      </c>
      <c r="D837" s="98">
        <v>453.98</v>
      </c>
      <c r="E837" s="99">
        <v>0</v>
      </c>
      <c r="F837" s="99">
        <v>0</v>
      </c>
      <c r="G837" s="142">
        <f t="shared" si="109"/>
        <v>256695.26999999958</v>
      </c>
      <c r="H837" s="89">
        <v>30</v>
      </c>
      <c r="I837" s="95">
        <f t="shared" si="111"/>
        <v>3.3333333333333333E-2</v>
      </c>
      <c r="J837" s="91">
        <f t="shared" si="108"/>
        <v>8556.5089999999855</v>
      </c>
      <c r="K837" s="92">
        <v>8216.7900000000009</v>
      </c>
      <c r="L837" s="125">
        <f t="shared" si="112"/>
        <v>-339.71899999998459</v>
      </c>
      <c r="M837" s="96">
        <f t="shared" si="110"/>
        <v>-4.1344490975184292E-2</v>
      </c>
    </row>
    <row r="838" spans="1:13" x14ac:dyDescent="0.2">
      <c r="A838" s="27" t="s">
        <v>98</v>
      </c>
      <c r="B838" s="62" t="s">
        <v>50</v>
      </c>
      <c r="C838" s="97">
        <v>7834028.8719999995</v>
      </c>
      <c r="D838" s="98">
        <v>4108794.32</v>
      </c>
      <c r="E838" s="99">
        <v>1439997.648</v>
      </c>
      <c r="F838" s="99">
        <v>0</v>
      </c>
      <c r="G838" s="142">
        <f t="shared" si="109"/>
        <v>4445233.3760000002</v>
      </c>
      <c r="H838" s="89">
        <v>15</v>
      </c>
      <c r="I838" s="95">
        <f t="shared" si="111"/>
        <v>6.6666666666666666E-2</v>
      </c>
      <c r="J838" s="91">
        <f t="shared" si="108"/>
        <v>296348.89173333335</v>
      </c>
      <c r="K838" s="92">
        <v>302362.56440000003</v>
      </c>
      <c r="L838" s="125">
        <f t="shared" si="112"/>
        <v>6013.67266666668</v>
      </c>
      <c r="M838" s="96">
        <f t="shared" si="110"/>
        <v>1.9888945837590863E-2</v>
      </c>
    </row>
    <row r="839" spans="1:13" x14ac:dyDescent="0.2">
      <c r="A839" s="27" t="s">
        <v>99</v>
      </c>
      <c r="B839" s="62" t="s">
        <v>100</v>
      </c>
      <c r="C839" s="97">
        <v>2131398.0279999999</v>
      </c>
      <c r="D839" s="98">
        <v>206272.57</v>
      </c>
      <c r="E839" s="99">
        <v>172732.03199999998</v>
      </c>
      <c r="F839" s="99">
        <v>0</v>
      </c>
      <c r="G839" s="142">
        <f t="shared" si="109"/>
        <v>2011491.4739999999</v>
      </c>
      <c r="H839" s="89">
        <v>30</v>
      </c>
      <c r="I839" s="95">
        <f t="shared" si="111"/>
        <v>3.3333333333333333E-2</v>
      </c>
      <c r="J839" s="91">
        <f t="shared" si="108"/>
        <v>67049.715799999991</v>
      </c>
      <c r="K839" s="92">
        <v>68166.686799999996</v>
      </c>
      <c r="L839" s="125">
        <f t="shared" si="112"/>
        <v>1116.971000000005</v>
      </c>
      <c r="M839" s="96">
        <f t="shared" si="110"/>
        <v>1.6385877800943745E-2</v>
      </c>
    </row>
    <row r="840" spans="1:13" x14ac:dyDescent="0.2">
      <c r="A840" s="27">
        <v>1865</v>
      </c>
      <c r="B840" s="62" t="s">
        <v>101</v>
      </c>
      <c r="C840" s="97">
        <v>134426.32999999999</v>
      </c>
      <c r="D840" s="98">
        <v>134426.32999999999</v>
      </c>
      <c r="E840" s="99">
        <v>0</v>
      </c>
      <c r="F840" s="99">
        <v>0</v>
      </c>
      <c r="G840" s="142">
        <f t="shared" si="109"/>
        <v>0</v>
      </c>
      <c r="H840" s="89">
        <v>10</v>
      </c>
      <c r="I840" s="95">
        <f t="shared" si="111"/>
        <v>0.1</v>
      </c>
      <c r="J840" s="91">
        <f t="shared" si="108"/>
        <v>0</v>
      </c>
      <c r="K840" s="92">
        <v>0</v>
      </c>
      <c r="L840" s="125">
        <f t="shared" si="112"/>
        <v>0</v>
      </c>
      <c r="M840" s="96">
        <f t="shared" si="110"/>
        <v>0</v>
      </c>
    </row>
    <row r="841" spans="1:13" hidden="1" outlineLevel="1" x14ac:dyDescent="0.2">
      <c r="A841" s="27">
        <v>1905</v>
      </c>
      <c r="B841" s="62" t="s">
        <v>37</v>
      </c>
      <c r="C841" s="97">
        <v>0</v>
      </c>
      <c r="D841" s="98">
        <v>0</v>
      </c>
      <c r="E841" s="99">
        <v>0</v>
      </c>
      <c r="F841" s="99">
        <v>0</v>
      </c>
      <c r="G841" s="142">
        <f t="shared" si="109"/>
        <v>0</v>
      </c>
      <c r="H841" s="89">
        <v>0</v>
      </c>
      <c r="I841" s="95">
        <f t="shared" si="111"/>
        <v>0</v>
      </c>
      <c r="J841" s="91">
        <f t="shared" si="108"/>
        <v>0</v>
      </c>
      <c r="K841" s="92">
        <v>0</v>
      </c>
      <c r="L841" s="125">
        <f t="shared" si="112"/>
        <v>0</v>
      </c>
      <c r="M841" s="102">
        <f t="shared" si="110"/>
        <v>0</v>
      </c>
    </row>
    <row r="842" spans="1:13" collapsed="1" x14ac:dyDescent="0.2">
      <c r="A842" s="27">
        <v>1908</v>
      </c>
      <c r="B842" s="62" t="s">
        <v>167</v>
      </c>
      <c r="C842" s="97">
        <v>1007969.5</v>
      </c>
      <c r="D842" s="98">
        <v>0</v>
      </c>
      <c r="E842" s="99">
        <v>25859.040000000001</v>
      </c>
      <c r="F842" s="99">
        <v>0</v>
      </c>
      <c r="G842" s="142">
        <f t="shared" si="109"/>
        <v>1020899.02</v>
      </c>
      <c r="H842" s="89">
        <v>50</v>
      </c>
      <c r="I842" s="95">
        <f t="shared" si="111"/>
        <v>0.02</v>
      </c>
      <c r="J842" s="91">
        <f t="shared" si="108"/>
        <v>20417.9804</v>
      </c>
      <c r="K842" s="92">
        <v>20434.477600000002</v>
      </c>
      <c r="L842" s="125">
        <f t="shared" si="112"/>
        <v>16.497200000001612</v>
      </c>
      <c r="M842" s="102">
        <f t="shared" si="110"/>
        <v>8.0732183728551062E-4</v>
      </c>
    </row>
    <row r="843" spans="1:13" x14ac:dyDescent="0.2">
      <c r="A843" s="27" t="s">
        <v>102</v>
      </c>
      <c r="B843" s="62" t="s">
        <v>103</v>
      </c>
      <c r="C843" s="97">
        <v>110609.65</v>
      </c>
      <c r="D843" s="98">
        <v>0</v>
      </c>
      <c r="E843" s="99">
        <v>0</v>
      </c>
      <c r="F843" s="99">
        <v>0</v>
      </c>
      <c r="G843" s="142">
        <f t="shared" si="109"/>
        <v>110609.65</v>
      </c>
      <c r="H843" s="89">
        <v>25</v>
      </c>
      <c r="I843" s="95">
        <f t="shared" si="111"/>
        <v>0.04</v>
      </c>
      <c r="J843" s="91">
        <f t="shared" si="108"/>
        <v>4424.3859999999995</v>
      </c>
      <c r="K843" s="92">
        <v>4424.3900000000003</v>
      </c>
      <c r="L843" s="125">
        <f t="shared" si="112"/>
        <v>4.0000000008149073E-3</v>
      </c>
      <c r="M843" s="96">
        <f t="shared" si="110"/>
        <v>9.0407943260311751E-7</v>
      </c>
    </row>
    <row r="844" spans="1:13" x14ac:dyDescent="0.2">
      <c r="A844" s="27">
        <v>1910</v>
      </c>
      <c r="B844" s="62" t="s">
        <v>104</v>
      </c>
      <c r="C844" s="97">
        <v>2489005.86</v>
      </c>
      <c r="D844" s="98">
        <v>1649076.7</v>
      </c>
      <c r="E844" s="99">
        <v>-4.0000000037252903E-2</v>
      </c>
      <c r="F844" s="99">
        <v>0</v>
      </c>
      <c r="G844" s="142">
        <f t="shared" si="109"/>
        <v>839929.1399999999</v>
      </c>
      <c r="H844" s="89">
        <v>5</v>
      </c>
      <c r="I844" s="95">
        <f t="shared" si="111"/>
        <v>0.2</v>
      </c>
      <c r="J844" s="91">
        <f t="shared" si="108"/>
        <v>167985.82799999998</v>
      </c>
      <c r="K844" s="92">
        <v>165421.93599999999</v>
      </c>
      <c r="L844" s="125">
        <f t="shared" si="112"/>
        <v>-2563.8919999999925</v>
      </c>
      <c r="M844" s="96">
        <f t="shared" si="110"/>
        <v>-1.549910526981133E-2</v>
      </c>
    </row>
    <row r="845" spans="1:13" x14ac:dyDescent="0.2">
      <c r="A845" s="27" t="s">
        <v>121</v>
      </c>
      <c r="B845" s="62" t="s">
        <v>122</v>
      </c>
      <c r="C845" s="97">
        <v>0</v>
      </c>
      <c r="D845" s="98">
        <v>0</v>
      </c>
      <c r="E845" s="99">
        <v>2248079</v>
      </c>
      <c r="F845" s="99">
        <v>0</v>
      </c>
      <c r="G845" s="142">
        <f t="shared" si="109"/>
        <v>1124039.5</v>
      </c>
      <c r="H845" s="89">
        <v>9</v>
      </c>
      <c r="I845" s="95">
        <f t="shared" si="111"/>
        <v>0.1111111111111111</v>
      </c>
      <c r="J845" s="91">
        <f t="shared" si="108"/>
        <v>124893.27777777778</v>
      </c>
      <c r="K845" s="92">
        <v>124893.27777777778</v>
      </c>
      <c r="L845" s="125">
        <f t="shared" si="112"/>
        <v>0</v>
      </c>
      <c r="M845" s="96">
        <f t="shared" si="110"/>
        <v>0</v>
      </c>
    </row>
    <row r="846" spans="1:13" x14ac:dyDescent="0.2">
      <c r="A846" s="27">
        <v>1915</v>
      </c>
      <c r="B846" s="62" t="s">
        <v>52</v>
      </c>
      <c r="C846" s="97">
        <v>1738340.69</v>
      </c>
      <c r="D846" s="98">
        <v>1469409.51</v>
      </c>
      <c r="E846" s="99">
        <v>35000.04</v>
      </c>
      <c r="F846" s="99">
        <v>0</v>
      </c>
      <c r="G846" s="142">
        <f t="shared" si="109"/>
        <v>286431.19999999995</v>
      </c>
      <c r="H846" s="89">
        <v>10</v>
      </c>
      <c r="I846" s="95">
        <f t="shared" si="111"/>
        <v>0.1</v>
      </c>
      <c r="J846" s="91">
        <f t="shared" si="108"/>
        <v>28643.119999999995</v>
      </c>
      <c r="K846" s="92">
        <v>27390.096000000001</v>
      </c>
      <c r="L846" s="125">
        <f t="shared" si="112"/>
        <v>-1253.023999999994</v>
      </c>
      <c r="M846" s="102">
        <f t="shared" si="110"/>
        <v>-4.5747338746092527E-2</v>
      </c>
    </row>
    <row r="847" spans="1:13" hidden="1" outlineLevel="1" x14ac:dyDescent="0.2">
      <c r="A847" s="27" t="s">
        <v>105</v>
      </c>
      <c r="B847" s="62" t="s">
        <v>53</v>
      </c>
      <c r="C847" s="97">
        <v>0</v>
      </c>
      <c r="D847" s="98">
        <v>0</v>
      </c>
      <c r="E847" s="99">
        <v>0</v>
      </c>
      <c r="F847" s="99">
        <v>0</v>
      </c>
      <c r="G847" s="142">
        <f t="shared" si="109"/>
        <v>0</v>
      </c>
      <c r="H847" s="89">
        <v>0</v>
      </c>
      <c r="I847" s="95">
        <f t="shared" si="111"/>
        <v>0</v>
      </c>
      <c r="J847" s="91">
        <f t="shared" si="108"/>
        <v>0</v>
      </c>
      <c r="K847" s="92">
        <v>0</v>
      </c>
      <c r="L847" s="125">
        <f t="shared" si="112"/>
        <v>0</v>
      </c>
      <c r="M847" s="96">
        <f t="shared" si="110"/>
        <v>0</v>
      </c>
    </row>
    <row r="848" spans="1:13" collapsed="1" x14ac:dyDescent="0.2">
      <c r="A848" s="27">
        <v>1920</v>
      </c>
      <c r="B848" s="62" t="s">
        <v>54</v>
      </c>
      <c r="C848" s="97">
        <v>3068525.6499999994</v>
      </c>
      <c r="D848" s="98">
        <v>1722721.84</v>
      </c>
      <c r="E848" s="99">
        <v>701805.2</v>
      </c>
      <c r="F848" s="99">
        <v>0</v>
      </c>
      <c r="G848" s="142">
        <f t="shared" si="109"/>
        <v>1696706.4099999992</v>
      </c>
      <c r="H848" s="89">
        <v>5</v>
      </c>
      <c r="I848" s="95">
        <f t="shared" si="111"/>
        <v>0.2</v>
      </c>
      <c r="J848" s="91">
        <f t="shared" si="108"/>
        <v>339341.28199999983</v>
      </c>
      <c r="K848" s="92">
        <v>321178.30799999996</v>
      </c>
      <c r="L848" s="125">
        <f t="shared" si="112"/>
        <v>-18162.973999999871</v>
      </c>
      <c r="M848" s="102">
        <f t="shared" si="110"/>
        <v>-5.6551060727301275E-2</v>
      </c>
    </row>
    <row r="849" spans="1:13" hidden="1" outlineLevel="1" x14ac:dyDescent="0.2">
      <c r="A849" s="27" t="s">
        <v>106</v>
      </c>
      <c r="B849" s="62" t="s">
        <v>55</v>
      </c>
      <c r="C849" s="97">
        <v>0</v>
      </c>
      <c r="D849" s="98">
        <v>0</v>
      </c>
      <c r="E849" s="99">
        <v>0</v>
      </c>
      <c r="F849" s="99">
        <v>0</v>
      </c>
      <c r="G849" s="142">
        <f t="shared" si="109"/>
        <v>0</v>
      </c>
      <c r="H849" s="89">
        <v>0</v>
      </c>
      <c r="I849" s="95">
        <f t="shared" si="111"/>
        <v>0</v>
      </c>
      <c r="J849" s="91">
        <f t="shared" si="108"/>
        <v>0</v>
      </c>
      <c r="K849" s="92">
        <v>0</v>
      </c>
      <c r="L849" s="125">
        <f t="shared" si="112"/>
        <v>0</v>
      </c>
      <c r="M849" s="102">
        <f t="shared" si="110"/>
        <v>0</v>
      </c>
    </row>
    <row r="850" spans="1:13" hidden="1" outlineLevel="1" x14ac:dyDescent="0.2">
      <c r="A850" s="27" t="s">
        <v>107</v>
      </c>
      <c r="B850" s="62" t="s">
        <v>56</v>
      </c>
      <c r="C850" s="97">
        <v>0</v>
      </c>
      <c r="D850" s="98">
        <v>0</v>
      </c>
      <c r="E850" s="99">
        <v>0</v>
      </c>
      <c r="F850" s="99">
        <v>0</v>
      </c>
      <c r="G850" s="142">
        <f t="shared" si="109"/>
        <v>0</v>
      </c>
      <c r="H850" s="89">
        <v>0</v>
      </c>
      <c r="I850" s="95">
        <f t="shared" si="111"/>
        <v>0</v>
      </c>
      <c r="J850" s="91">
        <f t="shared" si="108"/>
        <v>0</v>
      </c>
      <c r="K850" s="92">
        <v>0</v>
      </c>
      <c r="L850" s="125">
        <f t="shared" si="112"/>
        <v>0</v>
      </c>
      <c r="M850" s="96">
        <f t="shared" si="110"/>
        <v>0</v>
      </c>
    </row>
    <row r="851" spans="1:13" collapsed="1" x14ac:dyDescent="0.2">
      <c r="A851" s="27">
        <v>1930</v>
      </c>
      <c r="B851" s="62" t="s">
        <v>108</v>
      </c>
      <c r="C851" s="97">
        <v>1065775.7100000002</v>
      </c>
      <c r="D851" s="98">
        <v>620218</v>
      </c>
      <c r="E851" s="99">
        <v>240999.96</v>
      </c>
      <c r="F851" s="99">
        <v>0</v>
      </c>
      <c r="G851" s="142">
        <f t="shared" si="109"/>
        <v>566057.69000000018</v>
      </c>
      <c r="H851" s="89">
        <v>5</v>
      </c>
      <c r="I851" s="95">
        <f t="shared" si="111"/>
        <v>0.2</v>
      </c>
      <c r="J851" s="91">
        <f t="shared" si="108"/>
        <v>113211.53800000003</v>
      </c>
      <c r="K851" s="92">
        <v>112365.406</v>
      </c>
      <c r="L851" s="125">
        <f t="shared" si="112"/>
        <v>-846.13200000002689</v>
      </c>
      <c r="M851" s="102">
        <f t="shared" si="110"/>
        <v>-7.5301823765939746E-3</v>
      </c>
    </row>
    <row r="852" spans="1:13" x14ac:dyDescent="0.2">
      <c r="A852" s="27" t="s">
        <v>109</v>
      </c>
      <c r="B852" s="62" t="s">
        <v>110</v>
      </c>
      <c r="C852" s="97">
        <v>5469324.5000000009</v>
      </c>
      <c r="D852" s="98">
        <v>2143711.63</v>
      </c>
      <c r="E852" s="99">
        <v>94500</v>
      </c>
      <c r="F852" s="99">
        <v>0</v>
      </c>
      <c r="G852" s="142">
        <f t="shared" si="109"/>
        <v>3372862.870000001</v>
      </c>
      <c r="H852" s="89">
        <v>10</v>
      </c>
      <c r="I852" s="95">
        <f t="shared" si="111"/>
        <v>0.1</v>
      </c>
      <c r="J852" s="91">
        <f t="shared" si="108"/>
        <v>337286.28700000013</v>
      </c>
      <c r="K852" s="92">
        <v>339671.95</v>
      </c>
      <c r="L852" s="125">
        <f t="shared" si="112"/>
        <v>2385.6629999998841</v>
      </c>
      <c r="M852" s="102">
        <f t="shared" si="110"/>
        <v>7.0234324618205415E-3</v>
      </c>
    </row>
    <row r="853" spans="1:13" x14ac:dyDescent="0.2">
      <c r="A853" s="27">
        <v>1935</v>
      </c>
      <c r="B853" s="62" t="s">
        <v>58</v>
      </c>
      <c r="C853" s="97">
        <v>173575.58</v>
      </c>
      <c r="D853" s="98">
        <v>173575.58</v>
      </c>
      <c r="E853" s="99">
        <v>0</v>
      </c>
      <c r="F853" s="99">
        <v>0</v>
      </c>
      <c r="G853" s="142">
        <f t="shared" si="109"/>
        <v>0</v>
      </c>
      <c r="H853" s="89">
        <v>10</v>
      </c>
      <c r="I853" s="95">
        <f t="shared" si="111"/>
        <v>0.1</v>
      </c>
      <c r="J853" s="91">
        <f t="shared" si="108"/>
        <v>0</v>
      </c>
      <c r="K853" s="92">
        <v>0</v>
      </c>
      <c r="L853" s="125">
        <f t="shared" si="112"/>
        <v>0</v>
      </c>
      <c r="M853" s="96">
        <f t="shared" si="110"/>
        <v>0</v>
      </c>
    </row>
    <row r="854" spans="1:13" x14ac:dyDescent="0.2">
      <c r="A854" s="27">
        <v>1940</v>
      </c>
      <c r="B854" s="62" t="s">
        <v>111</v>
      </c>
      <c r="C854" s="97">
        <v>661054.43999999994</v>
      </c>
      <c r="D854" s="98">
        <v>206825.2</v>
      </c>
      <c r="E854" s="99">
        <v>111000</v>
      </c>
      <c r="F854" s="99">
        <v>0</v>
      </c>
      <c r="G854" s="142">
        <f t="shared" si="109"/>
        <v>509729.23999999993</v>
      </c>
      <c r="H854" s="89">
        <v>10</v>
      </c>
      <c r="I854" s="95">
        <f t="shared" si="111"/>
        <v>0.1</v>
      </c>
      <c r="J854" s="91">
        <f t="shared" si="108"/>
        <v>50972.923999999992</v>
      </c>
      <c r="K854" s="92">
        <v>49584.53</v>
      </c>
      <c r="L854" s="125">
        <f t="shared" si="112"/>
        <v>-1388.393999999993</v>
      </c>
      <c r="M854" s="96">
        <f t="shared" si="110"/>
        <v>-2.8000547751486058E-2</v>
      </c>
    </row>
    <row r="855" spans="1:13" x14ac:dyDescent="0.2">
      <c r="A855" s="27" t="s">
        <v>112</v>
      </c>
      <c r="B855" s="62" t="s">
        <v>113</v>
      </c>
      <c r="C855" s="97">
        <v>78222.55</v>
      </c>
      <c r="D855" s="98">
        <v>0</v>
      </c>
      <c r="E855" s="99">
        <v>0</v>
      </c>
      <c r="F855" s="99">
        <v>0</v>
      </c>
      <c r="G855" s="142">
        <f t="shared" si="109"/>
        <v>78222.55</v>
      </c>
      <c r="H855" s="89">
        <v>5</v>
      </c>
      <c r="I855" s="95">
        <f t="shared" si="111"/>
        <v>0.2</v>
      </c>
      <c r="J855" s="91">
        <f t="shared" si="108"/>
        <v>15644.51</v>
      </c>
      <c r="K855" s="92">
        <v>15698.89</v>
      </c>
      <c r="L855" s="125">
        <f t="shared" si="112"/>
        <v>54.3799999999992</v>
      </c>
      <c r="M855" s="102">
        <f t="shared" si="110"/>
        <v>3.4639391702215379E-3</v>
      </c>
    </row>
    <row r="856" spans="1:13" x14ac:dyDescent="0.2">
      <c r="A856" s="27">
        <v>1945</v>
      </c>
      <c r="B856" s="62" t="s">
        <v>60</v>
      </c>
      <c r="C856" s="97">
        <v>765756.63</v>
      </c>
      <c r="D856" s="98">
        <v>518928.85</v>
      </c>
      <c r="E856" s="99">
        <v>0</v>
      </c>
      <c r="F856" s="99">
        <v>0</v>
      </c>
      <c r="G856" s="142">
        <f t="shared" si="109"/>
        <v>246827.78000000003</v>
      </c>
      <c r="H856" s="89">
        <v>10</v>
      </c>
      <c r="I856" s="95">
        <f t="shared" si="111"/>
        <v>0.1</v>
      </c>
      <c r="J856" s="91">
        <f t="shared" si="108"/>
        <v>24682.778000000002</v>
      </c>
      <c r="K856" s="92">
        <v>24682.780000000002</v>
      </c>
      <c r="L856" s="125">
        <f t="shared" si="112"/>
        <v>2.0000000004074536E-3</v>
      </c>
      <c r="M856" s="96">
        <f t="shared" si="110"/>
        <v>8.1028150006095478E-8</v>
      </c>
    </row>
    <row r="857" spans="1:13" x14ac:dyDescent="0.2">
      <c r="A857" s="27">
        <v>1950</v>
      </c>
      <c r="B857" s="62" t="s">
        <v>61</v>
      </c>
      <c r="C857" s="97">
        <v>109339.4</v>
      </c>
      <c r="D857" s="98">
        <v>109339.4</v>
      </c>
      <c r="E857" s="99">
        <v>0</v>
      </c>
      <c r="F857" s="99">
        <v>0</v>
      </c>
      <c r="G857" s="142">
        <f t="shared" si="109"/>
        <v>0</v>
      </c>
      <c r="H857" s="89">
        <v>0</v>
      </c>
      <c r="I857" s="105">
        <f t="shared" si="111"/>
        <v>0</v>
      </c>
      <c r="J857" s="106">
        <f t="shared" si="108"/>
        <v>0</v>
      </c>
      <c r="K857" s="92">
        <v>0</v>
      </c>
      <c r="L857" s="125">
        <f t="shared" si="112"/>
        <v>0</v>
      </c>
      <c r="M857" s="96">
        <f t="shared" si="110"/>
        <v>0</v>
      </c>
    </row>
    <row r="858" spans="1:13" x14ac:dyDescent="0.2">
      <c r="A858" s="27">
        <v>1955</v>
      </c>
      <c r="B858" s="62" t="s">
        <v>114</v>
      </c>
      <c r="C858" s="97">
        <v>665714.52</v>
      </c>
      <c r="D858" s="98">
        <v>344008.58</v>
      </c>
      <c r="E858" s="99">
        <v>0</v>
      </c>
      <c r="F858" s="99">
        <v>0</v>
      </c>
      <c r="G858" s="142">
        <f t="shared" si="109"/>
        <v>321705.94</v>
      </c>
      <c r="H858" s="89">
        <v>10</v>
      </c>
      <c r="I858" s="105">
        <f t="shared" si="111"/>
        <v>0.1</v>
      </c>
      <c r="J858" s="106">
        <f t="shared" si="108"/>
        <v>32170.594000000001</v>
      </c>
      <c r="K858" s="92">
        <v>32171.27</v>
      </c>
      <c r="L858" s="125">
        <f t="shared" si="112"/>
        <v>0.67599999999947613</v>
      </c>
      <c r="M858" s="96">
        <f t="shared" si="110"/>
        <v>2.1012536962310663E-5</v>
      </c>
    </row>
    <row r="859" spans="1:13" x14ac:dyDescent="0.2">
      <c r="A859" s="27" t="s">
        <v>115</v>
      </c>
      <c r="B859" s="62" t="s">
        <v>116</v>
      </c>
      <c r="C859" s="109">
        <v>121415.01</v>
      </c>
      <c r="D859" s="110">
        <v>121415.01</v>
      </c>
      <c r="E859" s="111">
        <v>0</v>
      </c>
      <c r="F859" s="111">
        <v>0</v>
      </c>
      <c r="G859" s="142">
        <f t="shared" si="109"/>
        <v>0</v>
      </c>
      <c r="H859" s="89">
        <v>5</v>
      </c>
      <c r="I859" s="105">
        <f t="shared" si="111"/>
        <v>0.2</v>
      </c>
      <c r="J859" s="106">
        <f t="shared" si="108"/>
        <v>0</v>
      </c>
      <c r="K859" s="92">
        <v>0</v>
      </c>
      <c r="L859" s="125">
        <f t="shared" si="112"/>
        <v>0</v>
      </c>
      <c r="M859" s="96">
        <f t="shared" si="110"/>
        <v>0</v>
      </c>
    </row>
    <row r="860" spans="1:13" hidden="1" outlineLevel="1" x14ac:dyDescent="0.2">
      <c r="A860" s="27" t="s">
        <v>117</v>
      </c>
      <c r="B860" s="62" t="s">
        <v>63</v>
      </c>
      <c r="C860" s="109">
        <v>0</v>
      </c>
      <c r="D860" s="110">
        <v>0</v>
      </c>
      <c r="E860" s="111">
        <v>0</v>
      </c>
      <c r="F860" s="111">
        <v>0</v>
      </c>
      <c r="G860" s="142">
        <f t="shared" si="109"/>
        <v>0</v>
      </c>
      <c r="H860" s="89">
        <v>0</v>
      </c>
      <c r="I860" s="105">
        <f t="shared" si="111"/>
        <v>0</v>
      </c>
      <c r="J860" s="106">
        <f t="shared" si="108"/>
        <v>0</v>
      </c>
      <c r="K860" s="92">
        <v>0</v>
      </c>
      <c r="L860" s="125">
        <f t="shared" si="112"/>
        <v>0</v>
      </c>
      <c r="M860" s="96">
        <f t="shared" si="110"/>
        <v>0</v>
      </c>
    </row>
    <row r="861" spans="1:13" collapsed="1" x14ac:dyDescent="0.2">
      <c r="A861" s="27">
        <v>1960</v>
      </c>
      <c r="B861" s="62" t="s">
        <v>168</v>
      </c>
      <c r="C861" s="109">
        <v>426963.72000000003</v>
      </c>
      <c r="D861" s="110">
        <v>89812.5</v>
      </c>
      <c r="E861" s="111">
        <v>0</v>
      </c>
      <c r="F861" s="111">
        <v>0</v>
      </c>
      <c r="G861" s="142">
        <f t="shared" si="109"/>
        <v>337151.22000000003</v>
      </c>
      <c r="H861" s="89">
        <v>10</v>
      </c>
      <c r="I861" s="105">
        <f t="shared" si="111"/>
        <v>0.1</v>
      </c>
      <c r="J861" s="106">
        <f t="shared" si="108"/>
        <v>33715.122000000003</v>
      </c>
      <c r="K861" s="92">
        <v>33735.949999999997</v>
      </c>
      <c r="L861" s="125">
        <f t="shared" si="112"/>
        <v>20.827999999994063</v>
      </c>
      <c r="M861" s="96">
        <f t="shared" si="110"/>
        <v>6.1738294015713398E-4</v>
      </c>
    </row>
    <row r="862" spans="1:13" x14ac:dyDescent="0.2">
      <c r="A862" s="27" t="s">
        <v>118</v>
      </c>
      <c r="B862" s="62" t="s">
        <v>119</v>
      </c>
      <c r="C862" s="109">
        <v>95535.5</v>
      </c>
      <c r="D862" s="110">
        <v>63002.37</v>
      </c>
      <c r="E862" s="111">
        <v>0</v>
      </c>
      <c r="F862" s="111">
        <v>0</v>
      </c>
      <c r="G862" s="142">
        <f t="shared" si="109"/>
        <v>32533.129999999997</v>
      </c>
      <c r="H862" s="89">
        <v>5</v>
      </c>
      <c r="I862" s="105">
        <f t="shared" si="111"/>
        <v>0.2</v>
      </c>
      <c r="J862" s="106">
        <f t="shared" si="108"/>
        <v>6506.6259999999993</v>
      </c>
      <c r="K862" s="92">
        <v>6283.6299999999992</v>
      </c>
      <c r="L862" s="125">
        <f t="shared" si="112"/>
        <v>-222.99600000000009</v>
      </c>
      <c r="M862" s="96">
        <f t="shared" si="110"/>
        <v>-3.548840399577953E-2</v>
      </c>
    </row>
    <row r="863" spans="1:13" hidden="1" outlineLevel="1" x14ac:dyDescent="0.2">
      <c r="A863" s="27">
        <v>1970</v>
      </c>
      <c r="B863" s="103" t="s">
        <v>65</v>
      </c>
      <c r="C863" s="109">
        <v>0</v>
      </c>
      <c r="D863" s="110">
        <v>0</v>
      </c>
      <c r="E863" s="111">
        <v>0</v>
      </c>
      <c r="F863" s="111">
        <v>0</v>
      </c>
      <c r="G863" s="142">
        <f t="shared" si="109"/>
        <v>0</v>
      </c>
      <c r="H863" s="89">
        <v>0</v>
      </c>
      <c r="I863" s="105">
        <f t="shared" si="111"/>
        <v>0</v>
      </c>
      <c r="J863" s="106">
        <f t="shared" si="108"/>
        <v>0</v>
      </c>
      <c r="K863" s="92">
        <v>0</v>
      </c>
      <c r="L863" s="125">
        <f t="shared" si="112"/>
        <v>0</v>
      </c>
      <c r="M863" s="96">
        <f t="shared" si="110"/>
        <v>0</v>
      </c>
    </row>
    <row r="864" spans="1:13" hidden="1" outlineLevel="1" x14ac:dyDescent="0.2">
      <c r="A864" s="27">
        <v>1975</v>
      </c>
      <c r="B864" s="62" t="s">
        <v>66</v>
      </c>
      <c r="C864" s="109">
        <v>0</v>
      </c>
      <c r="D864" s="110">
        <v>0</v>
      </c>
      <c r="E864" s="111">
        <v>0</v>
      </c>
      <c r="F864" s="111">
        <v>0</v>
      </c>
      <c r="G864" s="142">
        <f t="shared" si="109"/>
        <v>0</v>
      </c>
      <c r="H864" s="89">
        <v>0</v>
      </c>
      <c r="I864" s="105">
        <f t="shared" si="111"/>
        <v>0</v>
      </c>
      <c r="J864" s="106">
        <f t="shared" si="108"/>
        <v>0</v>
      </c>
      <c r="K864" s="92">
        <v>0</v>
      </c>
      <c r="L864" s="125">
        <f t="shared" si="112"/>
        <v>0</v>
      </c>
      <c r="M864" s="96">
        <f t="shared" si="110"/>
        <v>0</v>
      </c>
    </row>
    <row r="865" spans="1:19" collapsed="1" x14ac:dyDescent="0.2">
      <c r="A865" s="27">
        <v>1980</v>
      </c>
      <c r="B865" s="62" t="s">
        <v>67</v>
      </c>
      <c r="C865" s="109">
        <v>1772219.5400000003</v>
      </c>
      <c r="D865" s="110">
        <v>740351.89999999991</v>
      </c>
      <c r="E865" s="111">
        <v>529917.36</v>
      </c>
      <c r="F865" s="111">
        <v>0</v>
      </c>
      <c r="G865" s="142">
        <f t="shared" si="109"/>
        <v>1296826.3200000003</v>
      </c>
      <c r="H865" s="89">
        <v>20</v>
      </c>
      <c r="I865" s="105">
        <f t="shared" si="111"/>
        <v>0.05</v>
      </c>
      <c r="J865" s="106">
        <f t="shared" si="108"/>
        <v>64841.316000000013</v>
      </c>
      <c r="K865" s="92">
        <v>64332.112000000001</v>
      </c>
      <c r="L865" s="125">
        <f t="shared" si="112"/>
        <v>-509.20400000001246</v>
      </c>
      <c r="M865" s="96">
        <f t="shared" si="110"/>
        <v>-7.9152383493955938E-3</v>
      </c>
    </row>
    <row r="866" spans="1:19" hidden="1" outlineLevel="1" x14ac:dyDescent="0.2">
      <c r="A866" s="27">
        <v>1985</v>
      </c>
      <c r="B866" s="62" t="s">
        <v>68</v>
      </c>
      <c r="C866" s="109">
        <v>0</v>
      </c>
      <c r="D866" s="110">
        <v>0</v>
      </c>
      <c r="E866" s="111">
        <v>0</v>
      </c>
      <c r="F866" s="111">
        <v>0</v>
      </c>
      <c r="G866" s="142">
        <f t="shared" si="109"/>
        <v>0</v>
      </c>
      <c r="H866" s="89">
        <v>0</v>
      </c>
      <c r="I866" s="105">
        <f t="shared" si="111"/>
        <v>0</v>
      </c>
      <c r="J866" s="106">
        <f t="shared" si="108"/>
        <v>0</v>
      </c>
      <c r="K866" s="92">
        <v>0</v>
      </c>
      <c r="L866" s="125">
        <f t="shared" si="112"/>
        <v>0</v>
      </c>
      <c r="M866" s="96">
        <f t="shared" si="110"/>
        <v>0</v>
      </c>
    </row>
    <row r="867" spans="1:19" hidden="1" outlineLevel="1" x14ac:dyDescent="0.2">
      <c r="A867" s="27">
        <v>1990</v>
      </c>
      <c r="B867" s="104" t="s">
        <v>69</v>
      </c>
      <c r="C867" s="109">
        <v>0</v>
      </c>
      <c r="D867" s="110">
        <v>0</v>
      </c>
      <c r="E867" s="111">
        <v>0</v>
      </c>
      <c r="F867" s="111">
        <v>0</v>
      </c>
      <c r="G867" s="142">
        <f t="shared" si="109"/>
        <v>0</v>
      </c>
      <c r="H867" s="89">
        <v>0</v>
      </c>
      <c r="I867" s="105">
        <f t="shared" si="111"/>
        <v>0</v>
      </c>
      <c r="J867" s="106">
        <f t="shared" si="108"/>
        <v>0</v>
      </c>
      <c r="K867" s="92">
        <v>0</v>
      </c>
      <c r="L867" s="125">
        <f t="shared" si="112"/>
        <v>0</v>
      </c>
      <c r="M867" s="96">
        <f t="shared" si="110"/>
        <v>0</v>
      </c>
      <c r="R867" s="132"/>
    </row>
    <row r="868" spans="1:19" ht="13.5" collapsed="1" thickBot="1" x14ac:dyDescent="0.25">
      <c r="A868" s="27">
        <v>1995</v>
      </c>
      <c r="B868" s="62" t="s">
        <v>70</v>
      </c>
      <c r="C868" s="109">
        <v>-30443188.889999997</v>
      </c>
      <c r="D868" s="110">
        <v>-411514.06000000006</v>
      </c>
      <c r="E868" s="111">
        <v>-1250000</v>
      </c>
      <c r="F868" s="111">
        <v>0</v>
      </c>
      <c r="G868" s="142">
        <f t="shared" si="109"/>
        <v>-30656674.829999998</v>
      </c>
      <c r="H868" s="89">
        <v>42</v>
      </c>
      <c r="I868" s="105">
        <f t="shared" si="111"/>
        <v>2.3809523809523808E-2</v>
      </c>
      <c r="J868" s="106">
        <f t="shared" si="108"/>
        <v>-729920.82928571419</v>
      </c>
      <c r="K868" s="92">
        <v>-714467.37777777773</v>
      </c>
      <c r="L868" s="125">
        <f t="shared" si="112"/>
        <v>15453.451507936465</v>
      </c>
      <c r="M868" s="96">
        <f t="shared" si="110"/>
        <v>-2.1629331147352937E-2</v>
      </c>
      <c r="R868" s="133"/>
      <c r="S868" s="57"/>
    </row>
    <row r="869" spans="1:19" hidden="1" outlineLevel="1" x14ac:dyDescent="0.2">
      <c r="A869" s="27">
        <v>2440</v>
      </c>
      <c r="B869" s="28" t="s">
        <v>86</v>
      </c>
      <c r="C869" s="109">
        <v>0</v>
      </c>
      <c r="D869" s="110">
        <v>0</v>
      </c>
      <c r="E869" s="111">
        <v>0</v>
      </c>
      <c r="F869" s="111">
        <v>0</v>
      </c>
      <c r="G869" s="142">
        <f t="shared" ref="G869:G870" si="113">C869-D869+E869*0.5</f>
        <v>0</v>
      </c>
      <c r="H869" s="89">
        <v>0</v>
      </c>
      <c r="I869" s="105">
        <f t="shared" si="111"/>
        <v>0</v>
      </c>
      <c r="J869" s="106">
        <f t="shared" si="108"/>
        <v>0</v>
      </c>
      <c r="K869" s="92">
        <v>0</v>
      </c>
      <c r="L869" s="125">
        <f t="shared" si="112"/>
        <v>0</v>
      </c>
      <c r="M869" s="96">
        <f t="shared" si="110"/>
        <v>0</v>
      </c>
    </row>
    <row r="870" spans="1:19" ht="13.5" hidden="1" outlineLevel="1" thickBot="1" x14ac:dyDescent="0.25">
      <c r="A870" s="27">
        <v>2005</v>
      </c>
      <c r="B870" s="62" t="s">
        <v>165</v>
      </c>
      <c r="C870" s="109">
        <v>0</v>
      </c>
      <c r="D870" s="110">
        <v>0</v>
      </c>
      <c r="E870" s="111">
        <v>0</v>
      </c>
      <c r="F870" s="111">
        <v>0</v>
      </c>
      <c r="G870" s="143">
        <f t="shared" si="113"/>
        <v>0</v>
      </c>
      <c r="H870" s="89">
        <v>0</v>
      </c>
      <c r="I870" s="113">
        <f t="shared" si="111"/>
        <v>0</v>
      </c>
      <c r="J870" s="114">
        <f t="shared" si="108"/>
        <v>0</v>
      </c>
      <c r="K870" s="92">
        <v>0</v>
      </c>
      <c r="L870" s="126">
        <f t="shared" si="112"/>
        <v>0</v>
      </c>
      <c r="M870" s="116">
        <f t="shared" si="110"/>
        <v>0</v>
      </c>
    </row>
    <row r="871" spans="1:19" ht="13.5" collapsed="1" thickBot="1" x14ac:dyDescent="0.25">
      <c r="A871" s="127"/>
      <c r="B871" s="128" t="s">
        <v>80</v>
      </c>
      <c r="C871" s="119">
        <f t="shared" ref="C871:G871" si="114">SUM(C818:C870)</f>
        <v>258523169.70999992</v>
      </c>
      <c r="D871" s="119">
        <f t="shared" si="114"/>
        <v>33001349.270000003</v>
      </c>
      <c r="E871" s="119">
        <f t="shared" si="114"/>
        <v>19947183.730000004</v>
      </c>
      <c r="F871" s="119">
        <f t="shared" si="114"/>
        <v>0</v>
      </c>
      <c r="G871" s="119">
        <f t="shared" si="114"/>
        <v>235495412.30499995</v>
      </c>
      <c r="H871" s="119"/>
      <c r="I871" s="120"/>
      <c r="J871" s="119">
        <f>SUM(J818:J870)</f>
        <v>7511650.1607360505</v>
      </c>
      <c r="K871" s="119">
        <f t="shared" ref="K871:L871" si="115">SUM(K818:K870)</f>
        <v>7313833.3851162102</v>
      </c>
      <c r="L871" s="121">
        <f t="shared" si="115"/>
        <v>-197816.77561984106</v>
      </c>
      <c r="M871" s="122">
        <f t="shared" si="110"/>
        <v>-2.7046934925042447E-2</v>
      </c>
    </row>
    <row r="872" spans="1:19" x14ac:dyDescent="0.2">
      <c r="B872" s="134" t="s">
        <v>169</v>
      </c>
      <c r="C872" s="48">
        <v>0</v>
      </c>
      <c r="E872" s="48">
        <v>0</v>
      </c>
      <c r="F872" s="48">
        <v>0</v>
      </c>
    </row>
  </sheetData>
  <mergeCells count="77">
    <mergeCell ref="J7:K7"/>
    <mergeCell ref="J1:K1"/>
    <mergeCell ref="J2:K2"/>
    <mergeCell ref="J3:K3"/>
    <mergeCell ref="J4:K4"/>
    <mergeCell ref="J5:K5"/>
    <mergeCell ref="C74:F74"/>
    <mergeCell ref="G74:H74"/>
    <mergeCell ref="A9:K9"/>
    <mergeCell ref="A10:K10"/>
    <mergeCell ref="B14:K14"/>
    <mergeCell ref="B15:K15"/>
    <mergeCell ref="B18:K18"/>
    <mergeCell ref="B19:K19"/>
    <mergeCell ref="B21:K21"/>
    <mergeCell ref="C25:F25"/>
    <mergeCell ref="G25:H25"/>
    <mergeCell ref="A26:A27"/>
    <mergeCell ref="B26:B27"/>
    <mergeCell ref="A75:A76"/>
    <mergeCell ref="B75:B76"/>
    <mergeCell ref="C123:F123"/>
    <mergeCell ref="G123:H123"/>
    <mergeCell ref="A124:A125"/>
    <mergeCell ref="B124:B125"/>
    <mergeCell ref="C172:F172"/>
    <mergeCell ref="G172:H172"/>
    <mergeCell ref="A173:A174"/>
    <mergeCell ref="B173:B174"/>
    <mergeCell ref="C221:F221"/>
    <mergeCell ref="G221:H221"/>
    <mergeCell ref="A222:A223"/>
    <mergeCell ref="B222:B223"/>
    <mergeCell ref="C270:F270"/>
    <mergeCell ref="G270:H270"/>
    <mergeCell ref="A271:A272"/>
    <mergeCell ref="B271:B272"/>
    <mergeCell ref="C319:F319"/>
    <mergeCell ref="G319:H319"/>
    <mergeCell ref="A320:A321"/>
    <mergeCell ref="B320:B321"/>
    <mergeCell ref="C368:F368"/>
    <mergeCell ref="G368:H368"/>
    <mergeCell ref="A369:A370"/>
    <mergeCell ref="B369:B370"/>
    <mergeCell ref="C417:F417"/>
    <mergeCell ref="G417:H417"/>
    <mergeCell ref="A418:A419"/>
    <mergeCell ref="B418:B419"/>
    <mergeCell ref="C466:F466"/>
    <mergeCell ref="G466:H466"/>
    <mergeCell ref="A467:A468"/>
    <mergeCell ref="B467:B468"/>
    <mergeCell ref="C515:F515"/>
    <mergeCell ref="G515:H515"/>
    <mergeCell ref="A516:A517"/>
    <mergeCell ref="B516:B517"/>
    <mergeCell ref="C575:F575"/>
    <mergeCell ref="G575:H575"/>
    <mergeCell ref="A576:A577"/>
    <mergeCell ref="B576:B577"/>
    <mergeCell ref="C635:F635"/>
    <mergeCell ref="G635:H635"/>
    <mergeCell ref="A636:A637"/>
    <mergeCell ref="B636:B637"/>
    <mergeCell ref="C695:F695"/>
    <mergeCell ref="G695:H695"/>
    <mergeCell ref="C815:F815"/>
    <mergeCell ref="G815:H815"/>
    <mergeCell ref="A816:A817"/>
    <mergeCell ref="B816:B817"/>
    <mergeCell ref="A696:A697"/>
    <mergeCell ref="B696:B697"/>
    <mergeCell ref="C755:F755"/>
    <mergeCell ref="G755:H755"/>
    <mergeCell ref="A756:A757"/>
    <mergeCell ref="B756:B757"/>
  </mergeCells>
  <dataValidations count="1">
    <dataValidation allowBlank="1" showInputMessage="1" showErrorMessage="1" promptTitle="Date Format" prompt="E.g:  &quot;August 1, 2011&quot;" sqref="J7 JE7 TA7 ACW7 AMS7 AWO7 BGK7 BQG7 CAC7 CJY7 CTU7 DDQ7 DNM7 DXI7 EHE7 ERA7 FAW7 FKS7 FUO7 GEK7 GOG7 GYC7 HHY7 HRU7 IBQ7 ILM7 IVI7 JFE7 JPA7 JYW7 KIS7 KSO7 LCK7 LMG7 LWC7 MFY7 MPU7 MZQ7 NJM7 NTI7 ODE7 ONA7 OWW7 PGS7 PQO7 QAK7 QKG7 QUC7 RDY7 RNU7 RXQ7 SHM7 SRI7 TBE7 TLA7 TUW7 UES7 UOO7 UYK7 VIG7 VSC7 WBY7 WLU7 WVQ7" xr:uid="{AF20774F-769E-4D9E-B9DC-0F23E425C16B}"/>
  </dataValidation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2049" r:id="rId3" name="Check Box 1">
              <controlPr defaultSize="0" autoFill="0" autoLine="0" autoPict="0">
                <anchor moveWithCells="1">
                  <from>
                    <xdr:col>7</xdr:col>
                    <xdr:colOff>466725</xdr:colOff>
                    <xdr:row>0</xdr:row>
                    <xdr:rowOff>0</xdr:rowOff>
                  </from>
                  <to>
                    <xdr:col>7</xdr:col>
                    <xdr:colOff>523875</xdr:colOff>
                    <xdr:row>0</xdr:row>
                    <xdr:rowOff>38100</xdr:rowOff>
                  </to>
                </anchor>
              </controlPr>
            </control>
          </mc:Choice>
        </mc:AlternateContent>
        <mc:AlternateContent xmlns:mc="http://schemas.openxmlformats.org/markup-compatibility/2006">
          <mc:Choice Requires="x14">
            <control shapeId="2050" r:id="rId4" name="Check Box 2">
              <controlPr defaultSize="0" autoFill="0" autoLine="0" autoPict="0">
                <anchor moveWithCells="1">
                  <from>
                    <xdr:col>7</xdr:col>
                    <xdr:colOff>2352675</xdr:colOff>
                    <xdr:row>0</xdr:row>
                    <xdr:rowOff>0</xdr:rowOff>
                  </from>
                  <to>
                    <xdr:col>8</xdr:col>
                    <xdr:colOff>9525</xdr:colOff>
                    <xdr:row>1</xdr:row>
                    <xdr:rowOff>0</xdr:rowOff>
                  </to>
                </anchor>
              </controlPr>
            </control>
          </mc:Choice>
        </mc:AlternateContent>
        <mc:AlternateContent xmlns:mc="http://schemas.openxmlformats.org/markup-compatibility/2006">
          <mc:Choice Requires="x14">
            <control shapeId="2051" r:id="rId5" name="Check Box 3">
              <controlPr defaultSize="0" autoFill="0" autoLine="0" autoPict="0">
                <anchor moveWithCells="1">
                  <from>
                    <xdr:col>7</xdr:col>
                    <xdr:colOff>466725</xdr:colOff>
                    <xdr:row>0</xdr:row>
                    <xdr:rowOff>0</xdr:rowOff>
                  </from>
                  <to>
                    <xdr:col>7</xdr:col>
                    <xdr:colOff>523875</xdr:colOff>
                    <xdr:row>0</xdr:row>
                    <xdr:rowOff>38100</xdr:rowOff>
                  </to>
                </anchor>
              </controlPr>
            </control>
          </mc:Choice>
        </mc:AlternateContent>
        <mc:AlternateContent xmlns:mc="http://schemas.openxmlformats.org/markup-compatibility/2006">
          <mc:Choice Requires="x14">
            <control shapeId="2052" r:id="rId6" name="Check Box 4">
              <controlPr defaultSize="0" autoFill="0" autoLine="0" autoPict="0">
                <anchor moveWithCells="1">
                  <from>
                    <xdr:col>1</xdr:col>
                    <xdr:colOff>466725</xdr:colOff>
                    <xdr:row>268</xdr:row>
                    <xdr:rowOff>0</xdr:rowOff>
                  </from>
                  <to>
                    <xdr:col>1</xdr:col>
                    <xdr:colOff>523875</xdr:colOff>
                    <xdr:row>511</xdr:row>
                    <xdr:rowOff>0</xdr:rowOff>
                  </to>
                </anchor>
              </controlPr>
            </control>
          </mc:Choice>
        </mc:AlternateContent>
        <mc:AlternateContent xmlns:mc="http://schemas.openxmlformats.org/markup-compatibility/2006">
          <mc:Choice Requires="x14">
            <control shapeId="2053" r:id="rId7" name="Check Box 5">
              <controlPr defaultSize="0" autoFill="0" autoLine="0" autoPict="0">
                <anchor moveWithCells="1">
                  <from>
                    <xdr:col>1</xdr:col>
                    <xdr:colOff>466725</xdr:colOff>
                    <xdr:row>268</xdr:row>
                    <xdr:rowOff>0</xdr:rowOff>
                  </from>
                  <to>
                    <xdr:col>1</xdr:col>
                    <xdr:colOff>523875</xdr:colOff>
                    <xdr:row>511</xdr:row>
                    <xdr:rowOff>0</xdr:rowOff>
                  </to>
                </anchor>
              </controlPr>
            </control>
          </mc:Choice>
        </mc:AlternateContent>
        <mc:AlternateContent xmlns:mc="http://schemas.openxmlformats.org/markup-compatibility/2006">
          <mc:Choice Requires="x14">
            <control shapeId="2054" r:id="rId8" name="Check Box 6">
              <controlPr defaultSize="0" autoFill="0" autoLine="0" autoPict="0">
                <anchor moveWithCells="1">
                  <from>
                    <xdr:col>1</xdr:col>
                    <xdr:colOff>466725</xdr:colOff>
                    <xdr:row>317</xdr:row>
                    <xdr:rowOff>0</xdr:rowOff>
                  </from>
                  <to>
                    <xdr:col>1</xdr:col>
                    <xdr:colOff>523875</xdr:colOff>
                    <xdr:row>511</xdr:row>
                    <xdr:rowOff>0</xdr:rowOff>
                  </to>
                </anchor>
              </controlPr>
            </control>
          </mc:Choice>
        </mc:AlternateContent>
        <mc:AlternateContent xmlns:mc="http://schemas.openxmlformats.org/markup-compatibility/2006">
          <mc:Choice Requires="x14">
            <control shapeId="2055" r:id="rId9" name="Check Box 7">
              <controlPr defaultSize="0" autoFill="0" autoLine="0" autoPict="0">
                <anchor moveWithCells="1">
                  <from>
                    <xdr:col>1</xdr:col>
                    <xdr:colOff>466725</xdr:colOff>
                    <xdr:row>317</xdr:row>
                    <xdr:rowOff>0</xdr:rowOff>
                  </from>
                  <to>
                    <xdr:col>1</xdr:col>
                    <xdr:colOff>523875</xdr:colOff>
                    <xdr:row>511</xdr:row>
                    <xdr:rowOff>0</xdr:rowOff>
                  </to>
                </anchor>
              </controlPr>
            </control>
          </mc:Choice>
        </mc:AlternateContent>
        <mc:AlternateContent xmlns:mc="http://schemas.openxmlformats.org/markup-compatibility/2006">
          <mc:Choice Requires="x14">
            <control shapeId="2056" r:id="rId10" name="Check Box 8">
              <controlPr defaultSize="0" autoFill="0" autoLine="0" autoPict="0">
                <anchor moveWithCells="1">
                  <from>
                    <xdr:col>1</xdr:col>
                    <xdr:colOff>466725</xdr:colOff>
                    <xdr:row>366</xdr:row>
                    <xdr:rowOff>0</xdr:rowOff>
                  </from>
                  <to>
                    <xdr:col>1</xdr:col>
                    <xdr:colOff>523875</xdr:colOff>
                    <xdr:row>511</xdr:row>
                    <xdr:rowOff>0</xdr:rowOff>
                  </to>
                </anchor>
              </controlPr>
            </control>
          </mc:Choice>
        </mc:AlternateContent>
        <mc:AlternateContent xmlns:mc="http://schemas.openxmlformats.org/markup-compatibility/2006">
          <mc:Choice Requires="x14">
            <control shapeId="2057" r:id="rId11" name="Check Box 9">
              <controlPr defaultSize="0" autoFill="0" autoLine="0" autoPict="0">
                <anchor moveWithCells="1">
                  <from>
                    <xdr:col>1</xdr:col>
                    <xdr:colOff>466725</xdr:colOff>
                    <xdr:row>366</xdr:row>
                    <xdr:rowOff>0</xdr:rowOff>
                  </from>
                  <to>
                    <xdr:col>1</xdr:col>
                    <xdr:colOff>523875</xdr:colOff>
                    <xdr:row>511</xdr:row>
                    <xdr:rowOff>0</xdr:rowOff>
                  </to>
                </anchor>
              </controlPr>
            </control>
          </mc:Choice>
        </mc:AlternateContent>
        <mc:AlternateContent xmlns:mc="http://schemas.openxmlformats.org/markup-compatibility/2006">
          <mc:Choice Requires="x14">
            <control shapeId="2058" r:id="rId12" name="Check Box 10">
              <controlPr defaultSize="0" autoFill="0" autoLine="0" autoPict="0">
                <anchor moveWithCells="1">
                  <from>
                    <xdr:col>1</xdr:col>
                    <xdr:colOff>466725</xdr:colOff>
                    <xdr:row>415</xdr:row>
                    <xdr:rowOff>0</xdr:rowOff>
                  </from>
                  <to>
                    <xdr:col>1</xdr:col>
                    <xdr:colOff>523875</xdr:colOff>
                    <xdr:row>511</xdr:row>
                    <xdr:rowOff>0</xdr:rowOff>
                  </to>
                </anchor>
              </controlPr>
            </control>
          </mc:Choice>
        </mc:AlternateContent>
        <mc:AlternateContent xmlns:mc="http://schemas.openxmlformats.org/markup-compatibility/2006">
          <mc:Choice Requires="x14">
            <control shapeId="2059" r:id="rId13" name="Check Box 11">
              <controlPr defaultSize="0" autoFill="0" autoLine="0" autoPict="0">
                <anchor moveWithCells="1">
                  <from>
                    <xdr:col>1</xdr:col>
                    <xdr:colOff>466725</xdr:colOff>
                    <xdr:row>415</xdr:row>
                    <xdr:rowOff>0</xdr:rowOff>
                  </from>
                  <to>
                    <xdr:col>1</xdr:col>
                    <xdr:colOff>523875</xdr:colOff>
                    <xdr:row>511</xdr:row>
                    <xdr:rowOff>0</xdr:rowOff>
                  </to>
                </anchor>
              </controlPr>
            </control>
          </mc:Choice>
        </mc:AlternateContent>
        <mc:AlternateContent xmlns:mc="http://schemas.openxmlformats.org/markup-compatibility/2006">
          <mc:Choice Requires="x14">
            <control shapeId="2060" r:id="rId14" name="Check Box 12">
              <controlPr defaultSize="0" autoFill="0" autoLine="0" autoPict="0">
                <anchor moveWithCells="1">
                  <from>
                    <xdr:col>1</xdr:col>
                    <xdr:colOff>466725</xdr:colOff>
                    <xdr:row>464</xdr:row>
                    <xdr:rowOff>0</xdr:rowOff>
                  </from>
                  <to>
                    <xdr:col>1</xdr:col>
                    <xdr:colOff>523875</xdr:colOff>
                    <xdr:row>511</xdr:row>
                    <xdr:rowOff>0</xdr:rowOff>
                  </to>
                </anchor>
              </controlPr>
            </control>
          </mc:Choice>
        </mc:AlternateContent>
        <mc:AlternateContent xmlns:mc="http://schemas.openxmlformats.org/markup-compatibility/2006">
          <mc:Choice Requires="x14">
            <control shapeId="2061" r:id="rId15" name="Check Box 13">
              <controlPr defaultSize="0" autoFill="0" autoLine="0" autoPict="0">
                <anchor moveWithCells="1">
                  <from>
                    <xdr:col>1</xdr:col>
                    <xdr:colOff>466725</xdr:colOff>
                    <xdr:row>464</xdr:row>
                    <xdr:rowOff>0</xdr:rowOff>
                  </from>
                  <to>
                    <xdr:col>1</xdr:col>
                    <xdr:colOff>523875</xdr:colOff>
                    <xdr:row>511</xdr:row>
                    <xdr:rowOff>0</xdr:rowOff>
                  </to>
                </anchor>
              </controlPr>
            </control>
          </mc:Choice>
        </mc:AlternateContent>
        <mc:AlternateContent xmlns:mc="http://schemas.openxmlformats.org/markup-compatibility/2006">
          <mc:Choice Requires="x14">
            <control shapeId="2062" r:id="rId16" name="Check Box 14">
              <controlPr defaultSize="0" autoFill="0" autoLine="0" autoPict="0">
                <anchor moveWithCells="1">
                  <from>
                    <xdr:col>1</xdr:col>
                    <xdr:colOff>466725</xdr:colOff>
                    <xdr:row>513</xdr:row>
                    <xdr:rowOff>0</xdr:rowOff>
                  </from>
                  <to>
                    <xdr:col>1</xdr:col>
                    <xdr:colOff>523875</xdr:colOff>
                    <xdr:row>513</xdr:row>
                    <xdr:rowOff>38100</xdr:rowOff>
                  </to>
                </anchor>
              </controlPr>
            </control>
          </mc:Choice>
        </mc:AlternateContent>
        <mc:AlternateContent xmlns:mc="http://schemas.openxmlformats.org/markup-compatibility/2006">
          <mc:Choice Requires="x14">
            <control shapeId="2063" r:id="rId17" name="Check Box 15">
              <controlPr defaultSize="0" autoFill="0" autoLine="0" autoPict="0">
                <anchor moveWithCells="1">
                  <from>
                    <xdr:col>1</xdr:col>
                    <xdr:colOff>466725</xdr:colOff>
                    <xdr:row>513</xdr:row>
                    <xdr:rowOff>0</xdr:rowOff>
                  </from>
                  <to>
                    <xdr:col>1</xdr:col>
                    <xdr:colOff>523875</xdr:colOff>
                    <xdr:row>513</xdr:row>
                    <xdr:rowOff>38100</xdr:rowOff>
                  </to>
                </anchor>
              </controlPr>
            </control>
          </mc:Choice>
        </mc:AlternateContent>
        <mc:AlternateContent xmlns:mc="http://schemas.openxmlformats.org/markup-compatibility/2006">
          <mc:Choice Requires="x14">
            <control shapeId="2064" r:id="rId18" name="Check Box 16">
              <controlPr defaultSize="0" autoFill="0" autoLine="0" autoPict="0">
                <anchor moveWithCells="1">
                  <from>
                    <xdr:col>1</xdr:col>
                    <xdr:colOff>466725</xdr:colOff>
                    <xdr:row>573</xdr:row>
                    <xdr:rowOff>0</xdr:rowOff>
                  </from>
                  <to>
                    <xdr:col>1</xdr:col>
                    <xdr:colOff>523875</xdr:colOff>
                    <xdr:row>573</xdr:row>
                    <xdr:rowOff>38100</xdr:rowOff>
                  </to>
                </anchor>
              </controlPr>
            </control>
          </mc:Choice>
        </mc:AlternateContent>
        <mc:AlternateContent xmlns:mc="http://schemas.openxmlformats.org/markup-compatibility/2006">
          <mc:Choice Requires="x14">
            <control shapeId="2065" r:id="rId19" name="Check Box 17">
              <controlPr defaultSize="0" autoFill="0" autoLine="0" autoPict="0">
                <anchor moveWithCells="1">
                  <from>
                    <xdr:col>1</xdr:col>
                    <xdr:colOff>466725</xdr:colOff>
                    <xdr:row>573</xdr:row>
                    <xdr:rowOff>0</xdr:rowOff>
                  </from>
                  <to>
                    <xdr:col>1</xdr:col>
                    <xdr:colOff>523875</xdr:colOff>
                    <xdr:row>573</xdr:row>
                    <xdr:rowOff>38100</xdr:rowOff>
                  </to>
                </anchor>
              </controlPr>
            </control>
          </mc:Choice>
        </mc:AlternateContent>
        <mc:AlternateContent xmlns:mc="http://schemas.openxmlformats.org/markup-compatibility/2006">
          <mc:Choice Requires="x14">
            <control shapeId="2066" r:id="rId20" name="Check Box 18">
              <controlPr defaultSize="0" autoFill="0" autoLine="0" autoPict="0">
                <anchor moveWithCells="1">
                  <from>
                    <xdr:col>1</xdr:col>
                    <xdr:colOff>466725</xdr:colOff>
                    <xdr:row>633</xdr:row>
                    <xdr:rowOff>0</xdr:rowOff>
                  </from>
                  <to>
                    <xdr:col>1</xdr:col>
                    <xdr:colOff>523875</xdr:colOff>
                    <xdr:row>633</xdr:row>
                    <xdr:rowOff>38100</xdr:rowOff>
                  </to>
                </anchor>
              </controlPr>
            </control>
          </mc:Choice>
        </mc:AlternateContent>
        <mc:AlternateContent xmlns:mc="http://schemas.openxmlformats.org/markup-compatibility/2006">
          <mc:Choice Requires="x14">
            <control shapeId="2067" r:id="rId21" name="Check Box 19">
              <controlPr defaultSize="0" autoFill="0" autoLine="0" autoPict="0">
                <anchor moveWithCells="1">
                  <from>
                    <xdr:col>1</xdr:col>
                    <xdr:colOff>466725</xdr:colOff>
                    <xdr:row>633</xdr:row>
                    <xdr:rowOff>0</xdr:rowOff>
                  </from>
                  <to>
                    <xdr:col>1</xdr:col>
                    <xdr:colOff>523875</xdr:colOff>
                    <xdr:row>633</xdr:row>
                    <xdr:rowOff>38100</xdr:rowOff>
                  </to>
                </anchor>
              </controlPr>
            </control>
          </mc:Choice>
        </mc:AlternateContent>
        <mc:AlternateContent xmlns:mc="http://schemas.openxmlformats.org/markup-compatibility/2006">
          <mc:Choice Requires="x14">
            <control shapeId="2068" r:id="rId22" name="Check Box 20">
              <controlPr defaultSize="0" autoFill="0" autoLine="0" autoPict="0">
                <anchor moveWithCells="1">
                  <from>
                    <xdr:col>1</xdr:col>
                    <xdr:colOff>466725</xdr:colOff>
                    <xdr:row>693</xdr:row>
                    <xdr:rowOff>0</xdr:rowOff>
                  </from>
                  <to>
                    <xdr:col>1</xdr:col>
                    <xdr:colOff>523875</xdr:colOff>
                    <xdr:row>693</xdr:row>
                    <xdr:rowOff>38100</xdr:rowOff>
                  </to>
                </anchor>
              </controlPr>
            </control>
          </mc:Choice>
        </mc:AlternateContent>
        <mc:AlternateContent xmlns:mc="http://schemas.openxmlformats.org/markup-compatibility/2006">
          <mc:Choice Requires="x14">
            <control shapeId="2069" r:id="rId23" name="Check Box 21">
              <controlPr defaultSize="0" autoFill="0" autoLine="0" autoPict="0">
                <anchor moveWithCells="1">
                  <from>
                    <xdr:col>1</xdr:col>
                    <xdr:colOff>466725</xdr:colOff>
                    <xdr:row>693</xdr:row>
                    <xdr:rowOff>0</xdr:rowOff>
                  </from>
                  <to>
                    <xdr:col>1</xdr:col>
                    <xdr:colOff>523875</xdr:colOff>
                    <xdr:row>693</xdr:row>
                    <xdr:rowOff>38100</xdr:rowOff>
                  </to>
                </anchor>
              </controlPr>
            </control>
          </mc:Choice>
        </mc:AlternateContent>
        <mc:AlternateContent xmlns:mc="http://schemas.openxmlformats.org/markup-compatibility/2006">
          <mc:Choice Requires="x14">
            <control shapeId="2070" r:id="rId24" name="Check Box 22">
              <controlPr defaultSize="0" autoFill="0" autoLine="0" autoPict="0">
                <anchor moveWithCells="1">
                  <from>
                    <xdr:col>1</xdr:col>
                    <xdr:colOff>466725</xdr:colOff>
                    <xdr:row>753</xdr:row>
                    <xdr:rowOff>0</xdr:rowOff>
                  </from>
                  <to>
                    <xdr:col>1</xdr:col>
                    <xdr:colOff>523875</xdr:colOff>
                    <xdr:row>753</xdr:row>
                    <xdr:rowOff>38100</xdr:rowOff>
                  </to>
                </anchor>
              </controlPr>
            </control>
          </mc:Choice>
        </mc:AlternateContent>
        <mc:AlternateContent xmlns:mc="http://schemas.openxmlformats.org/markup-compatibility/2006">
          <mc:Choice Requires="x14">
            <control shapeId="2071" r:id="rId25" name="Check Box 23">
              <controlPr defaultSize="0" autoFill="0" autoLine="0" autoPict="0">
                <anchor moveWithCells="1">
                  <from>
                    <xdr:col>1</xdr:col>
                    <xdr:colOff>466725</xdr:colOff>
                    <xdr:row>753</xdr:row>
                    <xdr:rowOff>0</xdr:rowOff>
                  </from>
                  <to>
                    <xdr:col>1</xdr:col>
                    <xdr:colOff>523875</xdr:colOff>
                    <xdr:row>753</xdr:row>
                    <xdr:rowOff>38100</xdr:rowOff>
                  </to>
                </anchor>
              </controlPr>
            </control>
          </mc:Choice>
        </mc:AlternateContent>
        <mc:AlternateContent xmlns:mc="http://schemas.openxmlformats.org/markup-compatibility/2006">
          <mc:Choice Requires="x14">
            <control shapeId="2072" r:id="rId26" name="Check Box 24">
              <controlPr defaultSize="0" autoFill="0" autoLine="0" autoPict="0">
                <anchor moveWithCells="1">
                  <from>
                    <xdr:col>1</xdr:col>
                    <xdr:colOff>466725</xdr:colOff>
                    <xdr:row>813</xdr:row>
                    <xdr:rowOff>0</xdr:rowOff>
                  </from>
                  <to>
                    <xdr:col>1</xdr:col>
                    <xdr:colOff>523875</xdr:colOff>
                    <xdr:row>813</xdr:row>
                    <xdr:rowOff>38100</xdr:rowOff>
                  </to>
                </anchor>
              </controlPr>
            </control>
          </mc:Choice>
        </mc:AlternateContent>
        <mc:AlternateContent xmlns:mc="http://schemas.openxmlformats.org/markup-compatibility/2006">
          <mc:Choice Requires="x14">
            <control shapeId="2073" r:id="rId27" name="Check Box 25">
              <controlPr defaultSize="0" autoFill="0" autoLine="0" autoPict="0">
                <anchor moveWithCells="1">
                  <from>
                    <xdr:col>1</xdr:col>
                    <xdr:colOff>466725</xdr:colOff>
                    <xdr:row>813</xdr:row>
                    <xdr:rowOff>0</xdr:rowOff>
                  </from>
                  <to>
                    <xdr:col>1</xdr:col>
                    <xdr:colOff>523875</xdr:colOff>
                    <xdr:row>813</xdr:row>
                    <xdr:rowOff>38100</xdr:rowOff>
                  </to>
                </anchor>
              </controlPr>
            </control>
          </mc:Choice>
        </mc:AlternateContent>
        <mc:AlternateContent xmlns:mc="http://schemas.openxmlformats.org/markup-compatibility/2006">
          <mc:Choice Requires="x14">
            <control shapeId="2074" r:id="rId28" name="Check Box 26">
              <controlPr defaultSize="0" autoFill="0" autoLine="0" autoPict="0">
                <anchor moveWithCells="1">
                  <from>
                    <xdr:col>1</xdr:col>
                    <xdr:colOff>466725</xdr:colOff>
                    <xdr:row>873</xdr:row>
                    <xdr:rowOff>0</xdr:rowOff>
                  </from>
                  <to>
                    <xdr:col>1</xdr:col>
                    <xdr:colOff>523875</xdr:colOff>
                    <xdr:row>873</xdr:row>
                    <xdr:rowOff>38100</xdr:rowOff>
                  </to>
                </anchor>
              </controlPr>
            </control>
          </mc:Choice>
        </mc:AlternateContent>
        <mc:AlternateContent xmlns:mc="http://schemas.openxmlformats.org/markup-compatibility/2006">
          <mc:Choice Requires="x14">
            <control shapeId="2075" r:id="rId29" name="Check Box 27">
              <controlPr defaultSize="0" autoFill="0" autoLine="0" autoPict="0">
                <anchor moveWithCells="1">
                  <from>
                    <xdr:col>1</xdr:col>
                    <xdr:colOff>466725</xdr:colOff>
                    <xdr:row>873</xdr:row>
                    <xdr:rowOff>0</xdr:rowOff>
                  </from>
                  <to>
                    <xdr:col>1</xdr:col>
                    <xdr:colOff>523875</xdr:colOff>
                    <xdr:row>873</xdr:row>
                    <xdr:rowOff>38100</xdr:rowOff>
                  </to>
                </anchor>
              </controlPr>
            </control>
          </mc:Choice>
        </mc:AlternateContent>
        <mc:AlternateContent xmlns:mc="http://schemas.openxmlformats.org/markup-compatibility/2006">
          <mc:Choice Requires="x14">
            <control shapeId="2076" r:id="rId30" name="Check Box 28">
              <controlPr defaultSize="0" autoFill="0" autoLine="0" autoPict="0">
                <anchor moveWithCells="1">
                  <from>
                    <xdr:col>1</xdr:col>
                    <xdr:colOff>466725</xdr:colOff>
                    <xdr:row>873</xdr:row>
                    <xdr:rowOff>0</xdr:rowOff>
                  </from>
                  <to>
                    <xdr:col>1</xdr:col>
                    <xdr:colOff>523875</xdr:colOff>
                    <xdr:row>873</xdr:row>
                    <xdr:rowOff>38100</xdr:rowOff>
                  </to>
                </anchor>
              </controlPr>
            </control>
          </mc:Choice>
        </mc:AlternateContent>
        <mc:AlternateContent xmlns:mc="http://schemas.openxmlformats.org/markup-compatibility/2006">
          <mc:Choice Requires="x14">
            <control shapeId="2077" r:id="rId31" name="Check Box 29">
              <controlPr defaultSize="0" autoFill="0" autoLine="0" autoPict="0">
                <anchor moveWithCells="1">
                  <from>
                    <xdr:col>1</xdr:col>
                    <xdr:colOff>466725</xdr:colOff>
                    <xdr:row>873</xdr:row>
                    <xdr:rowOff>0</xdr:rowOff>
                  </from>
                  <to>
                    <xdr:col>1</xdr:col>
                    <xdr:colOff>523875</xdr:colOff>
                    <xdr:row>873</xdr:row>
                    <xdr:rowOff>38100</xdr:rowOff>
                  </to>
                </anchor>
              </controlPr>
            </control>
          </mc:Choice>
        </mc:AlternateContent>
        <mc:AlternateContent xmlns:mc="http://schemas.openxmlformats.org/markup-compatibility/2006">
          <mc:Choice Requires="x14">
            <control shapeId="2078" r:id="rId32" name="Check Box 30">
              <controlPr defaultSize="0" autoFill="0" autoLine="0" autoPict="0">
                <anchor moveWithCells="1">
                  <from>
                    <xdr:col>1</xdr:col>
                    <xdr:colOff>466725</xdr:colOff>
                    <xdr:row>873</xdr:row>
                    <xdr:rowOff>0</xdr:rowOff>
                  </from>
                  <to>
                    <xdr:col>1</xdr:col>
                    <xdr:colOff>523875</xdr:colOff>
                    <xdr:row>873</xdr:row>
                    <xdr:rowOff>38100</xdr:rowOff>
                  </to>
                </anchor>
              </controlPr>
            </control>
          </mc:Choice>
        </mc:AlternateContent>
        <mc:AlternateContent xmlns:mc="http://schemas.openxmlformats.org/markup-compatibility/2006">
          <mc:Choice Requires="x14">
            <control shapeId="2079" r:id="rId33" name="Check Box 31">
              <controlPr defaultSize="0" autoFill="0" autoLine="0" autoPict="0">
                <anchor moveWithCells="1">
                  <from>
                    <xdr:col>1</xdr:col>
                    <xdr:colOff>466725</xdr:colOff>
                    <xdr:row>873</xdr:row>
                    <xdr:rowOff>0</xdr:rowOff>
                  </from>
                  <to>
                    <xdr:col>1</xdr:col>
                    <xdr:colOff>523875</xdr:colOff>
                    <xdr:row>873</xdr:row>
                    <xdr:rowOff>38100</xdr:rowOff>
                  </to>
                </anchor>
              </controlPr>
            </control>
          </mc:Choice>
        </mc:AlternateContent>
        <mc:AlternateContent xmlns:mc="http://schemas.openxmlformats.org/markup-compatibility/2006">
          <mc:Choice Requires="x14">
            <control shapeId="2080" r:id="rId34" name="Check Box 32">
              <controlPr defaultSize="0" autoFill="0" autoLine="0" autoPict="0">
                <anchor moveWithCells="1">
                  <from>
                    <xdr:col>1</xdr:col>
                    <xdr:colOff>466725</xdr:colOff>
                    <xdr:row>873</xdr:row>
                    <xdr:rowOff>0</xdr:rowOff>
                  </from>
                  <to>
                    <xdr:col>1</xdr:col>
                    <xdr:colOff>523875</xdr:colOff>
                    <xdr:row>873</xdr:row>
                    <xdr:rowOff>38100</xdr:rowOff>
                  </to>
                </anchor>
              </controlPr>
            </control>
          </mc:Choice>
        </mc:AlternateContent>
        <mc:AlternateContent xmlns:mc="http://schemas.openxmlformats.org/markup-compatibility/2006">
          <mc:Choice Requires="x14">
            <control shapeId="2081" r:id="rId35" name="Check Box 33">
              <controlPr defaultSize="0" autoFill="0" autoLine="0" autoPict="0">
                <anchor moveWithCells="1">
                  <from>
                    <xdr:col>1</xdr:col>
                    <xdr:colOff>466725</xdr:colOff>
                    <xdr:row>873</xdr:row>
                    <xdr:rowOff>0</xdr:rowOff>
                  </from>
                  <to>
                    <xdr:col>1</xdr:col>
                    <xdr:colOff>523875</xdr:colOff>
                    <xdr:row>873</xdr:row>
                    <xdr:rowOff>38100</xdr:rowOff>
                  </to>
                </anchor>
              </controlPr>
            </control>
          </mc:Choice>
        </mc:AlternateContent>
        <mc:AlternateContent xmlns:mc="http://schemas.openxmlformats.org/markup-compatibility/2006">
          <mc:Choice Requires="x14">
            <control shapeId="2082" r:id="rId36" name="Check Box 34">
              <controlPr defaultSize="0" autoFill="0" autoLine="0" autoPict="0">
                <anchor moveWithCells="1">
                  <from>
                    <xdr:col>1</xdr:col>
                    <xdr:colOff>466725</xdr:colOff>
                    <xdr:row>219</xdr:row>
                    <xdr:rowOff>0</xdr:rowOff>
                  </from>
                  <to>
                    <xdr:col>1</xdr:col>
                    <xdr:colOff>523875</xdr:colOff>
                    <xdr:row>511</xdr:row>
                    <xdr:rowOff>0</xdr:rowOff>
                  </to>
                </anchor>
              </controlPr>
            </control>
          </mc:Choice>
        </mc:AlternateContent>
        <mc:AlternateContent xmlns:mc="http://schemas.openxmlformats.org/markup-compatibility/2006">
          <mc:Choice Requires="x14">
            <control shapeId="2083" r:id="rId37" name="Check Box 35">
              <controlPr defaultSize="0" autoFill="0" autoLine="0" autoPict="0">
                <anchor moveWithCells="1">
                  <from>
                    <xdr:col>1</xdr:col>
                    <xdr:colOff>466725</xdr:colOff>
                    <xdr:row>219</xdr:row>
                    <xdr:rowOff>0</xdr:rowOff>
                  </from>
                  <to>
                    <xdr:col>1</xdr:col>
                    <xdr:colOff>523875</xdr:colOff>
                    <xdr:row>511</xdr:row>
                    <xdr:rowOff>0</xdr:rowOff>
                  </to>
                </anchor>
              </controlPr>
            </control>
          </mc:Choice>
        </mc:AlternateContent>
        <mc:AlternateContent xmlns:mc="http://schemas.openxmlformats.org/markup-compatibility/2006">
          <mc:Choice Requires="x14">
            <control shapeId="2084" r:id="rId38" name="Check Box 36">
              <controlPr defaultSize="0" autoFill="0" autoLine="0" autoPict="0">
                <anchor moveWithCells="1">
                  <from>
                    <xdr:col>1</xdr:col>
                    <xdr:colOff>466725</xdr:colOff>
                    <xdr:row>121</xdr:row>
                    <xdr:rowOff>0</xdr:rowOff>
                  </from>
                  <to>
                    <xdr:col>1</xdr:col>
                    <xdr:colOff>523875</xdr:colOff>
                    <xdr:row>511</xdr:row>
                    <xdr:rowOff>0</xdr:rowOff>
                  </to>
                </anchor>
              </controlPr>
            </control>
          </mc:Choice>
        </mc:AlternateContent>
        <mc:AlternateContent xmlns:mc="http://schemas.openxmlformats.org/markup-compatibility/2006">
          <mc:Choice Requires="x14">
            <control shapeId="2085" r:id="rId39" name="Check Box 37">
              <controlPr defaultSize="0" autoFill="0" autoLine="0" autoPict="0">
                <anchor moveWithCells="1">
                  <from>
                    <xdr:col>1</xdr:col>
                    <xdr:colOff>466725</xdr:colOff>
                    <xdr:row>121</xdr:row>
                    <xdr:rowOff>0</xdr:rowOff>
                  </from>
                  <to>
                    <xdr:col>1</xdr:col>
                    <xdr:colOff>523875</xdr:colOff>
                    <xdr:row>511</xdr:row>
                    <xdr:rowOff>0</xdr:rowOff>
                  </to>
                </anchor>
              </controlPr>
            </control>
          </mc:Choice>
        </mc:AlternateContent>
        <mc:AlternateContent xmlns:mc="http://schemas.openxmlformats.org/markup-compatibility/2006">
          <mc:Choice Requires="x14">
            <control shapeId="2086" r:id="rId40" name="Check Box 38">
              <controlPr defaultSize="0" autoFill="0" autoLine="0" autoPict="0">
                <anchor moveWithCells="1">
                  <from>
                    <xdr:col>1</xdr:col>
                    <xdr:colOff>466725</xdr:colOff>
                    <xdr:row>170</xdr:row>
                    <xdr:rowOff>0</xdr:rowOff>
                  </from>
                  <to>
                    <xdr:col>1</xdr:col>
                    <xdr:colOff>523875</xdr:colOff>
                    <xdr:row>511</xdr:row>
                    <xdr:rowOff>0</xdr:rowOff>
                  </to>
                </anchor>
              </controlPr>
            </control>
          </mc:Choice>
        </mc:AlternateContent>
        <mc:AlternateContent xmlns:mc="http://schemas.openxmlformats.org/markup-compatibility/2006">
          <mc:Choice Requires="x14">
            <control shapeId="2087" r:id="rId41" name="Check Box 39">
              <controlPr defaultSize="0" autoFill="0" autoLine="0" autoPict="0">
                <anchor moveWithCells="1">
                  <from>
                    <xdr:col>1</xdr:col>
                    <xdr:colOff>466725</xdr:colOff>
                    <xdr:row>170</xdr:row>
                    <xdr:rowOff>0</xdr:rowOff>
                  </from>
                  <to>
                    <xdr:col>1</xdr:col>
                    <xdr:colOff>523875</xdr:colOff>
                    <xdr:row>511</xdr:row>
                    <xdr:rowOff>0</xdr:rowOff>
                  </to>
                </anchor>
              </controlPr>
            </control>
          </mc:Choice>
        </mc:AlternateContent>
        <mc:AlternateContent xmlns:mc="http://schemas.openxmlformats.org/markup-compatibility/2006">
          <mc:Choice Requires="x14">
            <control shapeId="2088" r:id="rId42" name="Check Box 40">
              <controlPr defaultSize="0" autoFill="0" autoLine="0" autoPict="0">
                <anchor moveWithCells="1">
                  <from>
                    <xdr:col>1</xdr:col>
                    <xdr:colOff>466725</xdr:colOff>
                    <xdr:row>72</xdr:row>
                    <xdr:rowOff>0</xdr:rowOff>
                  </from>
                  <to>
                    <xdr:col>1</xdr:col>
                    <xdr:colOff>523875</xdr:colOff>
                    <xdr:row>511</xdr:row>
                    <xdr:rowOff>0</xdr:rowOff>
                  </to>
                </anchor>
              </controlPr>
            </control>
          </mc:Choice>
        </mc:AlternateContent>
        <mc:AlternateContent xmlns:mc="http://schemas.openxmlformats.org/markup-compatibility/2006">
          <mc:Choice Requires="x14">
            <control shapeId="2089" r:id="rId43" name="Check Box 41">
              <controlPr defaultSize="0" autoFill="0" autoLine="0" autoPict="0">
                <anchor moveWithCells="1">
                  <from>
                    <xdr:col>1</xdr:col>
                    <xdr:colOff>466725</xdr:colOff>
                    <xdr:row>72</xdr:row>
                    <xdr:rowOff>0</xdr:rowOff>
                  </from>
                  <to>
                    <xdr:col>1</xdr:col>
                    <xdr:colOff>523875</xdr:colOff>
                    <xdr:row>511</xdr:row>
                    <xdr:rowOff>0</xdr:rowOff>
                  </to>
                </anchor>
              </controlPr>
            </control>
          </mc:Choice>
        </mc:AlternateContent>
        <mc:AlternateContent xmlns:mc="http://schemas.openxmlformats.org/markup-compatibility/2006">
          <mc:Choice Requires="x14">
            <control shapeId="2090" r:id="rId44" name="Check Box 42">
              <controlPr defaultSize="0" autoFill="0" autoLine="0" autoPict="0">
                <anchor moveWithCells="1">
                  <from>
                    <xdr:col>1</xdr:col>
                    <xdr:colOff>466725</xdr:colOff>
                    <xdr:row>23</xdr:row>
                    <xdr:rowOff>0</xdr:rowOff>
                  </from>
                  <to>
                    <xdr:col>1</xdr:col>
                    <xdr:colOff>523875</xdr:colOff>
                    <xdr:row>511</xdr:row>
                    <xdr:rowOff>0</xdr:rowOff>
                  </to>
                </anchor>
              </controlPr>
            </control>
          </mc:Choice>
        </mc:AlternateContent>
        <mc:AlternateContent xmlns:mc="http://schemas.openxmlformats.org/markup-compatibility/2006">
          <mc:Choice Requires="x14">
            <control shapeId="2091" r:id="rId45" name="Check Box 43">
              <controlPr defaultSize="0" autoFill="0" autoLine="0" autoPict="0">
                <anchor moveWithCells="1">
                  <from>
                    <xdr:col>1</xdr:col>
                    <xdr:colOff>466725</xdr:colOff>
                    <xdr:row>23</xdr:row>
                    <xdr:rowOff>0</xdr:rowOff>
                  </from>
                  <to>
                    <xdr:col>1</xdr:col>
                    <xdr:colOff>523875</xdr:colOff>
                    <xdr:row>511</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2-BA</vt:lpstr>
      <vt:lpstr>2-C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Vander Vloet, Brian</dc:creator>
  <cp:lastModifiedBy>Stefan, Oana</cp:lastModifiedBy>
  <dcterms:created xsi:type="dcterms:W3CDTF">2026-05-07T13:56:27Z</dcterms:created>
  <dcterms:modified xsi:type="dcterms:W3CDTF">2026-05-19T18:23:49Z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S Version">
    <vt:lpwstr>24.1</vt:lpwstr>
  </property>
</Properties>
</file>