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lexiconenergy.sharepoint.com/sites/EarlyRebasingApplication-ExhibitsWorkingDrafts/IRR Round 2/Deferred to Round 2 IRs (with initial draft responses)/"/>
    </mc:Choice>
  </mc:AlternateContent>
  <xr:revisionPtr revIDLastSave="49" documentId="8_{49E51DE4-171A-4825-A335-C2A6121565A8}" xr6:coauthVersionLast="47" xr6:coauthVersionMax="47" xr10:uidLastSave="{FFB7BBF5-B3FF-4972-84B0-D77D3D57F1B8}"/>
  <bookViews>
    <workbookView xWindow="1656" yWindow="624" windowWidth="24576" windowHeight="15900" xr2:uid="{C0FCB2CB-9A01-40B4-A0B5-A925D3CBD8B6}"/>
  </bookViews>
  <sheets>
    <sheet name="V&amp;W Net ISA Total" sheetId="1" r:id="rId1"/>
    <sheet name="Veridian  2014 to 2019" sheetId="2" r:id="rId2"/>
    <sheet name="Whitby 2011 to 2018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24" i="1" l="1"/>
  <c r="J22" i="1"/>
  <c r="J8" i="1" l="1"/>
  <c r="J6" i="1"/>
  <c r="I21" i="1"/>
  <c r="H21" i="1"/>
  <c r="G21" i="1"/>
  <c r="F21" i="1"/>
  <c r="E21" i="1"/>
  <c r="D21" i="1"/>
  <c r="C21" i="1"/>
  <c r="B21" i="1"/>
  <c r="I20" i="1"/>
  <c r="H20" i="1"/>
  <c r="G20" i="1"/>
  <c r="F20" i="1"/>
  <c r="E20" i="1"/>
  <c r="D20" i="1"/>
  <c r="C20" i="1"/>
  <c r="B20" i="1"/>
  <c r="I19" i="1"/>
  <c r="H19" i="1"/>
  <c r="G19" i="1"/>
  <c r="F19" i="1"/>
  <c r="E19" i="1"/>
  <c r="D19" i="1"/>
  <c r="C19" i="1"/>
  <c r="B19" i="1"/>
  <c r="I23" i="1"/>
  <c r="H23" i="1"/>
  <c r="G23" i="1"/>
  <c r="F23" i="1"/>
  <c r="E23" i="1"/>
  <c r="D23" i="1"/>
  <c r="C23" i="1"/>
  <c r="B23" i="1"/>
  <c r="I14" i="1"/>
  <c r="H14" i="1"/>
  <c r="H16" i="1" s="1"/>
  <c r="G14" i="1"/>
  <c r="G16" i="1" s="1"/>
  <c r="F14" i="1"/>
  <c r="F16" i="1" s="1"/>
  <c r="E14" i="1"/>
  <c r="D14" i="1"/>
  <c r="D16" i="1" s="1"/>
  <c r="C14" i="1"/>
  <c r="C16" i="1" s="1"/>
  <c r="B14" i="1"/>
  <c r="E16" i="1"/>
  <c r="I6" i="1"/>
  <c r="H6" i="1"/>
  <c r="G6" i="1"/>
  <c r="F6" i="1"/>
  <c r="E6" i="1"/>
  <c r="G47" i="2"/>
  <c r="F47" i="2"/>
  <c r="E47" i="2"/>
  <c r="D47" i="2"/>
  <c r="C47" i="2"/>
  <c r="B47" i="2"/>
  <c r="G45" i="2"/>
  <c r="F45" i="2"/>
  <c r="E45" i="2"/>
  <c r="D45" i="2"/>
  <c r="C45" i="2"/>
  <c r="B45" i="2"/>
  <c r="G43" i="2"/>
  <c r="F43" i="2"/>
  <c r="E43" i="2"/>
  <c r="D43" i="2"/>
  <c r="C43" i="2"/>
  <c r="B43" i="2"/>
  <c r="G13" i="2"/>
  <c r="G14" i="2"/>
  <c r="F13" i="2"/>
  <c r="E13" i="2"/>
  <c r="D13" i="2"/>
  <c r="C13" i="2"/>
  <c r="B13" i="2"/>
  <c r="G25" i="2"/>
  <c r="G26" i="2"/>
  <c r="F25" i="2"/>
  <c r="E25" i="2"/>
  <c r="D25" i="2"/>
  <c r="C25" i="2"/>
  <c r="B25" i="2"/>
  <c r="G35" i="2"/>
  <c r="G36" i="2"/>
  <c r="F35" i="2"/>
  <c r="E35" i="2"/>
  <c r="D35" i="2"/>
  <c r="C35" i="2"/>
  <c r="B35" i="2"/>
  <c r="F31" i="2"/>
  <c r="E31" i="2"/>
  <c r="D31" i="2"/>
  <c r="C31" i="2"/>
  <c r="B31" i="2"/>
  <c r="G9" i="2"/>
  <c r="F9" i="2"/>
  <c r="E9" i="2"/>
  <c r="D9" i="2"/>
  <c r="C9" i="2"/>
  <c r="B9" i="2"/>
  <c r="I31" i="6"/>
  <c r="H31" i="6"/>
  <c r="G31" i="6"/>
  <c r="F31" i="6"/>
  <c r="E31" i="6"/>
  <c r="D31" i="6"/>
  <c r="C31" i="6"/>
  <c r="B31" i="6"/>
  <c r="I36" i="6"/>
  <c r="H36" i="6"/>
  <c r="G36" i="6"/>
  <c r="F36" i="6"/>
  <c r="E36" i="6"/>
  <c r="D36" i="6"/>
  <c r="C36" i="6"/>
  <c r="B36" i="6"/>
  <c r="I20" i="6"/>
  <c r="H20" i="6"/>
  <c r="G20" i="6"/>
  <c r="F20" i="6"/>
  <c r="E20" i="6"/>
  <c r="D20" i="6"/>
  <c r="C20" i="6"/>
  <c r="B20" i="6"/>
  <c r="I25" i="6"/>
  <c r="H25" i="6"/>
  <c r="G25" i="6"/>
  <c r="F25" i="6"/>
  <c r="E25" i="6"/>
  <c r="D25" i="6"/>
  <c r="C25" i="6"/>
  <c r="B25" i="6"/>
  <c r="I13" i="6"/>
  <c r="H13" i="6"/>
  <c r="G13" i="6"/>
  <c r="F13" i="6"/>
  <c r="E13" i="6"/>
  <c r="D13" i="6"/>
  <c r="C13" i="6"/>
  <c r="B13" i="6"/>
  <c r="I9" i="6"/>
  <c r="H9" i="6"/>
  <c r="G9" i="6"/>
  <c r="F9" i="6"/>
  <c r="E9" i="6"/>
  <c r="D9" i="6"/>
  <c r="C9" i="6"/>
  <c r="B9" i="6"/>
  <c r="I46" i="6"/>
  <c r="H46" i="6"/>
  <c r="G46" i="6"/>
  <c r="F46" i="6"/>
  <c r="E46" i="6"/>
  <c r="D46" i="6"/>
  <c r="C46" i="6"/>
  <c r="B46" i="6"/>
  <c r="I44" i="6"/>
  <c r="H44" i="6"/>
  <c r="G44" i="6"/>
  <c r="F44" i="6"/>
  <c r="E44" i="6"/>
  <c r="D44" i="6"/>
  <c r="C44" i="6"/>
  <c r="B44" i="6"/>
  <c r="I16" i="1" l="1"/>
  <c r="B16" i="1"/>
  <c r="D24" i="1"/>
  <c r="C24" i="1"/>
  <c r="B24" i="1"/>
  <c r="I22" i="1"/>
  <c r="H22" i="1"/>
  <c r="G22" i="1"/>
  <c r="F22" i="1"/>
  <c r="E22" i="1"/>
  <c r="D22" i="1"/>
  <c r="C22" i="1"/>
  <c r="B22" i="1"/>
  <c r="I8" i="1"/>
  <c r="G8" i="1"/>
  <c r="E8" i="1"/>
  <c r="H8" i="1"/>
  <c r="F8" i="1"/>
  <c r="F14" i="2"/>
  <c r="E14" i="2"/>
  <c r="D14" i="2"/>
  <c r="C14" i="2"/>
  <c r="B14" i="2"/>
  <c r="F26" i="2"/>
  <c r="E26" i="2"/>
  <c r="D26" i="2"/>
  <c r="C26" i="2"/>
  <c r="B26" i="2"/>
  <c r="F36" i="2"/>
  <c r="E36" i="2"/>
  <c r="D36" i="2"/>
  <c r="C36" i="2"/>
  <c r="B36" i="2"/>
  <c r="I37" i="6"/>
  <c r="G37" i="6"/>
  <c r="F37" i="6"/>
  <c r="E37" i="6"/>
  <c r="D37" i="6"/>
  <c r="C37" i="6"/>
  <c r="H37" i="6"/>
  <c r="B37" i="6"/>
  <c r="I26" i="6"/>
  <c r="H26" i="6"/>
  <c r="G26" i="6"/>
  <c r="F26" i="6"/>
  <c r="E26" i="6"/>
  <c r="D26" i="6"/>
  <c r="C26" i="6"/>
  <c r="B26" i="6"/>
  <c r="I14" i="6"/>
  <c r="H14" i="6"/>
  <c r="H48" i="6" s="1"/>
  <c r="G14" i="6"/>
  <c r="F14" i="6"/>
  <c r="E14" i="6"/>
  <c r="D14" i="6"/>
  <c r="C14" i="6"/>
  <c r="B14" i="6"/>
  <c r="I24" i="1" l="1"/>
  <c r="H24" i="1"/>
  <c r="G24" i="1"/>
  <c r="F24" i="1"/>
  <c r="E24" i="1"/>
  <c r="I48" i="6"/>
  <c r="G48" i="6"/>
  <c r="F48" i="6"/>
  <c r="E48" i="6"/>
  <c r="D48" i="6"/>
  <c r="C48" i="6"/>
  <c r="B48" i="6"/>
</calcChain>
</file>

<file path=xl/sharedStrings.xml><?xml version="1.0" encoding="utf-8"?>
<sst xmlns="http://schemas.openxmlformats.org/spreadsheetml/2006/main" count="133" uniqueCount="51">
  <si>
    <t>Veridian</t>
  </si>
  <si>
    <t>Asset Additions</t>
  </si>
  <si>
    <t>Leases</t>
  </si>
  <si>
    <t>Renewables</t>
  </si>
  <si>
    <t>Total Net ISA</t>
  </si>
  <si>
    <t>Total Gross ISA</t>
  </si>
  <si>
    <t>Whitby</t>
  </si>
  <si>
    <t>R1 Substation Renewal</t>
  </si>
  <si>
    <t>R2 Underground System Renewal</t>
  </si>
  <si>
    <t>R3 Overhead System Renewal</t>
  </si>
  <si>
    <t>R4 Reactive Capital</t>
  </si>
  <si>
    <t>A1 Externally-Initiated Plant Relocation</t>
  </si>
  <si>
    <t>A2 Customer &amp; Generation Connections</t>
  </si>
  <si>
    <t>A3 System Expansion</t>
  </si>
  <si>
    <t>A4 Metering &amp; AMI 2.0</t>
  </si>
  <si>
    <t>P2 Fleet</t>
  </si>
  <si>
    <t>P3 IT Systems</t>
  </si>
  <si>
    <t>P4 Equipment</t>
  </si>
  <si>
    <t>P5 OT Systems</t>
  </si>
  <si>
    <t>S2 Grid Enhancements</t>
  </si>
  <si>
    <t>Projects ($M)</t>
  </si>
  <si>
    <t>Reporting Basis</t>
  </si>
  <si>
    <t>MIFRS</t>
  </si>
  <si>
    <t>System Access</t>
  </si>
  <si>
    <t>System Access Gross Expenditures</t>
  </si>
  <si>
    <t>System Access Capital Contributions</t>
  </si>
  <si>
    <t>Sub-Total</t>
  </si>
  <si>
    <t>System Renewal</t>
  </si>
  <si>
    <t>System Renewal Gross Expenditures</t>
  </si>
  <si>
    <t>System Renewal Capital Contributions</t>
  </si>
  <si>
    <t>System Service</t>
  </si>
  <si>
    <t>S1 Substation Growth</t>
  </si>
  <si>
    <t>S3 Voltage &amp; System Conversion</t>
  </si>
  <si>
    <t>System Service Gross Expenditures</t>
  </si>
  <si>
    <t>System Service Capital Contributions</t>
  </si>
  <si>
    <t>General Plant</t>
  </si>
  <si>
    <t>P1 Facilities Management</t>
  </si>
  <si>
    <t>General Plant Gross Expenditures</t>
  </si>
  <si>
    <t>General Plant Capital Contributions</t>
  </si>
  <si>
    <t>Miscellaneous(Renewables/Lease)</t>
  </si>
  <si>
    <t>ISA Veridian</t>
  </si>
  <si>
    <t>Combined</t>
  </si>
  <si>
    <t>S4 Grid Enhancements</t>
  </si>
  <si>
    <t>Total Net ISA Whitby</t>
  </si>
  <si>
    <t>Total Net ISA Veridian</t>
  </si>
  <si>
    <t>ISA Whitby</t>
  </si>
  <si>
    <t>Total Net ISA Combined V &amp; W</t>
  </si>
  <si>
    <t>Capital Contributions</t>
  </si>
  <si>
    <t>Elexicon</t>
  </si>
  <si>
    <t>In-service Additions (ISA)</t>
  </si>
  <si>
    <t>CGAAP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</si>
</sst>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name val="Segoe U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color theme="1" tint="0.499984740745262"/>
      <name val="Calibri"/>
      <family val="2"/>
    </font>
    <font>
      <b/>
      <sz val="11"/>
      <color theme="1" tint="0.49998474074526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>
      <alignment vertical="center"/>
    </xf>
  </cellStyleXfs>
  <cellXfs count="53">
    <xf numFmtId="0" fontId="0" fillId="0" borderId="0" xfId="0"/>
    <xf numFmtId="0" fontId="3" fillId="2" borderId="0" xfId="0" applyFont="1" applyFill="1"/>
    <xf numFmtId="0" fontId="4" fillId="2" borderId="0" xfId="0" applyFont="1" applyFill="1"/>
    <xf numFmtId="43" fontId="4" fillId="2" borderId="0" xfId="0" applyNumberFormat="1" applyFont="1" applyFill="1"/>
    <xf numFmtId="0" fontId="5" fillId="2" borderId="5" xfId="0" applyFont="1" applyFill="1" applyBorder="1" applyProtection="1">
      <protection locked="0"/>
    </xf>
    <xf numFmtId="43" fontId="6" fillId="2" borderId="7" xfId="1" applyFont="1" applyFill="1" applyBorder="1" applyProtection="1">
      <protection locked="0"/>
    </xf>
    <xf numFmtId="43" fontId="6" fillId="2" borderId="6" xfId="1" applyFont="1" applyFill="1" applyBorder="1" applyProtection="1">
      <protection locked="0"/>
    </xf>
    <xf numFmtId="43" fontId="6" fillId="2" borderId="8" xfId="1" applyFont="1" applyFill="1" applyBorder="1" applyProtection="1">
      <protection locked="0"/>
    </xf>
    <xf numFmtId="43" fontId="7" fillId="2" borderId="6" xfId="1" applyFont="1" applyFill="1" applyBorder="1"/>
    <xf numFmtId="43" fontId="7" fillId="2" borderId="8" xfId="1" applyFont="1" applyFill="1" applyBorder="1"/>
    <xf numFmtId="43" fontId="7" fillId="2" borderId="7" xfId="1" applyFont="1" applyFill="1" applyBorder="1" applyProtection="1">
      <protection locked="0"/>
    </xf>
    <xf numFmtId="43" fontId="7" fillId="2" borderId="6" xfId="1" applyFont="1" applyFill="1" applyBorder="1" applyProtection="1">
      <protection locked="0"/>
    </xf>
    <xf numFmtId="43" fontId="7" fillId="2" borderId="8" xfId="1" applyFont="1" applyFill="1" applyBorder="1" applyProtection="1">
      <protection locked="0"/>
    </xf>
    <xf numFmtId="0" fontId="5" fillId="2" borderId="5" xfId="0" applyFont="1" applyFill="1" applyBorder="1" applyAlignment="1" applyProtection="1">
      <alignment wrapText="1"/>
      <protection locked="0"/>
    </xf>
    <xf numFmtId="43" fontId="6" fillId="2" borderId="6" xfId="2" applyNumberFormat="1" applyFont="1" applyFill="1" applyBorder="1" applyProtection="1">
      <protection locked="0"/>
    </xf>
    <xf numFmtId="0" fontId="5" fillId="2" borderId="9" xfId="0" applyFont="1" applyFill="1" applyBorder="1" applyProtection="1">
      <protection locked="0"/>
    </xf>
    <xf numFmtId="43" fontId="5" fillId="2" borderId="10" xfId="0" applyNumberFormat="1" applyFont="1" applyFill="1" applyBorder="1"/>
    <xf numFmtId="43" fontId="4" fillId="2" borderId="0" xfId="0" applyNumberFormat="1" applyFont="1" applyFill="1" applyAlignment="1">
      <alignment vertical="center"/>
    </xf>
    <xf numFmtId="0" fontId="8" fillId="2" borderId="0" xfId="0" applyFont="1" applyFill="1"/>
    <xf numFmtId="0" fontId="6" fillId="2" borderId="0" xfId="0" applyFont="1" applyFill="1"/>
    <xf numFmtId="43" fontId="6" fillId="2" borderId="0" xfId="0" applyNumberFormat="1" applyFont="1" applyFill="1"/>
    <xf numFmtId="164" fontId="6" fillId="2" borderId="0" xfId="0" applyNumberFormat="1" applyFont="1" applyFill="1"/>
    <xf numFmtId="0" fontId="8" fillId="2" borderId="0" xfId="0" quotePrefix="1" applyFont="1" applyFill="1"/>
    <xf numFmtId="0" fontId="5" fillId="3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Protection="1">
      <protection locked="0"/>
    </xf>
    <xf numFmtId="3" fontId="6" fillId="3" borderId="6" xfId="2" applyNumberFormat="1" applyFont="1" applyFill="1" applyBorder="1" applyProtection="1">
      <protection locked="0"/>
    </xf>
    <xf numFmtId="43" fontId="6" fillId="3" borderId="6" xfId="2" applyNumberFormat="1" applyFont="1" applyFill="1" applyBorder="1" applyProtection="1">
      <protection locked="0"/>
    </xf>
    <xf numFmtId="0" fontId="5" fillId="3" borderId="5" xfId="0" applyFont="1" applyFill="1" applyBorder="1" applyAlignment="1" applyProtection="1">
      <alignment wrapText="1"/>
      <protection locked="0"/>
    </xf>
    <xf numFmtId="43" fontId="6" fillId="3" borderId="6" xfId="1" applyFont="1" applyFill="1" applyBorder="1" applyProtection="1">
      <protection locked="0"/>
    </xf>
    <xf numFmtId="43" fontId="6" fillId="3" borderId="4" xfId="1" applyFont="1" applyFill="1" applyBorder="1" applyProtection="1">
      <protection locked="0"/>
    </xf>
    <xf numFmtId="0" fontId="5" fillId="3" borderId="1" xfId="0" applyFont="1" applyFill="1" applyBorder="1" applyProtection="1">
      <protection locked="0"/>
    </xf>
    <xf numFmtId="0" fontId="7" fillId="2" borderId="5" xfId="0" applyFont="1" applyFill="1" applyBorder="1" applyProtection="1">
      <protection locked="0"/>
    </xf>
    <xf numFmtId="0" fontId="7" fillId="2" borderId="6" xfId="0" applyFont="1" applyFill="1" applyBorder="1" applyAlignment="1" applyProtection="1">
      <alignment horizontal="center"/>
      <protection locked="0"/>
    </xf>
    <xf numFmtId="43" fontId="7" fillId="2" borderId="6" xfId="0" applyNumberFormat="1" applyFont="1" applyFill="1" applyBorder="1" applyAlignment="1" applyProtection="1">
      <alignment horizontal="center"/>
      <protection locked="0"/>
    </xf>
    <xf numFmtId="43" fontId="4" fillId="2" borderId="8" xfId="1" applyFont="1" applyFill="1" applyBorder="1" applyProtection="1">
      <protection locked="0"/>
    </xf>
    <xf numFmtId="0" fontId="7" fillId="2" borderId="4" xfId="0" applyFont="1" applyFill="1" applyBorder="1" applyAlignment="1" applyProtection="1">
      <alignment horizontal="center"/>
      <protection locked="0"/>
    </xf>
    <xf numFmtId="43" fontId="7" fillId="2" borderId="4" xfId="0" applyNumberFormat="1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Protection="1">
      <protection locked="0"/>
    </xf>
    <xf numFmtId="0" fontId="3" fillId="0" borderId="0" xfId="0" applyFont="1" applyFill="1" applyAlignment="1">
      <alignment horizontal="center"/>
    </xf>
    <xf numFmtId="0" fontId="8" fillId="3" borderId="6" xfId="0" applyFont="1" applyFill="1" applyBorder="1"/>
    <xf numFmtId="0" fontId="8" fillId="3" borderId="6" xfId="0" applyFont="1" applyFill="1" applyBorder="1" applyAlignment="1">
      <alignment horizontal="center"/>
    </xf>
    <xf numFmtId="0" fontId="6" fillId="2" borderId="6" xfId="0" applyFont="1" applyFill="1" applyBorder="1"/>
    <xf numFmtId="43" fontId="6" fillId="2" borderId="6" xfId="0" applyNumberFormat="1" applyFont="1" applyFill="1" applyBorder="1"/>
    <xf numFmtId="164" fontId="6" fillId="2" borderId="6" xfId="0" applyNumberFormat="1" applyFont="1" applyFill="1" applyBorder="1"/>
    <xf numFmtId="0" fontId="8" fillId="2" borderId="6" xfId="0" applyFont="1" applyFill="1" applyBorder="1"/>
    <xf numFmtId="43" fontId="6" fillId="2" borderId="6" xfId="1" applyFont="1" applyFill="1" applyBorder="1"/>
    <xf numFmtId="43" fontId="9" fillId="3" borderId="6" xfId="0" applyNumberFormat="1" applyFont="1" applyFill="1" applyBorder="1"/>
    <xf numFmtId="0" fontId="9" fillId="3" borderId="6" xfId="0" applyFont="1" applyFill="1" applyBorder="1"/>
    <xf numFmtId="0" fontId="6" fillId="3" borderId="6" xfId="0" applyFont="1" applyFill="1" applyBorder="1"/>
    <xf numFmtId="0" fontId="8" fillId="3" borderId="6" xfId="0" applyFont="1" applyFill="1" applyBorder="1" applyAlignment="1">
      <alignment horizontal="right"/>
    </xf>
    <xf numFmtId="43" fontId="8" fillId="2" borderId="6" xfId="1" applyFont="1" applyFill="1" applyBorder="1"/>
    <xf numFmtId="0" fontId="10" fillId="3" borderId="6" xfId="0" applyFont="1" applyFill="1" applyBorder="1"/>
    <xf numFmtId="164" fontId="8" fillId="2" borderId="6" xfId="0" applyNumberFormat="1" applyFont="1" applyFill="1" applyBorder="1"/>
  </cellXfs>
  <cellStyles count="4">
    <cellStyle name="Comma" xfId="1" builtinId="3"/>
    <cellStyle name="Currency" xfId="2" builtinId="4"/>
    <cellStyle name="Normal" xfId="0" builtinId="0"/>
    <cellStyle name="Normal 2" xfId="3" xr:uid="{D5916645-AEB2-42F1-834D-3985DD7BC6A7}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62475-1D18-4FEE-985C-ABEB11A2E062}">
  <dimension ref="A1:K25"/>
  <sheetViews>
    <sheetView tabSelected="1" workbookViewId="0">
      <selection activeCell="G13" sqref="G13"/>
    </sheetView>
  </sheetViews>
  <sheetFormatPr defaultColWidth="9.21875" defaultRowHeight="14.4" x14ac:dyDescent="0.3"/>
  <cols>
    <col min="1" max="1" width="31" style="19" customWidth="1"/>
    <col min="2" max="3" width="6" style="19" bestFit="1" customWidth="1"/>
    <col min="4" max="9" width="7" style="19" bestFit="1" customWidth="1"/>
    <col min="10" max="10" width="8.77734375" style="19" bestFit="1" customWidth="1"/>
    <col min="11" max="11" width="14.21875" style="19" bestFit="1" customWidth="1"/>
    <col min="12" max="12" width="12.77734375" style="19" bestFit="1" customWidth="1"/>
    <col min="13" max="16384" width="9.21875" style="19"/>
  </cols>
  <sheetData>
    <row r="1" spans="1:11" s="18" customFormat="1" x14ac:dyDescent="0.3">
      <c r="A1" s="39" t="s">
        <v>49</v>
      </c>
      <c r="B1" s="39"/>
      <c r="C1" s="39"/>
      <c r="D1" s="39"/>
      <c r="E1" s="39"/>
      <c r="F1" s="39"/>
      <c r="G1" s="39"/>
      <c r="H1" s="39"/>
      <c r="I1" s="39"/>
      <c r="J1" s="40" t="s">
        <v>48</v>
      </c>
    </row>
    <row r="2" spans="1:11" s="18" customFormat="1" x14ac:dyDescent="0.3">
      <c r="A2" s="39" t="s">
        <v>0</v>
      </c>
      <c r="B2" s="39">
        <v>2011</v>
      </c>
      <c r="C2" s="39">
        <v>2012</v>
      </c>
      <c r="D2" s="39">
        <v>2013</v>
      </c>
      <c r="E2" s="39">
        <v>2014</v>
      </c>
      <c r="F2" s="39">
        <v>2015</v>
      </c>
      <c r="G2" s="39">
        <v>2016</v>
      </c>
      <c r="H2" s="39">
        <v>2017</v>
      </c>
      <c r="I2" s="39">
        <v>2018</v>
      </c>
      <c r="J2" s="40">
        <v>2019</v>
      </c>
    </row>
    <row r="3" spans="1:11" x14ac:dyDescent="0.3">
      <c r="A3" s="41" t="s">
        <v>1</v>
      </c>
      <c r="B3" s="46"/>
      <c r="C3" s="46"/>
      <c r="D3" s="46"/>
      <c r="E3" s="42">
        <v>23.527794159999999</v>
      </c>
      <c r="F3" s="42">
        <v>27.4854609</v>
      </c>
      <c r="G3" s="42">
        <v>31.485138249999999</v>
      </c>
      <c r="H3" s="42">
        <v>26.748381510000002</v>
      </c>
      <c r="I3" s="42">
        <v>29.171291249999999</v>
      </c>
      <c r="J3" s="42">
        <v>57.972729290000004</v>
      </c>
    </row>
    <row r="4" spans="1:11" x14ac:dyDescent="0.3">
      <c r="A4" s="41" t="s">
        <v>3</v>
      </c>
      <c r="B4" s="46"/>
      <c r="C4" s="46"/>
      <c r="D4" s="46"/>
      <c r="E4" s="42">
        <v>0</v>
      </c>
      <c r="F4" s="42">
        <v>0.13685763000000001</v>
      </c>
      <c r="G4" s="42">
        <v>-8.3140999999999996E-3</v>
      </c>
      <c r="H4" s="42">
        <v>0</v>
      </c>
      <c r="I4" s="42">
        <v>0</v>
      </c>
      <c r="J4" s="42">
        <v>0</v>
      </c>
    </row>
    <row r="5" spans="1:11" x14ac:dyDescent="0.3">
      <c r="A5" s="41" t="s">
        <v>2</v>
      </c>
      <c r="B5" s="46"/>
      <c r="C5" s="46"/>
      <c r="D5" s="46"/>
      <c r="E5" s="42">
        <v>0</v>
      </c>
      <c r="F5" s="42">
        <v>0</v>
      </c>
      <c r="G5" s="42">
        <v>0</v>
      </c>
      <c r="H5" s="42">
        <v>0</v>
      </c>
      <c r="I5" s="42">
        <v>0.24899782000000001</v>
      </c>
      <c r="J5" s="42">
        <v>1.7434508499999999</v>
      </c>
    </row>
    <row r="6" spans="1:11" x14ac:dyDescent="0.3">
      <c r="A6" s="41" t="s">
        <v>5</v>
      </c>
      <c r="B6" s="47"/>
      <c r="C6" s="47"/>
      <c r="D6" s="47"/>
      <c r="E6" s="43">
        <f t="shared" ref="E6:J6" si="0">SUM(E3:E5)</f>
        <v>23.527794159999999</v>
      </c>
      <c r="F6" s="43">
        <f t="shared" si="0"/>
        <v>27.622318530000001</v>
      </c>
      <c r="G6" s="43">
        <f t="shared" si="0"/>
        <v>31.476824149999999</v>
      </c>
      <c r="H6" s="43">
        <f t="shared" si="0"/>
        <v>26.748381510000002</v>
      </c>
      <c r="I6" s="43">
        <f t="shared" si="0"/>
        <v>29.420289069999999</v>
      </c>
      <c r="J6" s="43">
        <f t="shared" si="0"/>
        <v>59.716180140000006</v>
      </c>
      <c r="K6" s="21"/>
    </row>
    <row r="7" spans="1:11" x14ac:dyDescent="0.3">
      <c r="A7" s="41" t="s">
        <v>47</v>
      </c>
      <c r="B7" s="47"/>
      <c r="C7" s="47"/>
      <c r="D7" s="47"/>
      <c r="E7" s="42">
        <v>-3.0205301699999998</v>
      </c>
      <c r="F7" s="42">
        <v>-6.2396958700000003</v>
      </c>
      <c r="G7" s="42">
        <v>-7.36914376</v>
      </c>
      <c r="H7" s="42">
        <v>-3.3408588799999999</v>
      </c>
      <c r="I7" s="42">
        <v>-6.3447485499999994</v>
      </c>
      <c r="J7" s="42">
        <v>-17.017524999999999</v>
      </c>
    </row>
    <row r="8" spans="1:11" x14ac:dyDescent="0.3">
      <c r="A8" s="44" t="s">
        <v>44</v>
      </c>
      <c r="B8" s="51"/>
      <c r="C8" s="51"/>
      <c r="D8" s="51"/>
      <c r="E8" s="52">
        <f t="shared" ref="E8:J8" si="1">SUM(E6:E7)</f>
        <v>20.507263989999998</v>
      </c>
      <c r="F8" s="52">
        <f t="shared" si="1"/>
        <v>21.382622660000003</v>
      </c>
      <c r="G8" s="52">
        <f t="shared" si="1"/>
        <v>24.107680389999999</v>
      </c>
      <c r="H8" s="52">
        <f t="shared" si="1"/>
        <v>23.407522630000003</v>
      </c>
      <c r="I8" s="52">
        <f t="shared" si="1"/>
        <v>23.075540520000001</v>
      </c>
      <c r="J8" s="52">
        <f t="shared" si="1"/>
        <v>42.698655140000007</v>
      </c>
      <c r="K8" s="22"/>
    </row>
    <row r="9" spans="1:11" x14ac:dyDescent="0.3">
      <c r="A9" s="41"/>
      <c r="B9" s="41"/>
      <c r="C9" s="41"/>
      <c r="D9" s="41"/>
      <c r="E9" s="41"/>
      <c r="F9" s="41"/>
      <c r="G9" s="41"/>
      <c r="H9" s="41"/>
      <c r="I9" s="41"/>
      <c r="J9" s="41"/>
    </row>
    <row r="10" spans="1:11" x14ac:dyDescent="0.3">
      <c r="A10" s="39" t="s">
        <v>6</v>
      </c>
      <c r="B10" s="39">
        <v>2011</v>
      </c>
      <c r="C10" s="39">
        <v>2012</v>
      </c>
      <c r="D10" s="39">
        <v>2013</v>
      </c>
      <c r="E10" s="39">
        <v>2014</v>
      </c>
      <c r="F10" s="39">
        <v>2015</v>
      </c>
      <c r="G10" s="39">
        <v>2016</v>
      </c>
      <c r="H10" s="39">
        <v>2017</v>
      </c>
      <c r="I10" s="39">
        <v>2018</v>
      </c>
      <c r="J10" s="48"/>
    </row>
    <row r="11" spans="1:11" x14ac:dyDescent="0.3">
      <c r="A11" s="41" t="s">
        <v>1</v>
      </c>
      <c r="B11" s="45">
        <v>7.3028184800000009</v>
      </c>
      <c r="C11" s="45">
        <v>5.7554361600000004</v>
      </c>
      <c r="D11" s="45">
        <v>12.44826591</v>
      </c>
      <c r="E11" s="45">
        <v>8.243661509999999</v>
      </c>
      <c r="F11" s="45">
        <v>15.572814960000001</v>
      </c>
      <c r="G11" s="45">
        <v>11.886026339999999</v>
      </c>
      <c r="H11" s="45">
        <v>9.8348478900000007</v>
      </c>
      <c r="I11" s="45">
        <v>10.91027388</v>
      </c>
      <c r="J11" s="41"/>
    </row>
    <row r="12" spans="1:11" x14ac:dyDescent="0.3">
      <c r="A12" s="41" t="s">
        <v>3</v>
      </c>
      <c r="B12" s="45">
        <v>0</v>
      </c>
      <c r="C12" s="45">
        <v>0</v>
      </c>
      <c r="D12" s="45">
        <v>0</v>
      </c>
      <c r="E12" s="45">
        <v>0.38570575000000001</v>
      </c>
      <c r="F12" s="45">
        <v>0</v>
      </c>
      <c r="G12" s="45">
        <v>0</v>
      </c>
      <c r="H12" s="45">
        <v>0</v>
      </c>
      <c r="I12" s="45">
        <v>0</v>
      </c>
      <c r="J12" s="41"/>
    </row>
    <row r="13" spans="1:11" x14ac:dyDescent="0.3">
      <c r="A13" s="41" t="s">
        <v>2</v>
      </c>
      <c r="B13" s="45">
        <v>0</v>
      </c>
      <c r="C13" s="45">
        <v>0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1"/>
    </row>
    <row r="14" spans="1:11" x14ac:dyDescent="0.3">
      <c r="A14" s="41" t="s">
        <v>5</v>
      </c>
      <c r="B14" s="45">
        <f t="shared" ref="B14:I14" si="2">SUM(B11:B13)</f>
        <v>7.3028184800000009</v>
      </c>
      <c r="C14" s="45">
        <f t="shared" si="2"/>
        <v>5.7554361600000004</v>
      </c>
      <c r="D14" s="45">
        <f t="shared" si="2"/>
        <v>12.44826591</v>
      </c>
      <c r="E14" s="45">
        <f t="shared" si="2"/>
        <v>8.6293672599999987</v>
      </c>
      <c r="F14" s="45">
        <f t="shared" si="2"/>
        <v>15.572814960000001</v>
      </c>
      <c r="G14" s="45">
        <f t="shared" si="2"/>
        <v>11.886026339999999</v>
      </c>
      <c r="H14" s="45">
        <f t="shared" si="2"/>
        <v>9.8348478900000007</v>
      </c>
      <c r="I14" s="45">
        <f t="shared" si="2"/>
        <v>10.91027388</v>
      </c>
      <c r="J14" s="41"/>
    </row>
    <row r="15" spans="1:11" x14ac:dyDescent="0.3">
      <c r="A15" s="41" t="s">
        <v>47</v>
      </c>
      <c r="B15" s="45">
        <v>-2.1943348300000003</v>
      </c>
      <c r="C15" s="45">
        <v>-1.4009846799999999</v>
      </c>
      <c r="D15" s="45">
        <v>-2.3970039999999999</v>
      </c>
      <c r="E15" s="45">
        <v>-2.7399997200000001</v>
      </c>
      <c r="F15" s="45">
        <v>-10.17888235</v>
      </c>
      <c r="G15" s="45">
        <v>-3.0947648599999997</v>
      </c>
      <c r="H15" s="45">
        <v>-1.9086121299999999</v>
      </c>
      <c r="I15" s="45">
        <v>-2.4704293700000002</v>
      </c>
      <c r="J15" s="41"/>
    </row>
    <row r="16" spans="1:11" x14ac:dyDescent="0.3">
      <c r="A16" s="44" t="s">
        <v>43</v>
      </c>
      <c r="B16" s="50">
        <f t="shared" ref="B16:I16" si="3">SUM(B14:B15)</f>
        <v>5.1084836500000002</v>
      </c>
      <c r="C16" s="50">
        <f t="shared" si="3"/>
        <v>4.3544514800000007</v>
      </c>
      <c r="D16" s="50">
        <f t="shared" si="3"/>
        <v>10.051261910000001</v>
      </c>
      <c r="E16" s="50">
        <f t="shared" si="3"/>
        <v>5.8893675399999985</v>
      </c>
      <c r="F16" s="50">
        <f t="shared" si="3"/>
        <v>5.3939326100000002</v>
      </c>
      <c r="G16" s="50">
        <f t="shared" si="3"/>
        <v>8.7912614799999993</v>
      </c>
      <c r="H16" s="50">
        <f t="shared" si="3"/>
        <v>7.9262357600000009</v>
      </c>
      <c r="I16" s="50">
        <f t="shared" si="3"/>
        <v>8.4398445100000004</v>
      </c>
      <c r="J16" s="41"/>
    </row>
    <row r="17" spans="1:11" x14ac:dyDescent="0.3">
      <c r="A17" s="41"/>
      <c r="B17" s="41"/>
      <c r="C17" s="41"/>
      <c r="D17" s="41"/>
      <c r="E17" s="41"/>
      <c r="F17" s="41"/>
      <c r="G17" s="41"/>
      <c r="H17" s="41"/>
      <c r="I17" s="41"/>
      <c r="J17" s="41"/>
    </row>
    <row r="18" spans="1:11" x14ac:dyDescent="0.3">
      <c r="A18" s="39" t="s">
        <v>41</v>
      </c>
      <c r="B18" s="49">
        <v>2011</v>
      </c>
      <c r="C18" s="49">
        <v>2012</v>
      </c>
      <c r="D18" s="49">
        <v>2013</v>
      </c>
      <c r="E18" s="49">
        <v>2014</v>
      </c>
      <c r="F18" s="49">
        <v>2015</v>
      </c>
      <c r="G18" s="49">
        <v>2016</v>
      </c>
      <c r="H18" s="49">
        <v>2017</v>
      </c>
      <c r="I18" s="49">
        <v>2018</v>
      </c>
      <c r="J18" s="49">
        <v>2019</v>
      </c>
    </row>
    <row r="19" spans="1:11" x14ac:dyDescent="0.3">
      <c r="A19" s="41" t="s">
        <v>1</v>
      </c>
      <c r="B19" s="42">
        <f t="shared" ref="B19:I19" si="4">B11+B3</f>
        <v>7.3028184800000009</v>
      </c>
      <c r="C19" s="42">
        <f t="shared" si="4"/>
        <v>5.7554361600000004</v>
      </c>
      <c r="D19" s="42">
        <f t="shared" si="4"/>
        <v>12.44826591</v>
      </c>
      <c r="E19" s="42">
        <f t="shared" si="4"/>
        <v>31.771455669999998</v>
      </c>
      <c r="F19" s="42">
        <f t="shared" si="4"/>
        <v>43.058275860000002</v>
      </c>
      <c r="G19" s="42">
        <f t="shared" si="4"/>
        <v>43.371164589999999</v>
      </c>
      <c r="H19" s="42">
        <f t="shared" si="4"/>
        <v>36.5832294</v>
      </c>
      <c r="I19" s="42">
        <f t="shared" si="4"/>
        <v>40.081565130000001</v>
      </c>
      <c r="J19" s="42">
        <v>57.972729290000004</v>
      </c>
    </row>
    <row r="20" spans="1:11" x14ac:dyDescent="0.3">
      <c r="A20" s="41" t="s">
        <v>3</v>
      </c>
      <c r="B20" s="42">
        <f t="shared" ref="B20:I20" si="5">B12+B4</f>
        <v>0</v>
      </c>
      <c r="C20" s="42">
        <f t="shared" si="5"/>
        <v>0</v>
      </c>
      <c r="D20" s="42">
        <f t="shared" si="5"/>
        <v>0</v>
      </c>
      <c r="E20" s="42">
        <f t="shared" si="5"/>
        <v>0.38570575000000001</v>
      </c>
      <c r="F20" s="42">
        <f t="shared" si="5"/>
        <v>0.13685763000000001</v>
      </c>
      <c r="G20" s="42">
        <f t="shared" si="5"/>
        <v>-8.3140999999999996E-3</v>
      </c>
      <c r="H20" s="42">
        <f t="shared" si="5"/>
        <v>0</v>
      </c>
      <c r="I20" s="42">
        <f t="shared" si="5"/>
        <v>0</v>
      </c>
      <c r="J20" s="42">
        <v>0</v>
      </c>
    </row>
    <row r="21" spans="1:11" x14ac:dyDescent="0.3">
      <c r="A21" s="41" t="s">
        <v>2</v>
      </c>
      <c r="B21" s="42">
        <f t="shared" ref="B21:I21" si="6">B13+B5</f>
        <v>0</v>
      </c>
      <c r="C21" s="42">
        <f t="shared" si="6"/>
        <v>0</v>
      </c>
      <c r="D21" s="42">
        <f t="shared" si="6"/>
        <v>0</v>
      </c>
      <c r="E21" s="42">
        <f t="shared" si="6"/>
        <v>0</v>
      </c>
      <c r="F21" s="42">
        <f t="shared" si="6"/>
        <v>0</v>
      </c>
      <c r="G21" s="42">
        <f t="shared" si="6"/>
        <v>0</v>
      </c>
      <c r="H21" s="42">
        <f t="shared" si="6"/>
        <v>0</v>
      </c>
      <c r="I21" s="42">
        <f t="shared" si="6"/>
        <v>0.24899782000000001</v>
      </c>
      <c r="J21" s="42">
        <v>1.7434508499999999</v>
      </c>
    </row>
    <row r="22" spans="1:11" x14ac:dyDescent="0.3">
      <c r="A22" s="41" t="s">
        <v>5</v>
      </c>
      <c r="B22" s="42">
        <f t="shared" ref="B22:J22" si="7">B14+B6</f>
        <v>7.3028184800000009</v>
      </c>
      <c r="C22" s="42">
        <f t="shared" si="7"/>
        <v>5.7554361600000004</v>
      </c>
      <c r="D22" s="42">
        <f t="shared" si="7"/>
        <v>12.44826591</v>
      </c>
      <c r="E22" s="42">
        <f t="shared" si="7"/>
        <v>32.157161419999994</v>
      </c>
      <c r="F22" s="42">
        <f t="shared" si="7"/>
        <v>43.195133490000003</v>
      </c>
      <c r="G22" s="42">
        <f t="shared" si="7"/>
        <v>43.36285049</v>
      </c>
      <c r="H22" s="42">
        <f t="shared" si="7"/>
        <v>36.5832294</v>
      </c>
      <c r="I22" s="42">
        <f t="shared" si="7"/>
        <v>40.330562950000001</v>
      </c>
      <c r="J22" s="42">
        <f t="shared" si="7"/>
        <v>59.716180140000006</v>
      </c>
    </row>
    <row r="23" spans="1:11" x14ac:dyDescent="0.3">
      <c r="A23" s="41" t="s">
        <v>47</v>
      </c>
      <c r="B23" s="42">
        <f t="shared" ref="B23:I24" si="8">B15+B7</f>
        <v>-2.1943348300000003</v>
      </c>
      <c r="C23" s="42">
        <f t="shared" si="8"/>
        <v>-1.4009846799999999</v>
      </c>
      <c r="D23" s="42">
        <f t="shared" si="8"/>
        <v>-2.3970039999999999</v>
      </c>
      <c r="E23" s="42">
        <f t="shared" si="8"/>
        <v>-5.7605298899999999</v>
      </c>
      <c r="F23" s="42">
        <f t="shared" si="8"/>
        <v>-16.418578220000001</v>
      </c>
      <c r="G23" s="42">
        <f t="shared" si="8"/>
        <v>-10.46390862</v>
      </c>
      <c r="H23" s="42">
        <f t="shared" si="8"/>
        <v>-5.2494710099999997</v>
      </c>
      <c r="I23" s="42">
        <f t="shared" si="8"/>
        <v>-8.81517792</v>
      </c>
      <c r="J23" s="42">
        <v>-17.017524999999999</v>
      </c>
    </row>
    <row r="24" spans="1:11" x14ac:dyDescent="0.3">
      <c r="A24" s="44" t="s">
        <v>46</v>
      </c>
      <c r="B24" s="50">
        <f t="shared" si="8"/>
        <v>5.1084836500000002</v>
      </c>
      <c r="C24" s="50">
        <f t="shared" si="8"/>
        <v>4.3544514800000007</v>
      </c>
      <c r="D24" s="50">
        <f t="shared" si="8"/>
        <v>10.051261910000001</v>
      </c>
      <c r="E24" s="50">
        <f t="shared" si="8"/>
        <v>26.396631529999997</v>
      </c>
      <c r="F24" s="50">
        <f t="shared" si="8"/>
        <v>26.776555270000003</v>
      </c>
      <c r="G24" s="50">
        <f t="shared" si="8"/>
        <v>32.898941870000002</v>
      </c>
      <c r="H24" s="50">
        <f t="shared" si="8"/>
        <v>31.333758390000003</v>
      </c>
      <c r="I24" s="50">
        <f t="shared" si="8"/>
        <v>31.515385030000001</v>
      </c>
      <c r="J24" s="50">
        <f>J16+J8</f>
        <v>42.698655140000007</v>
      </c>
      <c r="K24" s="22"/>
    </row>
    <row r="25" spans="1:11" x14ac:dyDescent="0.3">
      <c r="A25" s="20"/>
      <c r="B25" s="20"/>
      <c r="C25" s="20"/>
      <c r="D25" s="20"/>
      <c r="E25" s="20"/>
      <c r="F25" s="20"/>
      <c r="G25" s="20"/>
      <c r="H25" s="20"/>
      <c r="I25" s="20"/>
      <c r="J25" s="20"/>
    </row>
  </sheetData>
  <pageMargins left="0.7" right="0.7" top="0.75" bottom="0.75" header="0.3" footer="0.3"/>
  <pageSetup orientation="portrait" r:id="rId1"/>
  <ignoredErrors>
    <ignoredError sqref="E6:I6 B14:I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F6B1F-A027-4762-B9B1-5DD7741DF8D9}">
  <dimension ref="A1:G47"/>
  <sheetViews>
    <sheetView workbookViewId="0">
      <selection activeCell="B6" sqref="B6"/>
    </sheetView>
  </sheetViews>
  <sheetFormatPr defaultColWidth="9.21875" defaultRowHeight="14.4" x14ac:dyDescent="0.3"/>
  <cols>
    <col min="1" max="1" width="37.5546875" style="2" bestFit="1" customWidth="1"/>
    <col min="2" max="3" width="8.21875" style="2" customWidth="1"/>
    <col min="4" max="4" width="8.21875" style="3" customWidth="1"/>
    <col min="5" max="6" width="8.21875" style="2" customWidth="1"/>
    <col min="7" max="7" width="10.44140625" style="2" customWidth="1"/>
    <col min="8" max="16384" width="9.21875" style="2"/>
  </cols>
  <sheetData>
    <row r="1" spans="1:7" ht="15" thickBot="1" x14ac:dyDescent="0.35">
      <c r="A1" s="1" t="s">
        <v>40</v>
      </c>
      <c r="G1" s="38" t="s">
        <v>48</v>
      </c>
    </row>
    <row r="2" spans="1:7" x14ac:dyDescent="0.3">
      <c r="A2" s="30" t="s">
        <v>20</v>
      </c>
      <c r="B2" s="23">
        <v>2014</v>
      </c>
      <c r="C2" s="23">
        <v>2015</v>
      </c>
      <c r="D2" s="23">
        <v>2016</v>
      </c>
      <c r="E2" s="23">
        <v>2017</v>
      </c>
      <c r="F2" s="23">
        <v>2018</v>
      </c>
      <c r="G2" s="23">
        <v>2019</v>
      </c>
    </row>
    <row r="3" spans="1:7" x14ac:dyDescent="0.3">
      <c r="A3" s="37" t="s">
        <v>21</v>
      </c>
      <c r="B3" s="35" t="s">
        <v>22</v>
      </c>
      <c r="C3" s="35" t="s">
        <v>22</v>
      </c>
      <c r="D3" s="36" t="s">
        <v>22</v>
      </c>
      <c r="E3" s="35" t="s">
        <v>22</v>
      </c>
      <c r="F3" s="35" t="s">
        <v>22</v>
      </c>
      <c r="G3" s="35" t="s">
        <v>22</v>
      </c>
    </row>
    <row r="4" spans="1:7" x14ac:dyDescent="0.3">
      <c r="A4" s="24" t="s">
        <v>23</v>
      </c>
      <c r="B4" s="25"/>
      <c r="C4" s="25"/>
      <c r="D4" s="26"/>
      <c r="E4" s="25"/>
      <c r="F4" s="25"/>
      <c r="G4" s="25"/>
    </row>
    <row r="5" spans="1:7" x14ac:dyDescent="0.3">
      <c r="A5" s="4" t="s">
        <v>11</v>
      </c>
      <c r="B5" s="5">
        <v>2.8008530899999973</v>
      </c>
      <c r="C5" s="5">
        <v>6.3799867099999998</v>
      </c>
      <c r="D5" s="5">
        <v>3.5130343499999985</v>
      </c>
      <c r="E5" s="5">
        <v>2.6322522700000013</v>
      </c>
      <c r="F5" s="5">
        <v>5.0904274844000001</v>
      </c>
      <c r="G5" s="5">
        <v>3.3183496300000002</v>
      </c>
    </row>
    <row r="6" spans="1:7" x14ac:dyDescent="0.3">
      <c r="A6" s="4" t="s">
        <v>12</v>
      </c>
      <c r="B6" s="6">
        <v>4.7863441300000025</v>
      </c>
      <c r="C6" s="6">
        <v>2.8500274599999886</v>
      </c>
      <c r="D6" s="6">
        <v>6.8491719654000196</v>
      </c>
      <c r="E6" s="6">
        <v>5.7495487999999995</v>
      </c>
      <c r="F6" s="6">
        <v>7.5111752328000048</v>
      </c>
      <c r="G6" s="6">
        <v>16.463434660000004</v>
      </c>
    </row>
    <row r="7" spans="1:7" x14ac:dyDescent="0.3">
      <c r="A7" s="4" t="s">
        <v>13</v>
      </c>
      <c r="B7" s="7">
        <v>1.6917455299999999</v>
      </c>
      <c r="C7" s="7">
        <v>0.80636752999999994</v>
      </c>
      <c r="D7" s="7">
        <v>2.7990943100000014</v>
      </c>
      <c r="E7" s="7">
        <v>0.13536909000000003</v>
      </c>
      <c r="F7" s="7">
        <v>0.67860453000000009</v>
      </c>
      <c r="G7" s="7">
        <v>0.96137105999999994</v>
      </c>
    </row>
    <row r="8" spans="1:7" x14ac:dyDescent="0.3">
      <c r="A8" s="4" t="s">
        <v>14</v>
      </c>
      <c r="B8" s="7">
        <v>0.81577866999999959</v>
      </c>
      <c r="C8" s="7">
        <v>0.84017991999999997</v>
      </c>
      <c r="D8" s="7">
        <v>1.1021078999999996</v>
      </c>
      <c r="E8" s="7">
        <v>1.0315264799999999</v>
      </c>
      <c r="F8" s="7">
        <v>0.95595257000000033</v>
      </c>
      <c r="G8" s="7">
        <v>1.1112367800000003</v>
      </c>
    </row>
    <row r="9" spans="1:7" x14ac:dyDescent="0.3">
      <c r="A9" s="4" t="s">
        <v>24</v>
      </c>
      <c r="B9" s="8">
        <f t="shared" ref="B9:G9" si="0">SUM(B5:B8)</f>
        <v>10.094721420000001</v>
      </c>
      <c r="C9" s="8">
        <f t="shared" si="0"/>
        <v>10.876561619999988</v>
      </c>
      <c r="D9" s="8">
        <f t="shared" si="0"/>
        <v>14.263408525400019</v>
      </c>
      <c r="E9" s="8">
        <f t="shared" si="0"/>
        <v>9.5486966400000011</v>
      </c>
      <c r="F9" s="8">
        <f t="shared" si="0"/>
        <v>14.236159817200006</v>
      </c>
      <c r="G9" s="8">
        <f t="shared" si="0"/>
        <v>21.854392130000004</v>
      </c>
    </row>
    <row r="10" spans="1:7" x14ac:dyDescent="0.3">
      <c r="A10" s="4" t="s">
        <v>11</v>
      </c>
      <c r="B10" s="8">
        <v>1.4470242600000001</v>
      </c>
      <c r="C10" s="8">
        <v>4.50142255</v>
      </c>
      <c r="D10" s="8">
        <v>1.69619907</v>
      </c>
      <c r="E10" s="8">
        <v>1.0753673499999998</v>
      </c>
      <c r="F10" s="8">
        <v>2.2256316800000002</v>
      </c>
      <c r="G10" s="8">
        <v>1.99253155</v>
      </c>
    </row>
    <row r="11" spans="1:7" x14ac:dyDescent="0.3">
      <c r="A11" s="4" t="s">
        <v>12</v>
      </c>
      <c r="B11" s="8">
        <v>1.40621492</v>
      </c>
      <c r="C11" s="8">
        <v>1.36262599</v>
      </c>
      <c r="D11" s="8">
        <v>3.1448532400000002</v>
      </c>
      <c r="E11" s="8">
        <v>2.19826991</v>
      </c>
      <c r="F11" s="8">
        <v>4.0726298700000001</v>
      </c>
      <c r="G11" s="8">
        <v>11.64042248</v>
      </c>
    </row>
    <row r="12" spans="1:7" x14ac:dyDescent="0.3">
      <c r="A12" s="4" t="s">
        <v>13</v>
      </c>
      <c r="B12" s="8">
        <v>0.16729099</v>
      </c>
      <c r="C12" s="8">
        <v>0.37564733</v>
      </c>
      <c r="D12" s="8">
        <v>2.2176687400000001</v>
      </c>
      <c r="E12" s="8">
        <v>0</v>
      </c>
      <c r="F12" s="8">
        <v>0</v>
      </c>
      <c r="G12" s="8">
        <v>7.5174460000000012E-2</v>
      </c>
    </row>
    <row r="13" spans="1:7" x14ac:dyDescent="0.3">
      <c r="A13" s="4" t="s">
        <v>25</v>
      </c>
      <c r="B13" s="5">
        <f>SUM(B10:B12)</f>
        <v>3.0205301700000002</v>
      </c>
      <c r="C13" s="5">
        <f t="shared" ref="C13:F13" si="1">SUM(C10:C12)</f>
        <v>6.2396958699999994</v>
      </c>
      <c r="D13" s="5">
        <f t="shared" si="1"/>
        <v>7.0587210500000008</v>
      </c>
      <c r="E13" s="5">
        <f t="shared" si="1"/>
        <v>3.2736372600000001</v>
      </c>
      <c r="F13" s="5">
        <f t="shared" si="1"/>
        <v>6.2982615500000003</v>
      </c>
      <c r="G13" s="5">
        <f>SUM(G10:G12)</f>
        <v>13.70812849</v>
      </c>
    </row>
    <row r="14" spans="1:7" x14ac:dyDescent="0.3">
      <c r="A14" s="4" t="s">
        <v>26</v>
      </c>
      <c r="B14" s="8">
        <f>B9-B13</f>
        <v>7.0741912500000002</v>
      </c>
      <c r="C14" s="8">
        <f t="shared" ref="C14:F14" si="2">C9-C13</f>
        <v>4.6368657499999886</v>
      </c>
      <c r="D14" s="8">
        <f t="shared" si="2"/>
        <v>7.2046874754000179</v>
      </c>
      <c r="E14" s="8">
        <f t="shared" si="2"/>
        <v>6.275059380000001</v>
      </c>
      <c r="F14" s="8">
        <f t="shared" si="2"/>
        <v>7.9378982672000058</v>
      </c>
      <c r="G14" s="8">
        <f>G9-G13</f>
        <v>8.1462636400000044</v>
      </c>
    </row>
    <row r="15" spans="1:7" x14ac:dyDescent="0.3">
      <c r="A15" s="27" t="s">
        <v>27</v>
      </c>
      <c r="B15" s="28"/>
      <c r="C15" s="28"/>
      <c r="D15" s="28"/>
      <c r="E15" s="28"/>
      <c r="F15" s="28"/>
      <c r="G15" s="28"/>
    </row>
    <row r="16" spans="1:7" x14ac:dyDescent="0.3">
      <c r="A16" s="4" t="s">
        <v>7</v>
      </c>
      <c r="B16" s="5">
        <v>3.1078217799999992</v>
      </c>
      <c r="C16" s="5">
        <v>2.1461595900000003</v>
      </c>
      <c r="D16" s="5">
        <v>3.2159135300000017</v>
      </c>
      <c r="E16" s="5">
        <v>1.6982683300000001</v>
      </c>
      <c r="F16" s="5">
        <v>2.9877010541784141</v>
      </c>
      <c r="G16" s="5">
        <v>9.3185388416305877</v>
      </c>
    </row>
    <row r="17" spans="1:7" x14ac:dyDescent="0.3">
      <c r="A17" s="4" t="s">
        <v>8</v>
      </c>
      <c r="B17" s="6">
        <v>1.5213776799999994</v>
      </c>
      <c r="C17" s="6">
        <v>2.7006892100000002</v>
      </c>
      <c r="D17" s="6">
        <v>4.2369077399999995</v>
      </c>
      <c r="E17" s="6">
        <v>3.8312341363754379</v>
      </c>
      <c r="F17" s="6">
        <v>2.5370288653102029</v>
      </c>
      <c r="G17" s="6">
        <v>7.1038451199999999</v>
      </c>
    </row>
    <row r="18" spans="1:7" x14ac:dyDescent="0.3">
      <c r="A18" s="4" t="s">
        <v>9</v>
      </c>
      <c r="B18" s="7">
        <v>0.64676821000000007</v>
      </c>
      <c r="C18" s="7">
        <v>3.1099345299999999</v>
      </c>
      <c r="D18" s="7">
        <v>1.9931504799999986</v>
      </c>
      <c r="E18" s="7">
        <v>4.7559723945888104</v>
      </c>
      <c r="F18" s="7">
        <v>3.0300538821588687</v>
      </c>
      <c r="G18" s="7">
        <v>5.9247993699999997</v>
      </c>
    </row>
    <row r="19" spans="1:7" x14ac:dyDescent="0.3">
      <c r="A19" s="4" t="s">
        <v>10</v>
      </c>
      <c r="B19" s="7">
        <v>2.9335630899999998</v>
      </c>
      <c r="C19" s="7">
        <v>2.9397751899999998</v>
      </c>
      <c r="D19" s="7">
        <v>2.9003129799999994</v>
      </c>
      <c r="E19" s="7">
        <v>2.11257896</v>
      </c>
      <c r="F19" s="7">
        <v>1.7686581489041493</v>
      </c>
      <c r="G19" s="7">
        <v>3.4509252900000003</v>
      </c>
    </row>
    <row r="20" spans="1:7" x14ac:dyDescent="0.3">
      <c r="A20" s="4" t="s">
        <v>28</v>
      </c>
      <c r="B20" s="8">
        <v>8.209530759999998</v>
      </c>
      <c r="C20" s="8">
        <v>10.896558519999999</v>
      </c>
      <c r="D20" s="8">
        <v>12.346284730000001</v>
      </c>
      <c r="E20" s="8">
        <v>12.39805382096425</v>
      </c>
      <c r="F20" s="8">
        <v>10.323441950551633</v>
      </c>
      <c r="G20" s="8">
        <v>25.798108621630586</v>
      </c>
    </row>
    <row r="21" spans="1:7" x14ac:dyDescent="0.3">
      <c r="A21" s="4" t="s">
        <v>7</v>
      </c>
      <c r="B21" s="9">
        <v>0</v>
      </c>
      <c r="C21" s="9">
        <v>0</v>
      </c>
      <c r="D21" s="9">
        <v>0.187357</v>
      </c>
      <c r="E21" s="9">
        <v>0</v>
      </c>
      <c r="F21" s="9">
        <v>0</v>
      </c>
      <c r="G21" s="9">
        <v>0</v>
      </c>
    </row>
    <row r="22" spans="1:7" x14ac:dyDescent="0.3">
      <c r="A22" s="4" t="s">
        <v>8</v>
      </c>
      <c r="B22" s="9">
        <v>0</v>
      </c>
      <c r="C22" s="9">
        <v>0</v>
      </c>
      <c r="D22" s="9">
        <v>0.12306574000000001</v>
      </c>
      <c r="E22" s="9">
        <v>0</v>
      </c>
      <c r="F22" s="9">
        <v>4.6487000000000001E-2</v>
      </c>
      <c r="G22" s="9">
        <v>0</v>
      </c>
    </row>
    <row r="23" spans="1:7" x14ac:dyDescent="0.3">
      <c r="A23" s="4" t="s">
        <v>9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</row>
    <row r="24" spans="1:7" x14ac:dyDescent="0.3">
      <c r="A24" s="4" t="s">
        <v>10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</row>
    <row r="25" spans="1:7" x14ac:dyDescent="0.3">
      <c r="A25" s="4" t="s">
        <v>29</v>
      </c>
      <c r="B25" s="34">
        <f>SUM(B21:B24)</f>
        <v>0</v>
      </c>
      <c r="C25" s="34">
        <f t="shared" ref="C25:F25" si="3">SUM(C21:C24)</f>
        <v>0</v>
      </c>
      <c r="D25" s="34">
        <f>SUM(D21:D24)</f>
        <v>0.31042274000000003</v>
      </c>
      <c r="E25" s="34">
        <f t="shared" si="3"/>
        <v>0</v>
      </c>
      <c r="F25" s="34">
        <f t="shared" si="3"/>
        <v>4.6487000000000001E-2</v>
      </c>
      <c r="G25" s="34">
        <f t="shared" ref="G25" si="4">SUM(G21:G24)</f>
        <v>0</v>
      </c>
    </row>
    <row r="26" spans="1:7" x14ac:dyDescent="0.3">
      <c r="A26" s="4" t="s">
        <v>26</v>
      </c>
      <c r="B26" s="8">
        <f>B20-B25</f>
        <v>8.209530759999998</v>
      </c>
      <c r="C26" s="8">
        <f t="shared" ref="C26" si="5">C20-C25</f>
        <v>10.896558519999999</v>
      </c>
      <c r="D26" s="8">
        <f>D20-D25</f>
        <v>12.035861990000001</v>
      </c>
      <c r="E26" s="8">
        <f t="shared" ref="E26:F26" si="6">E20-E25</f>
        <v>12.39805382096425</v>
      </c>
      <c r="F26" s="8">
        <f t="shared" si="6"/>
        <v>10.276954950551632</v>
      </c>
      <c r="G26" s="8">
        <f t="shared" ref="G26" si="7">G20-G25</f>
        <v>25.798108621630586</v>
      </c>
    </row>
    <row r="27" spans="1:7" x14ac:dyDescent="0.3">
      <c r="A27" s="27" t="s">
        <v>30</v>
      </c>
      <c r="B27" s="28"/>
      <c r="C27" s="28"/>
      <c r="D27" s="28"/>
      <c r="E27" s="28"/>
      <c r="F27" s="28"/>
      <c r="G27" s="28"/>
    </row>
    <row r="28" spans="1:7" x14ac:dyDescent="0.3">
      <c r="A28" s="4" t="s">
        <v>31</v>
      </c>
      <c r="B28" s="5">
        <v>0</v>
      </c>
      <c r="C28" s="5">
        <v>0</v>
      </c>
      <c r="D28" s="5">
        <v>0</v>
      </c>
      <c r="E28" s="5">
        <v>0</v>
      </c>
      <c r="F28" s="5">
        <v>0.37311705201551332</v>
      </c>
      <c r="G28" s="5">
        <v>4.1036184900000006</v>
      </c>
    </row>
    <row r="29" spans="1:7" x14ac:dyDescent="0.3">
      <c r="A29" s="4" t="s">
        <v>19</v>
      </c>
      <c r="B29" s="6">
        <v>1.3257397400000002</v>
      </c>
      <c r="C29" s="6">
        <v>0.63460740999999998</v>
      </c>
      <c r="D29" s="6">
        <v>0.83390058999999972</v>
      </c>
      <c r="E29" s="6">
        <v>0.46614415000000003</v>
      </c>
      <c r="F29" s="6">
        <v>1.4925627774328549</v>
      </c>
      <c r="G29" s="6">
        <v>1.3428213200000001</v>
      </c>
    </row>
    <row r="30" spans="1:7" x14ac:dyDescent="0.3">
      <c r="A30" s="4" t="s">
        <v>32</v>
      </c>
      <c r="B30" s="7">
        <v>1.0491100000000002E-3</v>
      </c>
      <c r="C30" s="7">
        <v>1.20029618</v>
      </c>
      <c r="D30" s="7">
        <v>0.20854563000000001</v>
      </c>
      <c r="E30" s="7">
        <v>0</v>
      </c>
      <c r="F30" s="7">
        <v>0</v>
      </c>
      <c r="G30" s="7">
        <v>0</v>
      </c>
    </row>
    <row r="31" spans="1:7" x14ac:dyDescent="0.3">
      <c r="A31" s="4" t="s">
        <v>33</v>
      </c>
      <c r="B31" s="8">
        <f t="shared" ref="B31:F31" si="8">SUM(B27:B30)</f>
        <v>1.3267888500000002</v>
      </c>
      <c r="C31" s="8">
        <f t="shared" si="8"/>
        <v>1.8349035900000001</v>
      </c>
      <c r="D31" s="8">
        <f t="shared" si="8"/>
        <v>1.0424462199999998</v>
      </c>
      <c r="E31" s="8">
        <f t="shared" si="8"/>
        <v>0.46614415000000003</v>
      </c>
      <c r="F31" s="8">
        <f t="shared" si="8"/>
        <v>1.8656798294483683</v>
      </c>
      <c r="G31" s="8">
        <v>5.4464398100000002</v>
      </c>
    </row>
    <row r="32" spans="1:7" x14ac:dyDescent="0.3">
      <c r="A32" s="4" t="s">
        <v>31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3.30939652</v>
      </c>
    </row>
    <row r="33" spans="1:7" x14ac:dyDescent="0.3">
      <c r="A33" s="4" t="s">
        <v>19</v>
      </c>
      <c r="B33" s="9">
        <v>0</v>
      </c>
      <c r="C33" s="9">
        <v>0</v>
      </c>
      <c r="D33" s="9">
        <v>0</v>
      </c>
      <c r="E33" s="7">
        <v>6.7221619999999996E-2</v>
      </c>
      <c r="F33" s="9">
        <v>0</v>
      </c>
      <c r="G33" s="9">
        <v>0</v>
      </c>
    </row>
    <row r="34" spans="1:7" x14ac:dyDescent="0.3">
      <c r="A34" s="4" t="s">
        <v>32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</row>
    <row r="35" spans="1:7" x14ac:dyDescent="0.3">
      <c r="A35" s="4" t="s">
        <v>34</v>
      </c>
      <c r="B35" s="7">
        <f t="shared" ref="B35:G35" si="9">SUM(B32:B34)</f>
        <v>0</v>
      </c>
      <c r="C35" s="7">
        <f t="shared" si="9"/>
        <v>0</v>
      </c>
      <c r="D35" s="7">
        <f t="shared" si="9"/>
        <v>0</v>
      </c>
      <c r="E35" s="7">
        <f t="shared" si="9"/>
        <v>6.7221619999999996E-2</v>
      </c>
      <c r="F35" s="7">
        <f t="shared" si="9"/>
        <v>0</v>
      </c>
      <c r="G35" s="7">
        <f t="shared" si="9"/>
        <v>3.30939652</v>
      </c>
    </row>
    <row r="36" spans="1:7" x14ac:dyDescent="0.3">
      <c r="A36" s="4" t="s">
        <v>26</v>
      </c>
      <c r="B36" s="8">
        <f t="shared" ref="B36:G36" si="10">B31-B35</f>
        <v>1.3267888500000002</v>
      </c>
      <c r="C36" s="8">
        <f t="shared" si="10"/>
        <v>1.8349035900000001</v>
      </c>
      <c r="D36" s="8">
        <f t="shared" si="10"/>
        <v>1.0424462199999998</v>
      </c>
      <c r="E36" s="8">
        <f t="shared" si="10"/>
        <v>0.39892253000000005</v>
      </c>
      <c r="F36" s="8">
        <f t="shared" si="10"/>
        <v>1.8656798294483683</v>
      </c>
      <c r="G36" s="8">
        <f t="shared" si="10"/>
        <v>2.1370432900000003</v>
      </c>
    </row>
    <row r="37" spans="1:7" x14ac:dyDescent="0.3">
      <c r="A37" s="27" t="s">
        <v>35</v>
      </c>
      <c r="B37" s="29"/>
      <c r="C37" s="29"/>
      <c r="D37" s="29"/>
      <c r="E37" s="29"/>
      <c r="F37" s="29"/>
      <c r="G37" s="29"/>
    </row>
    <row r="38" spans="1:7" x14ac:dyDescent="0.3">
      <c r="A38" s="4" t="s">
        <v>36</v>
      </c>
      <c r="B38" s="10">
        <v>0.33107378000000004</v>
      </c>
      <c r="C38" s="10">
        <v>0.53371344000000009</v>
      </c>
      <c r="D38" s="10">
        <v>0.88082748</v>
      </c>
      <c r="E38" s="10">
        <v>0.22980140000000002</v>
      </c>
      <c r="F38" s="10">
        <v>0.83065583999999992</v>
      </c>
      <c r="G38" s="10">
        <v>0.98869154999999997</v>
      </c>
    </row>
    <row r="39" spans="1:7" x14ac:dyDescent="0.3">
      <c r="A39" s="4" t="s">
        <v>15</v>
      </c>
      <c r="B39" s="11">
        <v>0.72214932999999992</v>
      </c>
      <c r="C39" s="11">
        <v>1.2976384999999999</v>
      </c>
      <c r="D39" s="11">
        <v>0.54949242000000009</v>
      </c>
      <c r="E39" s="11">
        <v>1.7595199700000002</v>
      </c>
      <c r="F39" s="11">
        <v>0.40874752000000003</v>
      </c>
      <c r="G39" s="11">
        <v>1.65874089</v>
      </c>
    </row>
    <row r="40" spans="1:7" x14ac:dyDescent="0.3">
      <c r="A40" s="4" t="s">
        <v>16</v>
      </c>
      <c r="B40" s="12">
        <v>1.9777661399999995</v>
      </c>
      <c r="C40" s="12">
        <v>1.4181179699999999</v>
      </c>
      <c r="D40" s="12">
        <v>1.7978188499999999</v>
      </c>
      <c r="E40" s="12">
        <v>1.7023053000000001</v>
      </c>
      <c r="F40" s="12">
        <v>1.0425875299999998</v>
      </c>
      <c r="G40" s="12">
        <v>1.51278577</v>
      </c>
    </row>
    <row r="41" spans="1:7" x14ac:dyDescent="0.3">
      <c r="A41" s="4" t="s">
        <v>17</v>
      </c>
      <c r="B41" s="12">
        <v>0.32551209999999997</v>
      </c>
      <c r="C41" s="12">
        <v>0.26055883999999996</v>
      </c>
      <c r="D41" s="12">
        <v>0.16866378000000004</v>
      </c>
      <c r="E41" s="12">
        <v>9.887824000000002E-2</v>
      </c>
      <c r="F41" s="12">
        <v>0.14849061000000002</v>
      </c>
      <c r="G41" s="12">
        <v>0.33830101000000001</v>
      </c>
    </row>
    <row r="42" spans="1:7" x14ac:dyDescent="0.3">
      <c r="A42" s="4" t="s">
        <v>18</v>
      </c>
      <c r="B42" s="12">
        <v>0.54025178000000007</v>
      </c>
      <c r="C42" s="12">
        <v>0.36740842000000007</v>
      </c>
      <c r="D42" s="12">
        <v>0.43619624000000007</v>
      </c>
      <c r="E42" s="12">
        <v>0.54498191000000007</v>
      </c>
      <c r="F42" s="12">
        <v>0.31552813000000002</v>
      </c>
      <c r="G42" s="12">
        <v>0.37526972999999997</v>
      </c>
    </row>
    <row r="43" spans="1:7" x14ac:dyDescent="0.3">
      <c r="A43" s="4" t="s">
        <v>37</v>
      </c>
      <c r="B43" s="8">
        <f t="shared" ref="B43:G43" si="11">SUM(B38:B42)</f>
        <v>3.8967531299999996</v>
      </c>
      <c r="C43" s="8">
        <f t="shared" si="11"/>
        <v>3.8774371700000003</v>
      </c>
      <c r="D43" s="8">
        <f t="shared" si="11"/>
        <v>3.8329987700000006</v>
      </c>
      <c r="E43" s="8">
        <f t="shared" si="11"/>
        <v>4.3354868199999999</v>
      </c>
      <c r="F43" s="8">
        <f t="shared" si="11"/>
        <v>2.7460096299999996</v>
      </c>
      <c r="G43" s="8">
        <f t="shared" si="11"/>
        <v>4.8737889500000007</v>
      </c>
    </row>
    <row r="44" spans="1:7" x14ac:dyDescent="0.3">
      <c r="A44" s="4" t="s">
        <v>38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</row>
    <row r="45" spans="1:7" x14ac:dyDescent="0.3">
      <c r="A45" s="4" t="s">
        <v>26</v>
      </c>
      <c r="B45" s="8">
        <f t="shared" ref="B45:F45" si="12">B43-B44</f>
        <v>3.8967531299999996</v>
      </c>
      <c r="C45" s="8">
        <f t="shared" si="12"/>
        <v>3.8774371700000003</v>
      </c>
      <c r="D45" s="8">
        <f t="shared" si="12"/>
        <v>3.8329987700000006</v>
      </c>
      <c r="E45" s="8">
        <f t="shared" si="12"/>
        <v>4.3354868199999999</v>
      </c>
      <c r="F45" s="8">
        <f t="shared" si="12"/>
        <v>2.7460096299999996</v>
      </c>
      <c r="G45" s="8">
        <f>G43-G44</f>
        <v>4.8737889500000007</v>
      </c>
    </row>
    <row r="46" spans="1:7" ht="15" thickBot="1" x14ac:dyDescent="0.35">
      <c r="A46" s="13" t="s">
        <v>39</v>
      </c>
      <c r="B46" s="14">
        <v>0</v>
      </c>
      <c r="C46" s="14">
        <v>0.13685763000000001</v>
      </c>
      <c r="D46" s="14">
        <v>-8.3140999999999996E-3</v>
      </c>
      <c r="E46" s="14">
        <v>0</v>
      </c>
      <c r="F46" s="14">
        <v>0.24899782000000001</v>
      </c>
      <c r="G46" s="14">
        <v>1.7434510000000001</v>
      </c>
    </row>
    <row r="47" spans="1:7" ht="15.6" thickTop="1" thickBot="1" x14ac:dyDescent="0.35">
      <c r="A47" s="15" t="s">
        <v>4</v>
      </c>
      <c r="B47" s="16">
        <f t="shared" ref="B47:D47" si="13">+B46+B45+B36+B26+B14</f>
        <v>20.507263989999998</v>
      </c>
      <c r="C47" s="16">
        <f t="shared" si="13"/>
        <v>21.382622659999985</v>
      </c>
      <c r="D47" s="16">
        <f t="shared" si="13"/>
        <v>24.107680355400017</v>
      </c>
      <c r="E47" s="16">
        <f>+E46+E45+E36+E26+E14</f>
        <v>23.407522550964252</v>
      </c>
      <c r="F47" s="16">
        <f>+F46+F45+F36+F26+F14</f>
        <v>23.075540497200006</v>
      </c>
      <c r="G47" s="16">
        <f t="shared" ref="G47" si="14">+G46+G45+G36+G26+G14</f>
        <v>42.698655501630597</v>
      </c>
    </row>
  </sheetData>
  <dataValidations count="1">
    <dataValidation type="list" allowBlank="1" showInputMessage="1" showErrorMessage="1" sqref="B3:G3" xr:uid="{511B450C-DEC5-4A4B-BC26-037F2EBFA828}">
      <formula1>"CGAAP, MIFRS, USGAAP, ASPE"</formula1>
    </dataValidation>
  </dataValidations>
  <pageMargins left="0.7" right="0.7" top="0.75" bottom="0.75" header="0.3" footer="0.3"/>
  <pageSetup orientation="portrait" r:id="rId1"/>
  <ignoredErrors>
    <ignoredError sqref="B13:G24 B37:G47" unlockedFormula="1"/>
    <ignoredError sqref="B25:G36" formulaRange="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8D1AD-5045-4F02-A0B3-80B1EF16492B}">
  <dimension ref="A1:I48"/>
  <sheetViews>
    <sheetView workbookViewId="0">
      <selection activeCell="G55" sqref="G55"/>
    </sheetView>
  </sheetViews>
  <sheetFormatPr defaultColWidth="9.21875" defaultRowHeight="14.4" x14ac:dyDescent="0.3"/>
  <cols>
    <col min="1" max="1" width="37.5546875" style="2" bestFit="1" customWidth="1"/>
    <col min="2" max="6" width="8.21875" style="2" customWidth="1"/>
    <col min="7" max="7" width="8.21875" style="3" customWidth="1"/>
    <col min="8" max="9" width="8.21875" style="2" customWidth="1"/>
    <col min="10" max="16384" width="9.21875" style="2"/>
  </cols>
  <sheetData>
    <row r="1" spans="1:9" ht="15" thickBot="1" x14ac:dyDescent="0.35">
      <c r="A1" s="1" t="s">
        <v>45</v>
      </c>
    </row>
    <row r="2" spans="1:9" x14ac:dyDescent="0.3">
      <c r="A2" s="30" t="s">
        <v>20</v>
      </c>
      <c r="B2" s="23">
        <v>2011</v>
      </c>
      <c r="C2" s="23">
        <v>2012</v>
      </c>
      <c r="D2" s="23">
        <v>2013</v>
      </c>
      <c r="E2" s="23">
        <v>2014</v>
      </c>
      <c r="F2" s="23">
        <v>2015</v>
      </c>
      <c r="G2" s="23">
        <v>2016</v>
      </c>
      <c r="H2" s="23">
        <v>2017</v>
      </c>
      <c r="I2" s="23">
        <v>2018</v>
      </c>
    </row>
    <row r="3" spans="1:9" x14ac:dyDescent="0.3">
      <c r="A3" s="31" t="s">
        <v>21</v>
      </c>
      <c r="B3" s="32" t="s">
        <v>50</v>
      </c>
      <c r="C3" s="32" t="s">
        <v>50</v>
      </c>
      <c r="D3" s="32" t="s">
        <v>50</v>
      </c>
      <c r="E3" s="32" t="s">
        <v>22</v>
      </c>
      <c r="F3" s="32" t="s">
        <v>22</v>
      </c>
      <c r="G3" s="33" t="s">
        <v>22</v>
      </c>
      <c r="H3" s="32" t="s">
        <v>22</v>
      </c>
      <c r="I3" s="32" t="s">
        <v>22</v>
      </c>
    </row>
    <row r="4" spans="1:9" x14ac:dyDescent="0.3">
      <c r="A4" s="24" t="s">
        <v>23</v>
      </c>
      <c r="B4" s="25"/>
      <c r="C4" s="25"/>
      <c r="D4" s="25"/>
      <c r="E4" s="25"/>
      <c r="F4" s="25"/>
      <c r="G4" s="26"/>
      <c r="H4" s="25"/>
      <c r="I4" s="25"/>
    </row>
    <row r="5" spans="1:9" x14ac:dyDescent="0.3">
      <c r="A5" s="4" t="s">
        <v>11</v>
      </c>
      <c r="B5" s="5">
        <v>1.3507776</v>
      </c>
      <c r="C5" s="5">
        <v>0.38917987999999992</v>
      </c>
      <c r="D5" s="5">
        <v>1.71326073</v>
      </c>
      <c r="E5" s="5">
        <v>1.9457635600000001</v>
      </c>
      <c r="F5" s="5">
        <v>8.9170872400000025</v>
      </c>
      <c r="G5" s="5">
        <v>3.4137497200000002</v>
      </c>
      <c r="H5" s="5">
        <v>1.2788621600000005</v>
      </c>
      <c r="I5" s="5">
        <v>0.90896180300000007</v>
      </c>
    </row>
    <row r="6" spans="1:9" x14ac:dyDescent="0.3">
      <c r="A6" s="4" t="s">
        <v>12</v>
      </c>
      <c r="B6" s="6">
        <v>0.86270963999999895</v>
      </c>
      <c r="C6" s="6">
        <v>0.93948363000000013</v>
      </c>
      <c r="D6" s="6">
        <v>0.74926676000000003</v>
      </c>
      <c r="E6" s="6">
        <v>0.80742798000000104</v>
      </c>
      <c r="F6" s="6">
        <v>0.85537649000000004</v>
      </c>
      <c r="G6" s="6">
        <v>1.0890740800000007</v>
      </c>
      <c r="H6" s="6">
        <v>1.6896395099999999</v>
      </c>
      <c r="I6" s="6">
        <v>2.1982787400000001</v>
      </c>
    </row>
    <row r="7" spans="1:9" x14ac:dyDescent="0.3">
      <c r="A7" s="4" t="s">
        <v>13</v>
      </c>
      <c r="B7" s="7">
        <v>1.524025</v>
      </c>
      <c r="C7" s="7">
        <v>1.1783920000000001</v>
      </c>
      <c r="D7" s="7">
        <v>0.65012899999999996</v>
      </c>
      <c r="E7" s="7">
        <v>0.72512500000000002</v>
      </c>
      <c r="F7" s="7">
        <v>0.68711599999999995</v>
      </c>
      <c r="G7" s="7">
        <v>1.0808932600000001</v>
      </c>
      <c r="H7" s="7">
        <v>0</v>
      </c>
      <c r="I7" s="7">
        <v>0</v>
      </c>
    </row>
    <row r="8" spans="1:9" x14ac:dyDescent="0.3">
      <c r="A8" s="4" t="s">
        <v>14</v>
      </c>
      <c r="B8" s="7">
        <v>0.12576577999999999</v>
      </c>
      <c r="C8" s="7">
        <v>0.21038434000000003</v>
      </c>
      <c r="D8" s="7">
        <v>6.2018115800000002</v>
      </c>
      <c r="E8" s="7">
        <v>0.26720893999999995</v>
      </c>
      <c r="F8" s="7">
        <v>0.15042501</v>
      </c>
      <c r="G8" s="7">
        <v>0.31001543999999992</v>
      </c>
      <c r="H8" s="7">
        <v>0.10011667</v>
      </c>
      <c r="I8" s="7">
        <v>0.67179224000000015</v>
      </c>
    </row>
    <row r="9" spans="1:9" x14ac:dyDescent="0.3">
      <c r="A9" s="4" t="s">
        <v>24</v>
      </c>
      <c r="B9" s="8">
        <f t="shared" ref="B9:H9" si="0">SUM(B5:B8)</f>
        <v>3.8632780199999992</v>
      </c>
      <c r="C9" s="8">
        <f t="shared" si="0"/>
        <v>2.7174398500000003</v>
      </c>
      <c r="D9" s="8">
        <f t="shared" si="0"/>
        <v>9.3144680700000002</v>
      </c>
      <c r="E9" s="8">
        <f t="shared" si="0"/>
        <v>3.7455254800000013</v>
      </c>
      <c r="F9" s="8">
        <f t="shared" si="0"/>
        <v>10.610004740000001</v>
      </c>
      <c r="G9" s="8">
        <f t="shared" si="0"/>
        <v>5.8937325000000005</v>
      </c>
      <c r="H9" s="8">
        <f t="shared" si="0"/>
        <v>3.06861834</v>
      </c>
      <c r="I9" s="8">
        <f>SUM(I5:I8)</f>
        <v>3.7790327830000003</v>
      </c>
    </row>
    <row r="10" spans="1:9" x14ac:dyDescent="0.3">
      <c r="A10" s="4" t="s">
        <v>11</v>
      </c>
      <c r="B10" s="8">
        <v>0.51140975</v>
      </c>
      <c r="C10" s="8">
        <v>0.12686652000000001</v>
      </c>
      <c r="D10" s="8">
        <v>1.3495877000000001</v>
      </c>
      <c r="E10" s="8">
        <v>1.70863396</v>
      </c>
      <c r="F10" s="8">
        <v>8.8607544899999997</v>
      </c>
      <c r="G10" s="8">
        <v>1.3453020900000001</v>
      </c>
      <c r="H10" s="8">
        <v>1.20031709</v>
      </c>
      <c r="I10" s="8">
        <v>1.8020121200000001</v>
      </c>
    </row>
    <row r="11" spans="1:9" x14ac:dyDescent="0.3">
      <c r="A11" s="4" t="s">
        <v>12</v>
      </c>
      <c r="B11" s="8">
        <v>0.51013390999999997</v>
      </c>
      <c r="C11" s="8">
        <v>0.34479780999999998</v>
      </c>
      <c r="D11" s="8">
        <v>0.52386306999999999</v>
      </c>
      <c r="E11" s="8">
        <v>0.43271041999999998</v>
      </c>
      <c r="F11" s="8">
        <v>0.76997209</v>
      </c>
      <c r="G11" s="8">
        <v>0.89180395999999995</v>
      </c>
      <c r="H11" s="8">
        <v>0.70829503000000005</v>
      </c>
      <c r="I11" s="8">
        <v>0.59062150000000002</v>
      </c>
    </row>
    <row r="12" spans="1:9" x14ac:dyDescent="0.3">
      <c r="A12" s="4" t="s">
        <v>13</v>
      </c>
      <c r="B12" s="8">
        <v>1.17279117</v>
      </c>
      <c r="C12" s="8">
        <v>0.92932035000000002</v>
      </c>
      <c r="D12" s="8">
        <v>0.5235533</v>
      </c>
      <c r="E12" s="8">
        <v>0.59865535000000003</v>
      </c>
      <c r="F12" s="8">
        <v>0.54815575999999999</v>
      </c>
      <c r="G12" s="8">
        <v>0.8576588100000001</v>
      </c>
      <c r="H12" s="8">
        <v>0</v>
      </c>
      <c r="I12" s="8">
        <v>0</v>
      </c>
    </row>
    <row r="13" spans="1:9" x14ac:dyDescent="0.3">
      <c r="A13" s="4" t="s">
        <v>25</v>
      </c>
      <c r="B13" s="5">
        <f t="shared" ref="B13:D13" si="1">SUM(B10:B12)</f>
        <v>2.1943348299999998</v>
      </c>
      <c r="C13" s="5">
        <f t="shared" si="1"/>
        <v>1.4009846800000001</v>
      </c>
      <c r="D13" s="5">
        <f t="shared" si="1"/>
        <v>2.3970040699999999</v>
      </c>
      <c r="E13" s="5">
        <f>SUM(E10:E12)</f>
        <v>2.7399997300000001</v>
      </c>
      <c r="F13" s="5">
        <f>SUM(F10:F12)</f>
        <v>10.178882339999999</v>
      </c>
      <c r="G13" s="5">
        <f>SUM(G10:G12)</f>
        <v>3.0947648600000002</v>
      </c>
      <c r="H13" s="5">
        <f>SUM(H10:H12)</f>
        <v>1.9086121199999999</v>
      </c>
      <c r="I13" s="5">
        <f>SUM(I10:I12)</f>
        <v>2.3926336200000002</v>
      </c>
    </row>
    <row r="14" spans="1:9" x14ac:dyDescent="0.3">
      <c r="A14" s="4" t="s">
        <v>26</v>
      </c>
      <c r="B14" s="8">
        <f t="shared" ref="B14:D14" si="2">B9-B13</f>
        <v>1.6689431899999994</v>
      </c>
      <c r="C14" s="8">
        <f>C9-C13</f>
        <v>1.3164551700000002</v>
      </c>
      <c r="D14" s="8">
        <f t="shared" si="2"/>
        <v>6.9174640000000007</v>
      </c>
      <c r="E14" s="8">
        <f>E9-E13</f>
        <v>1.0055257500000012</v>
      </c>
      <c r="F14" s="8">
        <f>F9-F13</f>
        <v>0.43112240000000135</v>
      </c>
      <c r="G14" s="8">
        <f>G9-G13</f>
        <v>2.7989676400000003</v>
      </c>
      <c r="H14" s="8">
        <f>H9-H13</f>
        <v>1.1600062200000001</v>
      </c>
      <c r="I14" s="8">
        <f>I9-I13</f>
        <v>1.3863991630000001</v>
      </c>
    </row>
    <row r="15" spans="1:9" x14ac:dyDescent="0.3">
      <c r="A15" s="27" t="s">
        <v>27</v>
      </c>
      <c r="B15" s="28"/>
      <c r="C15" s="28"/>
      <c r="D15" s="28"/>
      <c r="E15" s="28"/>
      <c r="F15" s="28"/>
      <c r="G15" s="28"/>
      <c r="H15" s="28"/>
      <c r="I15" s="28"/>
    </row>
    <row r="16" spans="1:9" x14ac:dyDescent="0.3">
      <c r="A16" s="4" t="s">
        <v>7</v>
      </c>
      <c r="B16" s="5">
        <v>0.16514224999999999</v>
      </c>
      <c r="C16" s="5">
        <v>0.15980660999999999</v>
      </c>
      <c r="D16" s="5">
        <v>0.17320446000000003</v>
      </c>
      <c r="E16" s="5">
        <v>0.10493441000000001</v>
      </c>
      <c r="F16" s="5">
        <v>7.535E-2</v>
      </c>
      <c r="G16" s="5">
        <v>1.0362491600000001</v>
      </c>
      <c r="H16" s="5">
        <v>2.4720690299999997</v>
      </c>
      <c r="I16" s="5">
        <v>0.13890602300000002</v>
      </c>
    </row>
    <row r="17" spans="1:9" x14ac:dyDescent="0.3">
      <c r="A17" s="4" t="s">
        <v>8</v>
      </c>
      <c r="B17" s="6">
        <v>1.8620046000000001</v>
      </c>
      <c r="C17" s="6">
        <v>1.3261868300000001</v>
      </c>
      <c r="D17" s="6">
        <v>1.69568579</v>
      </c>
      <c r="E17" s="6">
        <v>2.6134483300000002</v>
      </c>
      <c r="F17" s="6">
        <v>2.04986611</v>
      </c>
      <c r="G17" s="6">
        <v>1.8836246700000001</v>
      </c>
      <c r="H17" s="6">
        <v>2.2306286200000005</v>
      </c>
      <c r="I17" s="6">
        <v>2.8997371000000003</v>
      </c>
    </row>
    <row r="18" spans="1:9" x14ac:dyDescent="0.3">
      <c r="A18" s="4" t="s">
        <v>9</v>
      </c>
      <c r="B18" s="7">
        <v>0.63440316000000008</v>
      </c>
      <c r="C18" s="7">
        <v>0</v>
      </c>
      <c r="D18" s="7">
        <v>0.61000768000000005</v>
      </c>
      <c r="E18" s="7">
        <v>0.26322808000000003</v>
      </c>
      <c r="F18" s="7">
        <v>0.90219831000000017</v>
      </c>
      <c r="G18" s="7">
        <v>1.9676313999999999</v>
      </c>
      <c r="H18" s="7">
        <v>1.29853872</v>
      </c>
      <c r="I18" s="7">
        <v>3.168830093</v>
      </c>
    </row>
    <row r="19" spans="1:9" x14ac:dyDescent="0.3">
      <c r="A19" s="4" t="s">
        <v>10</v>
      </c>
      <c r="B19" s="7">
        <v>2.7672479999999999E-2</v>
      </c>
      <c r="C19" s="7">
        <v>0.91525437999999992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</row>
    <row r="20" spans="1:9" x14ac:dyDescent="0.3">
      <c r="A20" s="4" t="s">
        <v>28</v>
      </c>
      <c r="B20" s="8">
        <f t="shared" ref="B20:D20" si="3">SUM(B16:B19)</f>
        <v>2.6892224900000006</v>
      </c>
      <c r="C20" s="8">
        <f t="shared" si="3"/>
        <v>2.40124782</v>
      </c>
      <c r="D20" s="8">
        <f t="shared" si="3"/>
        <v>2.47889793</v>
      </c>
      <c r="E20" s="8">
        <f>SUM(E16:E19)</f>
        <v>2.9816108200000002</v>
      </c>
      <c r="F20" s="8">
        <f>SUM(F16:F19)</f>
        <v>3.0274144199999999</v>
      </c>
      <c r="G20" s="8">
        <f>SUM(G16:G19)</f>
        <v>4.8875052300000004</v>
      </c>
      <c r="H20" s="8">
        <f>SUM(H16:H19)</f>
        <v>6.00123637</v>
      </c>
      <c r="I20" s="8">
        <f>SUM(I16:I19)</f>
        <v>6.2074732160000003</v>
      </c>
    </row>
    <row r="21" spans="1:9" x14ac:dyDescent="0.3">
      <c r="A21" s="4" t="s">
        <v>7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7.7795740000000002E-2</v>
      </c>
    </row>
    <row r="22" spans="1:9" x14ac:dyDescent="0.3">
      <c r="A22" s="4" t="s">
        <v>8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</row>
    <row r="23" spans="1:9" x14ac:dyDescent="0.3">
      <c r="A23" s="4" t="s">
        <v>9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</row>
    <row r="24" spans="1:9" x14ac:dyDescent="0.3">
      <c r="A24" s="4" t="s">
        <v>10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</row>
    <row r="25" spans="1:9" x14ac:dyDescent="0.3">
      <c r="A25" s="4" t="s">
        <v>29</v>
      </c>
      <c r="B25" s="34">
        <f t="shared" ref="B25:D25" si="4">SUM(B21:B24)</f>
        <v>0</v>
      </c>
      <c r="C25" s="34">
        <f t="shared" si="4"/>
        <v>0</v>
      </c>
      <c r="D25" s="34">
        <f t="shared" si="4"/>
        <v>0</v>
      </c>
      <c r="E25" s="34">
        <f>SUM(E21:E24)</f>
        <v>0</v>
      </c>
      <c r="F25" s="34">
        <f>SUM(F21:F24)</f>
        <v>0</v>
      </c>
      <c r="G25" s="34">
        <f>SUM(G21:G24)</f>
        <v>0</v>
      </c>
      <c r="H25" s="34">
        <f>SUM(H21:H24)</f>
        <v>0</v>
      </c>
      <c r="I25" s="34">
        <f>SUM(I21:I24)</f>
        <v>7.7795740000000002E-2</v>
      </c>
    </row>
    <row r="26" spans="1:9" x14ac:dyDescent="0.3">
      <c r="A26" s="4" t="s">
        <v>26</v>
      </c>
      <c r="B26" s="8">
        <f t="shared" ref="B26:D26" si="5">B20-B25</f>
        <v>2.6892224900000006</v>
      </c>
      <c r="C26" s="8">
        <f t="shared" si="5"/>
        <v>2.40124782</v>
      </c>
      <c r="D26" s="8">
        <f t="shared" si="5"/>
        <v>2.47889793</v>
      </c>
      <c r="E26" s="8">
        <f>E20-E25</f>
        <v>2.9816108200000002</v>
      </c>
      <c r="F26" s="8">
        <f>F20-F25</f>
        <v>3.0274144199999999</v>
      </c>
      <c r="G26" s="8">
        <f>G20-G25</f>
        <v>4.8875052300000004</v>
      </c>
      <c r="H26" s="8">
        <f>H20-H25</f>
        <v>6.00123637</v>
      </c>
      <c r="I26" s="8">
        <f>I20-I25</f>
        <v>6.1296774760000003</v>
      </c>
    </row>
    <row r="27" spans="1:9" x14ac:dyDescent="0.3">
      <c r="A27" s="27" t="s">
        <v>30</v>
      </c>
      <c r="B27" s="28"/>
      <c r="C27" s="28"/>
      <c r="D27" s="28"/>
      <c r="E27" s="28"/>
      <c r="F27" s="28"/>
      <c r="G27" s="28"/>
      <c r="H27" s="28"/>
      <c r="I27" s="28"/>
    </row>
    <row r="28" spans="1:9" x14ac:dyDescent="0.3">
      <c r="A28" s="4" t="s">
        <v>31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0.14087689</v>
      </c>
      <c r="H28" s="5">
        <v>0</v>
      </c>
      <c r="I28" s="5">
        <v>0</v>
      </c>
    </row>
    <row r="29" spans="1:9" x14ac:dyDescent="0.3">
      <c r="A29" s="4" t="s">
        <v>19</v>
      </c>
      <c r="B29" s="6">
        <v>0</v>
      </c>
      <c r="C29" s="6">
        <v>0</v>
      </c>
      <c r="D29" s="6">
        <v>0</v>
      </c>
      <c r="E29" s="6">
        <v>0</v>
      </c>
      <c r="F29" s="6">
        <v>0.57747746</v>
      </c>
      <c r="G29" s="6">
        <v>0.55355204000000002</v>
      </c>
      <c r="H29" s="6">
        <v>0.1681137</v>
      </c>
      <c r="I29" s="6">
        <v>0.28683814500000004</v>
      </c>
    </row>
    <row r="30" spans="1:9" x14ac:dyDescent="0.3">
      <c r="A30" s="4" t="s">
        <v>32</v>
      </c>
      <c r="B30" s="7">
        <v>0</v>
      </c>
      <c r="C30" s="7">
        <v>6.4231099999999999E-2</v>
      </c>
      <c r="D30" s="7">
        <v>1.293528E-2</v>
      </c>
      <c r="E30" s="7">
        <v>0.48444942000000002</v>
      </c>
      <c r="F30" s="7">
        <v>0.78775212999999999</v>
      </c>
      <c r="G30" s="7">
        <v>0</v>
      </c>
      <c r="H30" s="7">
        <v>0</v>
      </c>
      <c r="I30" s="7">
        <v>0</v>
      </c>
    </row>
    <row r="31" spans="1:9" x14ac:dyDescent="0.3">
      <c r="A31" s="4" t="s">
        <v>33</v>
      </c>
      <c r="B31" s="8">
        <f t="shared" ref="B31:I31" si="6">SUM(B27:B30)</f>
        <v>0</v>
      </c>
      <c r="C31" s="8">
        <f t="shared" si="6"/>
        <v>6.4231099999999999E-2</v>
      </c>
      <c r="D31" s="8">
        <f t="shared" si="6"/>
        <v>1.293528E-2</v>
      </c>
      <c r="E31" s="8">
        <f t="shared" si="6"/>
        <v>0.48444942000000002</v>
      </c>
      <c r="F31" s="8">
        <f t="shared" si="6"/>
        <v>1.36522959</v>
      </c>
      <c r="G31" s="8">
        <f t="shared" si="6"/>
        <v>0.69442893000000006</v>
      </c>
      <c r="H31" s="8">
        <f t="shared" si="6"/>
        <v>0.1681137</v>
      </c>
      <c r="I31" s="8">
        <f t="shared" si="6"/>
        <v>0.28683814500000004</v>
      </c>
    </row>
    <row r="32" spans="1:9" x14ac:dyDescent="0.3">
      <c r="A32" s="4" t="s">
        <v>31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</row>
    <row r="33" spans="1:9" x14ac:dyDescent="0.3">
      <c r="A33" s="4" t="s">
        <v>19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</row>
    <row r="34" spans="1:9" x14ac:dyDescent="0.3">
      <c r="A34" s="4" t="s">
        <v>32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</row>
    <row r="35" spans="1:9" x14ac:dyDescent="0.3">
      <c r="A35" s="4" t="s">
        <v>42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</row>
    <row r="36" spans="1:9" x14ac:dyDescent="0.3">
      <c r="A36" s="4" t="s">
        <v>34</v>
      </c>
      <c r="B36" s="7">
        <f t="shared" ref="B36:D36" si="7">SUM(B32:B35)</f>
        <v>0</v>
      </c>
      <c r="C36" s="7">
        <f t="shared" si="7"/>
        <v>0</v>
      </c>
      <c r="D36" s="7">
        <f t="shared" si="7"/>
        <v>0</v>
      </c>
      <c r="E36" s="7">
        <f>SUM(E32:E35)</f>
        <v>0</v>
      </c>
      <c r="F36" s="7">
        <f>SUM(F32:F35)</f>
        <v>0</v>
      </c>
      <c r="G36" s="7">
        <f>SUM(G32:G35)</f>
        <v>0</v>
      </c>
      <c r="H36" s="7">
        <f>SUM(H32:H35)</f>
        <v>0</v>
      </c>
      <c r="I36" s="7">
        <f>SUM(I32:I35)</f>
        <v>0</v>
      </c>
    </row>
    <row r="37" spans="1:9" x14ac:dyDescent="0.3">
      <c r="A37" s="4" t="s">
        <v>26</v>
      </c>
      <c r="B37" s="8">
        <f t="shared" ref="B37:D37" si="8">B31-B36</f>
        <v>0</v>
      </c>
      <c r="C37" s="8">
        <f t="shared" si="8"/>
        <v>6.4231099999999999E-2</v>
      </c>
      <c r="D37" s="8">
        <f t="shared" si="8"/>
        <v>1.293528E-2</v>
      </c>
      <c r="E37" s="8">
        <f>E31-E36</f>
        <v>0.48444942000000002</v>
      </c>
      <c r="F37" s="8">
        <f>F31-F36</f>
        <v>1.36522959</v>
      </c>
      <c r="G37" s="8">
        <f>G31-G36</f>
        <v>0.69442893000000006</v>
      </c>
      <c r="H37" s="8">
        <f>H31-H36</f>
        <v>0.1681137</v>
      </c>
      <c r="I37" s="8">
        <f>I31-I36</f>
        <v>0.28683814500000004</v>
      </c>
    </row>
    <row r="38" spans="1:9" x14ac:dyDescent="0.3">
      <c r="A38" s="27" t="s">
        <v>35</v>
      </c>
      <c r="B38" s="29"/>
      <c r="C38" s="29"/>
      <c r="D38" s="29"/>
      <c r="E38" s="29"/>
      <c r="F38" s="29"/>
      <c r="G38" s="29"/>
      <c r="H38" s="29"/>
      <c r="I38" s="29"/>
    </row>
    <row r="39" spans="1:9" x14ac:dyDescent="0.3">
      <c r="A39" s="4" t="s">
        <v>36</v>
      </c>
      <c r="B39" s="9">
        <v>0.46740134999999999</v>
      </c>
      <c r="C39" s="10">
        <v>0.24518029</v>
      </c>
      <c r="D39" s="10">
        <v>0.3085425</v>
      </c>
      <c r="E39" s="17">
        <v>0.54522859000000001</v>
      </c>
      <c r="F39" s="10">
        <v>0.28329210999999999</v>
      </c>
      <c r="G39" s="10">
        <v>0.2279446</v>
      </c>
      <c r="H39" s="10">
        <v>0.17957516999999998</v>
      </c>
      <c r="I39" s="10">
        <v>0.12094300000000001</v>
      </c>
    </row>
    <row r="40" spans="1:9" x14ac:dyDescent="0.3">
      <c r="A40" s="4" t="s">
        <v>15</v>
      </c>
      <c r="B40" s="9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2.598147E-2</v>
      </c>
      <c r="I40" s="11">
        <v>6.1218220000000004E-2</v>
      </c>
    </row>
    <row r="41" spans="1:9" x14ac:dyDescent="0.3">
      <c r="A41" s="4" t="s">
        <v>16</v>
      </c>
      <c r="B41" s="9">
        <v>0.15988727</v>
      </c>
      <c r="C41" s="12">
        <v>0.23335069</v>
      </c>
      <c r="D41" s="12">
        <v>0.21284905000000001</v>
      </c>
      <c r="E41" s="17">
        <v>0.34235093</v>
      </c>
      <c r="F41" s="12">
        <v>0.18071982</v>
      </c>
      <c r="G41" s="12">
        <v>4.4723339999999993E-2</v>
      </c>
      <c r="H41" s="12">
        <v>0.20721411000000001</v>
      </c>
      <c r="I41" s="12">
        <v>0.24058858000000002</v>
      </c>
    </row>
    <row r="42" spans="1:9" x14ac:dyDescent="0.3">
      <c r="A42" s="4" t="s">
        <v>17</v>
      </c>
      <c r="B42" s="9">
        <v>0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0.18410873</v>
      </c>
      <c r="I42" s="12">
        <v>0.21417994000000001</v>
      </c>
    </row>
    <row r="43" spans="1:9" x14ac:dyDescent="0.3">
      <c r="A43" s="4" t="s">
        <v>18</v>
      </c>
      <c r="B43" s="12">
        <v>0.12302935000000001</v>
      </c>
      <c r="C43" s="12">
        <v>9.3986819999999999E-2</v>
      </c>
      <c r="D43" s="12">
        <v>0.12057308</v>
      </c>
      <c r="E43" s="12">
        <v>0.14449626999999998</v>
      </c>
      <c r="F43" s="12">
        <v>0.10615428</v>
      </c>
      <c r="G43" s="12">
        <v>0.13769173999999998</v>
      </c>
      <c r="H43" s="12">
        <v>0</v>
      </c>
      <c r="I43" s="12">
        <v>0</v>
      </c>
    </row>
    <row r="44" spans="1:9" x14ac:dyDescent="0.3">
      <c r="A44" s="4" t="s">
        <v>37</v>
      </c>
      <c r="B44" s="8">
        <f t="shared" ref="B44:D44" si="9">SUM(B39:B43)</f>
        <v>0.75031797</v>
      </c>
      <c r="C44" s="8">
        <f t="shared" si="9"/>
        <v>0.57251779999999997</v>
      </c>
      <c r="D44" s="8">
        <f t="shared" si="9"/>
        <v>0.64196463000000004</v>
      </c>
      <c r="E44" s="8">
        <f>SUM(E39:E43)</f>
        <v>1.0320757899999999</v>
      </c>
      <c r="F44" s="8">
        <f>SUM(F39:F43)</f>
        <v>0.57016621000000001</v>
      </c>
      <c r="G44" s="8">
        <f>SUM(G39:G43)</f>
        <v>0.41035968</v>
      </c>
      <c r="H44" s="8">
        <f>SUM(H39:H43)</f>
        <v>0.59687947999999991</v>
      </c>
      <c r="I44" s="8">
        <f>SUM(I39:I43)</f>
        <v>0.63692974000000002</v>
      </c>
    </row>
    <row r="45" spans="1:9" x14ac:dyDescent="0.3">
      <c r="A45" s="4" t="s">
        <v>38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</row>
    <row r="46" spans="1:9" x14ac:dyDescent="0.3">
      <c r="A46" s="4" t="s">
        <v>26</v>
      </c>
      <c r="B46" s="8">
        <f t="shared" ref="B46:D46" si="10">B44-B45</f>
        <v>0.75031797</v>
      </c>
      <c r="C46" s="8">
        <f t="shared" si="10"/>
        <v>0.57251779999999997</v>
      </c>
      <c r="D46" s="8">
        <f t="shared" si="10"/>
        <v>0.64196463000000004</v>
      </c>
      <c r="E46" s="8">
        <f>E44-E45</f>
        <v>1.0320757899999999</v>
      </c>
      <c r="F46" s="8">
        <f>F44-F45</f>
        <v>0.57016621000000001</v>
      </c>
      <c r="G46" s="8">
        <f>G44-G45</f>
        <v>0.41035968</v>
      </c>
      <c r="H46" s="8">
        <f>H44-H45</f>
        <v>0.59687947999999991</v>
      </c>
      <c r="I46" s="8">
        <f>I44-I45</f>
        <v>0.63692974000000002</v>
      </c>
    </row>
    <row r="47" spans="1:9" ht="15" thickBot="1" x14ac:dyDescent="0.35">
      <c r="A47" s="13" t="s">
        <v>39</v>
      </c>
      <c r="B47" s="14">
        <v>0</v>
      </c>
      <c r="C47" s="14">
        <v>0</v>
      </c>
      <c r="D47" s="14">
        <v>0</v>
      </c>
      <c r="E47" s="14">
        <v>0.38570571500000173</v>
      </c>
      <c r="F47" s="14">
        <v>0</v>
      </c>
      <c r="G47" s="14">
        <v>0</v>
      </c>
      <c r="H47" s="14">
        <v>0</v>
      </c>
      <c r="I47" s="14">
        <v>0</v>
      </c>
    </row>
    <row r="48" spans="1:9" ht="15.6" thickTop="1" thickBot="1" x14ac:dyDescent="0.35">
      <c r="A48" s="15" t="s">
        <v>4</v>
      </c>
      <c r="B48" s="16">
        <f t="shared" ref="B48:I48" si="11">+B47+B46+B37+B26+B14</f>
        <v>5.1084836500000002</v>
      </c>
      <c r="C48" s="16">
        <f t="shared" si="11"/>
        <v>4.35445189</v>
      </c>
      <c r="D48" s="16">
        <f t="shared" si="11"/>
        <v>10.05126184</v>
      </c>
      <c r="E48" s="16">
        <f t="shared" si="11"/>
        <v>5.8893674950000028</v>
      </c>
      <c r="F48" s="16">
        <f t="shared" si="11"/>
        <v>5.3939326200000011</v>
      </c>
      <c r="G48" s="16">
        <f t="shared" si="11"/>
        <v>8.7912614800000011</v>
      </c>
      <c r="H48" s="16">
        <f t="shared" si="11"/>
        <v>7.9262357699999999</v>
      </c>
      <c r="I48" s="16">
        <f t="shared" si="11"/>
        <v>8.4398445240000015</v>
      </c>
    </row>
  </sheetData>
  <dataValidations count="1">
    <dataValidation type="list" allowBlank="1" showInputMessage="1" showErrorMessage="1" sqref="B3:I3" xr:uid="{BFC7EE5E-A15C-4625-969D-4CAAB3D66989}">
      <formula1>"CGAAP, MIFRS, USGAAP, ASPE"</formula1>
    </dataValidation>
  </dataValidations>
  <pageMargins left="0.7" right="0.7" top="0.75" bottom="0.75" header="0.3" footer="0.3"/>
  <ignoredErrors>
    <ignoredError sqref="B44:I44" formulaRange="1"/>
    <ignoredError sqref="B13:I14 B21:I26 B16:I19" unlockedFormula="1"/>
    <ignoredError sqref="B20:I20 B36:I37" formulaRange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_x002e_VetsisStatus xmlns="58d57b1b-a19e-4a29-a760-feed0c630544">N/A</S_x002e_VetsisStatus>
    <Status xmlns="58d57b1b-a19e-4a29-a760-feed0c630544">Reg review complete - ready for sign off</Status>
    <MunishStatus xmlns="58d57b1b-a19e-4a29-a760-feed0c630544">N/A</MunishStatus>
    <KristonStatus xmlns="58d57b1b-a19e-4a29-a760-feed0c630544">N/A</KristonStatus>
    <ABlairStatus xmlns="58d57b1b-a19e-4a29-a760-feed0c630544">N/A</ABlairStatus>
    <FinanceInputs_x002f_Validation xmlns="58d57b1b-a19e-4a29-a760-feed0c630544">N/A</FinanceInputs_x002f_Validation>
    <BradStatus xmlns="58d57b1b-a19e-4a29-a760-feed0c630544">N/A</BradStatus>
    <Issue_x002f_Theme xmlns="58d57b1b-a19e-4a29-a760-feed0c630544" xsi:nil="true"/>
    <Ex_x002e_ xmlns="58d57b1b-a19e-4a29-a760-feed0c630544">Ex 1</Ex_x002e_>
    <Round2Topic xmlns="58d57b1b-a19e-4a29-a760-feed0c630544">false</Round2Topic>
    <SME_x0028_s_x0029_ xmlns="58d57b1b-a19e-4a29-a760-feed0c630544">Darlene</SME_x0028_s_x0029_>
    <IRR_x0020_Label xmlns="58d57b1b-a19e-4a29-a760-feed0c630544" xsi:nil="true"/>
    <Intervenor xmlns="58d57b1b-a19e-4a29-a760-feed0c630544">OEB Staff</Intervenor>
    <SamStatus xmlns="58d57b1b-a19e-4a29-a760-feed0c630544">N/A</SamStatus>
    <ErinIntervention xmlns="58d57b1b-a19e-4a29-a760-feed0c630544">false</ErinIntervention>
    <GeneralNotes xmlns="58d57b1b-a19e-4a29-a760-feed0c630544" xsi:nil="true"/>
    <AnchorIRR xmlns="58d57b1b-a19e-4a29-a760-feed0c630544">false</AnchorIRR>
    <StatusNotes xmlns="58d57b1b-a19e-4a29-a760-feed0c630544" xsi:nil="true"/>
    <S_x002e_SheehyStatus xmlns="58d57b1b-a19e-4a29-a760-feed0c630544">N/A</S_x002e_SheehyStatus>
    <CynthiaStatus xmlns="58d57b1b-a19e-4a29-a760-feed0c630544">N/A</CynthiaStatus>
    <IRR xmlns="58d57b1b-a19e-4a29-a760-feed0c630544">false</IRR>
    <Confidential xmlns="58d57b1b-a19e-4a29-a760-feed0c630544">N/A</Confidential>
    <RegContact xmlns="58d57b1b-a19e-4a29-a760-feed0c630544">
      <Value>Carlisle</Value>
    </RegContact>
    <SaadStatus xmlns="58d57b1b-a19e-4a29-a760-feed0c630544">N/A</SaadStatus>
    <Witness_x0028_es_x0029_ xmlns="58d57b1b-a19e-4a29-a760-feed0c630544">
      <Value>Zubair</Value>
    </Witness_x0028_es_x0029_>
    <ZubairStatus xmlns="58d57b1b-a19e-4a29-a760-feed0c630544">Witness review complete</ZubairStatus>
    <LincolnStatus xmlns="58d57b1b-a19e-4a29-a760-feed0c630544">N/A</LincolnStatus>
    <TorysCounsel xmlns="58d57b1b-a19e-4a29-a760-feed0c630544">
      <Value>N/A</Value>
    </TorysCounsel>
    <CrossReference xmlns="58d57b1b-a19e-4a29-a760-feed0c630544" xsi:nil="true"/>
    <UsmanStatus xmlns="58d57b1b-a19e-4a29-a760-feed0c630544">N/A</UsmanStatus>
    <Attachment xmlns="58d57b1b-a19e-4a29-a760-feed0c630544">false</Attachment>
    <ExhibitRef xmlns="58d57b1b-a19e-4a29-a760-feed0c630544" xsi:nil="true"/>
    <Strategic_x003f_ xmlns="58d57b1b-a19e-4a29-a760-feed0c630544">false</Strategic_x003f_>
    <HasExcelAttachment xmlns="58d57b1b-a19e-4a29-a760-feed0c630544">false</HasExcelAttachment>
    <BBA_DRP xmlns="58d57b1b-a19e-4a29-a760-feed0c630544">
      <UserInfo>
        <DisplayName/>
        <AccountId xsi:nil="true"/>
        <AccountType/>
      </UserInfo>
    </BBA_DRP>
    <GlenWinn xmlns="58d57b1b-a19e-4a29-a760-feed0c630544">
      <UserInfo>
        <DisplayName/>
        <AccountId xsi:nil="true"/>
        <AccountType/>
      </UserInfo>
    </GlenWinn>
    <BBA_Comments xmlns="58d57b1b-a19e-4a29-a760-feed0c63054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7B8C15D0BE76408B82A0742E168167" ma:contentTypeVersion="40" ma:contentTypeDescription="Create a new document." ma:contentTypeScope="" ma:versionID="fbf636a83ed33d1a8511b3ae1346ce36">
  <xsd:schema xmlns:xsd="http://www.w3.org/2001/XMLSchema" xmlns:xs="http://www.w3.org/2001/XMLSchema" xmlns:p="http://schemas.microsoft.com/office/2006/metadata/properties" xmlns:ns2="58d57b1b-a19e-4a29-a760-feed0c630544" targetNamespace="http://schemas.microsoft.com/office/2006/metadata/properties" ma:root="true" ma:fieldsID="cecec819ba6e4cd2c03a19d1e32a474f" ns2:_="">
    <xsd:import namespace="58d57b1b-a19e-4a29-a760-feed0c630544"/>
    <xsd:element name="properties">
      <xsd:complexType>
        <xsd:sequence>
          <xsd:element name="documentManagement">
            <xsd:complexType>
              <xsd:all>
                <xsd:element ref="ns2:IRR_x0020_Label" minOccurs="0"/>
                <xsd:element ref="ns2:Status" minOccurs="0"/>
                <xsd:element ref="ns2:Strategic_x003f_" minOccurs="0"/>
                <xsd:element ref="ns2:Witness_x0028_es_x0029_" minOccurs="0"/>
                <xsd:element ref="ns2:FinanceInputs_x002f_Validation" minOccurs="0"/>
                <xsd:element ref="ns2:Confidential" minOccurs="0"/>
                <xsd:element ref="ns2:TorysCounsel" minOccurs="0"/>
                <xsd:element ref="ns2:AnchorIRR" minOccurs="0"/>
                <xsd:element ref="ns2:CrossReference" minOccurs="0"/>
                <xsd:element ref="ns2:HasExcelAttachment" minOccurs="0"/>
                <xsd:element ref="ns2:RegContact" minOccurs="0"/>
                <xsd:element ref="ns2:Round2Topic" minOccurs="0"/>
                <xsd:element ref="ns2:Issue_x002f_Theme" minOccurs="0"/>
                <xsd:element ref="ns2:SME_x0028_s_x0029_" minOccurs="0"/>
                <xsd:element ref="ns2:Intervenor" minOccurs="0"/>
                <xsd:element ref="ns2:S_x002e_SheehyStatus" minOccurs="0"/>
                <xsd:element ref="ns2:UsmanStatus" minOccurs="0"/>
                <xsd:element ref="ns2:SaadStatus" minOccurs="0"/>
                <xsd:element ref="ns2:SamStatus" minOccurs="0"/>
                <xsd:element ref="ns2:MunishStatus" minOccurs="0"/>
                <xsd:element ref="ns2:LincolnStatus" minOccurs="0"/>
                <xsd:element ref="ns2:KristonStatus" minOccurs="0"/>
                <xsd:element ref="ns2:BradStatus" minOccurs="0"/>
                <xsd:element ref="ns2:S_x002e_VetsisStatus" minOccurs="0"/>
                <xsd:element ref="ns2:CynthiaStatus" minOccurs="0"/>
                <xsd:element ref="ns2:ZubairStatus" minOccurs="0"/>
                <xsd:element ref="ns2:ExhibitRef" minOccurs="0"/>
                <xsd:element ref="ns2:Ex_x002e_" minOccurs="0"/>
                <xsd:element ref="ns2:BBA_DRP" minOccurs="0"/>
                <xsd:element ref="ns2:ErinIntervention" minOccurs="0"/>
                <xsd:element ref="ns2:Attachment" minOccurs="0"/>
                <xsd:element ref="ns2:GlenWinn" minOccurs="0"/>
                <xsd:element ref="ns2:StatusNotes" minOccurs="0"/>
                <xsd:element ref="ns2:GeneralNotes" minOccurs="0"/>
                <xsd:element ref="ns2:BBA_Comments" minOccurs="0"/>
                <xsd:element ref="ns2:IRR" minOccurs="0"/>
                <xsd:element ref="ns2:ABlairStatus" minOccurs="0"/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57b1b-a19e-4a29-a760-feed0c630544" elementFormDefault="qualified">
    <xsd:import namespace="http://schemas.microsoft.com/office/2006/documentManagement/types"/>
    <xsd:import namespace="http://schemas.microsoft.com/office/infopath/2007/PartnerControls"/>
    <xsd:element name="IRR_x0020_Label" ma:index="8" nillable="true" ma:displayName="IRR Label" ma:description="Exhibit-Intervenor-#" ma:internalName="IRR_x0020_Label">
      <xsd:simpleType>
        <xsd:restriction base="dms:Text">
          <xsd:maxLength value="255"/>
        </xsd:restriction>
      </xsd:simpleType>
    </xsd:element>
    <xsd:element name="Status" ma:index="9" nillable="true" ma:displayName="Main Status (REG ONLY)" ma:default="Drafting stage" ma:description="Stage of production" ma:format="Dropdown" ma:internalName="Status">
      <xsd:simpleType>
        <xsd:restriction base="dms:Choice">
          <xsd:enumeration value="Drafting stage"/>
          <xsd:enumeration value="Draft - ready for Reg review"/>
          <xsd:enumeration value="Witness signed off"/>
          <xsd:enumeration value="Final - To be redacted"/>
          <xsd:enumeration value="Final - Ready for PDF"/>
          <xsd:enumeration value="Torys review required"/>
          <xsd:enumeration value="Torys review complete"/>
          <xsd:enumeration value="ERIN or Στέφανος to review"/>
          <xsd:enumeration value="Reg review complete - ready for sign off"/>
          <xsd:enumeration value="Deferred to Round 2"/>
        </xsd:restriction>
      </xsd:simpleType>
    </xsd:element>
    <xsd:element name="Strategic_x003f_" ma:index="10" nillable="true" ma:displayName="Strategic?" ma:default="0" ma:description="IRRs that require legal review, tie to broader issues, and/or bear risk due to questions asked" ma:format="Dropdown" ma:internalName="Strategic_x003f_">
      <xsd:simpleType>
        <xsd:restriction base="dms:Boolean"/>
      </xsd:simpleType>
    </xsd:element>
    <xsd:element name="Witness_x0028_es_x0029_" ma:index="11" nillable="true" ma:displayName="Witness(es)" ma:description="All Witnesses responsible for approving responses" ma:format="Dropdown" ma:internalName="Witness_x0028_es_x0029_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ynthia"/>
                    <xsd:enumeration value="Zubair"/>
                    <xsd:enumeration value="S. Sheehy"/>
                    <xsd:enumeration value="S. Vetsis"/>
                    <xsd:enumeration value="Sam"/>
                    <xsd:enumeration value="Usman"/>
                    <xsd:enumeration value="Saad"/>
                    <xsd:enumeration value="Munish"/>
                    <xsd:enumeration value="Kriston"/>
                    <xsd:enumeration value="Lincoln"/>
                    <xsd:enumeration value="Brad"/>
                    <xsd:enumeration value="A. Blair"/>
                    <xsd:enumeration value="S. Fenrick (SV)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FinanceInputs_x002f_Validation" ma:index="12" nillable="true" ma:displayName="Finance Inputs/Validation" ma:default="N/A" ma:description="Response requires data from Finance, or Finance review and validation" ma:format="Dropdown" ma:internalName="FinanceInputs_x002f_Validation">
      <xsd:simpleType>
        <xsd:restriction base="dms:Choice">
          <xsd:enumeration value="Finance review or inputs outstanding"/>
          <xsd:enumeration value="Ready for Finance review"/>
          <xsd:enumeration value="Finance review/input complete"/>
          <xsd:enumeration value="N/A"/>
        </xsd:restriction>
      </xsd:simpleType>
    </xsd:element>
    <xsd:element name="Confidential" ma:index="13" nillable="true" ma:displayName="Confidential" ma:default="N/A" ma:description="Stage of confidentiality for those requiring that treatment" ma:format="Dropdown" ma:internalName="Confidential">
      <xsd:simpleType>
        <xsd:restriction base="dms:Choice">
          <xsd:enumeration value="Possibly Confidential - Internal review required"/>
          <xsd:enumeration value="Confidential - Redactions needed"/>
          <xsd:enumeration value="Confidential - Proposed redactions ready"/>
          <xsd:enumeration value="Confidential - Torys review required"/>
          <xsd:enumeration value="Confidential - Elexicon input required"/>
          <xsd:enumeration value="Confidential - Ready - Marked-up version"/>
          <xsd:enumeration value="Confidential - Ready - Public version"/>
          <xsd:enumeration value="N/A"/>
          <xsd:enumeration value="Reviewed - Confirmed not confidential"/>
        </xsd:restriction>
      </xsd:simpleType>
    </xsd:element>
    <xsd:element name="TorysCounsel" ma:index="14" nillable="true" ma:displayName="Torys' Counsel" ma:default="N/A" ma:description="Name of lawyer" ma:format="Dropdown" ma:internalName="TorysCounsel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aliana"/>
                    <xsd:enumeration value="Daniel"/>
                    <xsd:enumeration value="Meghan"/>
                    <xsd:enumeration value="Arlen"/>
                    <xsd:enumeration value="Jonathan"/>
                    <xsd:enumeration value="N/A"/>
                  </xsd:restriction>
                </xsd:simpleType>
              </xsd:element>
            </xsd:sequence>
          </xsd:extension>
        </xsd:complexContent>
      </xsd:complexType>
    </xsd:element>
    <xsd:element name="AnchorIRR" ma:index="15" nillable="true" ma:displayName="Anchor IRR" ma:default="0" ma:description="Identifies IRRs that address key topics and are cite in other IR responses" ma:format="Dropdown" ma:internalName="AnchorIRR">
      <xsd:simpleType>
        <xsd:restriction base="dms:Boolean"/>
      </xsd:simpleType>
    </xsd:element>
    <xsd:element name="CrossReference" ma:index="16" nillable="true" ma:displayName="Cross Reference" ma:description="Captures duplicative or related IRRs to Anchor responses" ma:format="Dropdown" ma:internalName="CrossReference">
      <xsd:simpleType>
        <xsd:restriction base="dms:Note">
          <xsd:maxLength value="255"/>
        </xsd:restriction>
      </xsd:simpleType>
    </xsd:element>
    <xsd:element name="HasExcelAttachment" ma:index="17" nillable="true" ma:displayName="Has Excel Attachment" ma:default="0" ma:description="Identifies IRRs that have Excel attachments that need to be reviewed by the Witness" ma:format="Dropdown" ma:internalName="HasExcelAttachment">
      <xsd:simpleType>
        <xsd:restriction base="dms:Boolean"/>
      </xsd:simpleType>
    </xsd:element>
    <xsd:element name="RegContact" ma:index="18" nillable="true" ma:displayName="Reg Contact" ma:description="Regulatory team member responsible for project management / review" ma:format="Dropdown" ma:internalName="RegContac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rlisle"/>
                    <xsd:enumeration value="Jeff"/>
                    <xsd:enumeration value="Susan"/>
                    <xsd:enumeration value="Erin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Round2Topic" ma:index="19" nillable="true" ma:displayName="Round 2 Topic" ma:default="0" ma:description="IRRs that relate to evidence update items and should be deferred to the second round. " ma:format="Dropdown" ma:internalName="Round2Topic">
      <xsd:simpleType>
        <xsd:restriction base="dms:Boolean"/>
      </xsd:simpleType>
    </xsd:element>
    <xsd:element name="Issue_x002f_Theme" ma:index="20" nillable="true" ma:displayName="Issue/Theme" ma:description="Tag issue/theme to ensure alignment across multiple IRRs" ma:format="Dropdown" ma:internalName="Issue_x002f_Them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ynergies"/>
                        <xsd:enumeration value="Merger"/>
                        <xsd:enumeration value="Productivity and Efficiency"/>
                        <xsd:enumeration value="Modernization and/or Dx NEXT"/>
                        <xsd:enumeration value="Rate Framework and Clearspring"/>
                        <xsd:enumeration value="Stretch Factor"/>
                        <xsd:enumeration value="Inflation"/>
                        <xsd:enumeration value="Benchmarking"/>
                        <xsd:enumeration value="Investment Planning"/>
                        <xsd:enumeration value="Customer Growth"/>
                        <xsd:enumeration value="Stations Investments"/>
                        <xsd:enumeration value="Reactive Captial"/>
                        <xsd:enumeration value="Customer Engagement"/>
                        <xsd:enumeration value="Reliability"/>
                        <xsd:enumeration value="eDSM"/>
                        <xsd:enumeration value="Capacity and Load Forecast"/>
                        <xsd:enumeration value="Asset Condition and ACA"/>
                        <xsd:enumeration value="Execution and Contractors"/>
                        <xsd:enumeration value="NWS and DERs"/>
                        <xsd:enumeration value="DVAs"/>
                        <xsd:enumeration value="New DVAs"/>
                        <xsd:enumeration value="Workforce and Compensation"/>
                        <xsd:enumeration value="Shared Services"/>
                        <xsd:enumeration value="Letters of Comment"/>
                        <xsd:enumeration value="RRWF"/>
                        <xsd:enumeration value="Chapter 2 Appendices"/>
                        <xsd:enumeration value="Application Costs"/>
                        <xsd:enumeration value="Historical ISA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ME_x0028_s_x0029_" ma:index="21" nillable="true" ma:displayName="SME(s)" ma:description="Magda Sulzycki" ma:format="Dropdown" ma:internalName="SME_x0028_s_x0029_">
      <xsd:simpleType>
        <xsd:restriction base="dms:Text">
          <xsd:maxLength value="255"/>
        </xsd:restriction>
      </xsd:simpleType>
    </xsd:element>
    <xsd:element name="Intervenor" ma:index="22" nillable="true" ma:displayName="Intervenor" ma:description="Acronym identifying Intervenor" ma:format="Dropdown" ma:internalName="Intervenor">
      <xsd:simpleType>
        <xsd:restriction base="dms:Choice">
          <xsd:enumeration value="OEB Staff"/>
          <xsd:enumeration value="BOMA"/>
          <xsd:enumeration value="CCMBC"/>
          <xsd:enumeration value="CCC"/>
          <xsd:enumeration value="DRC"/>
          <xsd:enumeration value="Energy Probe"/>
          <xsd:enumeration value="Pollution Probe"/>
          <xsd:enumeration value="PWU"/>
          <xsd:enumeration value="QMA"/>
          <xsd:enumeration value="SEC"/>
          <xsd:enumeration value="VECC"/>
          <xsd:enumeration value="N/A"/>
        </xsd:restriction>
      </xsd:simpleType>
    </xsd:element>
    <xsd:element name="S_x002e_SheehyStatus" ma:index="23" nillable="true" ma:displayName="S. Sheehy Status" ma:default="N/A" ma:format="Dropdown" ma:internalName="S_x002e_Sheehy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UsmanStatus" ma:index="24" nillable="true" ma:displayName="Usman Status" ma:default="N/A" ma:format="Dropdown" ma:internalName="Usma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adStatus" ma:index="25" nillable="true" ma:displayName="Saad Status" ma:default="N/A" ma:format="Dropdown" ma:internalName="Sa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mStatus" ma:index="26" nillable="true" ma:displayName="Sam Status" ma:default="N/A" ma:format="Dropdown" ma:internalName="Sam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MunishStatus" ma:index="27" nillable="true" ma:displayName="Munish Status" ma:default="N/A" ma:format="Dropdown" ma:internalName="Munish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LincolnStatus" ma:index="28" nillable="true" ma:displayName="Lincoln Status" ma:default="N/A" ma:format="Dropdown" ma:internalName="Lincol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KristonStatus" ma:index="29" nillable="true" ma:displayName="Kriston Status" ma:default="N/A" ma:format="Dropdown" ma:internalName="Kristo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BradStatus" ma:index="30" nillable="true" ma:displayName="Brad Status" ma:default="N/A" ma:format="Dropdown" ma:internalName="Br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_x002e_VetsisStatus" ma:index="31" nillable="true" ma:displayName="Στέφανος" ma:default="N/A" ma:format="Dropdown" ma:internalName="S_x002e_Vetsis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CynthiaStatus" ma:index="32" nillable="true" ma:displayName="Cynthia Status" ma:default="N/A" ma:format="Dropdown" ma:internalName="Cynthia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ady for sign-off"/>
          <xsd:enumeration value="Witness signed off"/>
          <xsd:enumeration value="N/A"/>
        </xsd:restriction>
      </xsd:simpleType>
    </xsd:element>
    <xsd:element name="ZubairStatus" ma:index="33" nillable="true" ma:displayName="Zubair Status" ma:default="N/A" ma:format="Dropdown" ma:internalName="Zubair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ExhibitRef" ma:index="34" nillable="true" ma:displayName="Exhibit Ref" ma:format="Dropdown" ma:internalName="ExhibitRef">
      <xsd:simpleType>
        <xsd:restriction base="dms:Text">
          <xsd:maxLength value="255"/>
        </xsd:restriction>
      </xsd:simpleType>
    </xsd:element>
    <xsd:element name="Ex_x002e_" ma:index="35" nillable="true" ma:displayName="Ex." ma:default="Ex 1" ma:format="RadioButtons" ma:internalName="Ex_x002e_">
      <xsd:simpleType>
        <xsd:restriction base="dms:Choice">
          <xsd:enumeration value="Ex 1"/>
          <xsd:enumeration value="Ex 2"/>
          <xsd:enumeration value="Ex 3"/>
          <xsd:enumeration value="Ex 4"/>
          <xsd:enumeration value="Ex 5"/>
          <xsd:enumeration value="Ex 6"/>
          <xsd:enumeration value="Ex 7"/>
          <xsd:enumeration value="Ex 8"/>
          <xsd:enumeration value="Ex 9"/>
          <xsd:enumeration value="Ex 10"/>
        </xsd:restriction>
      </xsd:simpleType>
    </xsd:element>
    <xsd:element name="BBA_DRP" ma:index="36" nillable="true" ma:displayName="BBA_DRP" ma:format="Dropdown" ma:list="UserInfo" ma:SharePointGroup="0" ma:internalName="BBA_DRP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nIntervention" ma:index="37" nillable="true" ma:displayName="Erin Intervention" ma:default="0" ma:format="Dropdown" ma:internalName="ErinIntervention">
      <xsd:simpleType>
        <xsd:restriction base="dms:Boolean"/>
      </xsd:simpleType>
    </xsd:element>
    <xsd:element name="Attachment" ma:index="38" nillable="true" ma:displayName="Attachment" ma:default="0" ma:format="Dropdown" ma:internalName="Attachment">
      <xsd:simpleType>
        <xsd:restriction base="dms:Boolean"/>
      </xsd:simpleType>
    </xsd:element>
    <xsd:element name="GlenWinn" ma:index="39" nillable="true" ma:displayName="Glen Winn" ma:format="Dropdown" ma:list="UserInfo" ma:SharePointGroup="0" ma:internalName="GlenWin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Notes" ma:index="40" nillable="true" ma:displayName="Status Notes" ma:format="Dropdown" ma:internalName="StatusNotes">
      <xsd:simpleType>
        <xsd:restriction base="dms:Note">
          <xsd:maxLength value="255"/>
        </xsd:restriction>
      </xsd:simpleType>
    </xsd:element>
    <xsd:element name="GeneralNotes" ma:index="41" nillable="true" ma:displayName="General Notes" ma:description="General notes to aid in completion of IRs" ma:format="Dropdown" ma:internalName="GeneralNotes">
      <xsd:simpleType>
        <xsd:restriction base="dms:Note">
          <xsd:maxLength value="255"/>
        </xsd:restriction>
      </xsd:simpleType>
    </xsd:element>
    <xsd:element name="BBA_Comments" ma:index="42" nillable="true" ma:displayName="BBA_Comments" ma:format="Dropdown" ma:internalName="BBA_Comments">
      <xsd:simpleType>
        <xsd:restriction base="dms:Note">
          <xsd:maxLength value="255"/>
        </xsd:restriction>
      </xsd:simpleType>
    </xsd:element>
    <xsd:element name="IRR" ma:index="43" nillable="true" ma:displayName="Item (not IRR)" ma:default="0" ma:format="Dropdown" ma:internalName="IRR">
      <xsd:simpleType>
        <xsd:restriction base="dms:Boolean"/>
      </xsd:simpleType>
    </xsd:element>
    <xsd:element name="ABlairStatus" ma:index="44" nillable="true" ma:displayName="A Blair Status" ma:default="N/A" ma:format="Dropdown" ma:internalName="ABlairStatus">
      <xsd:simpleType>
        <xsd:restriction base="dms:Choice">
          <xsd:enumeration value="Draft - with DRP"/>
          <xsd:enumeration value="Draft - Ready for Review"/>
          <xsd:enumeration value="DRP/SME input required"/>
          <xsd:enumeration value="Revised draft - with DRP"/>
          <xsd:enumeration value="Revised draft ready for review"/>
          <xsd:enumeration value="Reg done ready for Witness Sign-off"/>
          <xsd:enumeration value="Witness sign-off"/>
          <xsd:enumeration value="AB done - ready for SK"/>
          <xsd:enumeration value="N/A"/>
        </xsd:restriction>
      </xsd:simpleType>
    </xsd:element>
    <xsd:element name="MediaServiceMetadata" ma:index="4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4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3E4A8A-A6F5-4168-B114-1EE5DC290C81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58d57b1b-a19e-4a29-a760-feed0c630544"/>
    <ds:schemaRef ds:uri="http://purl.org/dc/elements/1.1/"/>
    <ds:schemaRef ds:uri="http://www.w3.org/XML/1998/namespace"/>
    <ds:schemaRef ds:uri="http://purl.org/dc/terms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27C2400E-DB3E-474F-AEA1-CABC03A05B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77626B-1D87-4EBF-890F-96B656F313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d57b1b-a19e-4a29-a760-feed0c6305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V&amp;W Net ISA Total</vt:lpstr>
      <vt:lpstr>Veridian  2014 to 2019</vt:lpstr>
      <vt:lpstr>Whitby 2011 to 2018</vt:lpstr>
    </vt:vector>
  </TitlesOfParts>
  <Company>Elexicon Energy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Darlene Cameron</dc:creator>
  <cp:lastModifiedBy>Erin Stevens</cp:lastModifiedBy>
  <dcterms:created xsi:type="dcterms:W3CDTF">2026-05-07T17:03:34Z</dcterms:created>
  <dcterms:modified xsi:type="dcterms:W3CDTF">2026-05-27T02:06:37Z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0x010100447B8C15D0BE76408B82A0742E168167</vt:lpwstr>
  </property>
</Properties>
</file>