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C6BE7A0A-5C9D-47F5-A721-15A1DDB51EE5}" xr6:coauthVersionLast="47" xr6:coauthVersionMax="47" xr10:uidLastSave="{00000000-0000-0000-0000-000000000000}"/>
  <bookViews>
    <workbookView xWindow="-110" yWindow="-110" windowWidth="19420" windowHeight="11500" xr2:uid="{4DC0C103-3175-4433-9C61-B85A99E4E068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71" i="1" l="1" a="1"/>
  <c r="X71" i="1" s="1"/>
  <c r="W71" i="1" a="1"/>
  <c r="W71" i="1" s="1"/>
  <c r="V71" i="1" a="1"/>
  <c r="V71" i="1" s="1"/>
  <c r="U71" i="1" a="1"/>
  <c r="U71" i="1" s="1"/>
  <c r="T71" i="1" a="1"/>
  <c r="T71" i="1" s="1"/>
  <c r="S65" i="1" a="1"/>
  <c r="X52" i="1" a="1"/>
  <c r="X52" i="1" s="1"/>
  <c r="W52" i="1"/>
  <c r="W52" i="1" a="1"/>
  <c r="V52" i="1" a="1"/>
  <c r="V52" i="1" s="1"/>
  <c r="U52" i="1" a="1"/>
  <c r="U52" i="1" s="1"/>
  <c r="T52" i="1"/>
  <c r="T52" i="1" a="1"/>
  <c r="S46" i="1" a="1"/>
  <c r="X35" i="1" a="1"/>
  <c r="X35" i="1" s="1"/>
  <c r="W35" i="1" a="1"/>
  <c r="W35" i="1" s="1"/>
  <c r="V35" i="1" a="1"/>
  <c r="V35" i="1" s="1"/>
  <c r="U35" i="1" a="1"/>
  <c r="U35" i="1" s="1"/>
  <c r="T35" i="1"/>
  <c r="T35" i="1" a="1"/>
  <c r="S29" i="1" a="1"/>
  <c r="D26" i="1"/>
  <c r="D25" i="1"/>
  <c r="X17" i="1"/>
  <c r="X17" i="1" a="1"/>
  <c r="W17" i="1" a="1"/>
  <c r="W17" i="1" s="1"/>
  <c r="V17" i="1" a="1"/>
  <c r="V17" i="1" s="1"/>
  <c r="U17" i="1" a="1"/>
  <c r="U17" i="1" s="1"/>
  <c r="T17" i="1" a="1"/>
  <c r="T17" i="1" s="1"/>
  <c r="S11" i="1" a="1"/>
  <c r="Y46" i="1" l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29" i="1"/>
  <c r="S65" i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S46" i="1"/>
  <c r="S29" i="1"/>
  <c r="S11" i="1"/>
  <c r="Y11" i="1" s="1"/>
  <c r="Y37" i="1" l="1"/>
  <c r="Y38" i="1"/>
  <c r="Y36" i="1"/>
  <c r="Y34" i="1"/>
  <c r="Y35" i="1"/>
  <c r="Y33" i="1"/>
  <c r="Y32" i="1"/>
  <c r="Y31" i="1"/>
  <c r="Y30" i="1"/>
  <c r="Y3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<sst xmlns="http://schemas.openxmlformats.org/spreadsheetml/2006/main" count="51" uniqueCount="25">
  <si>
    <t>Year</t>
  </si>
  <si>
    <t>OEB Approved ROE (%)</t>
  </si>
  <si>
    <t>Actual ROE (%)</t>
  </si>
  <si>
    <t>Attachment Page</t>
  </si>
  <si>
    <t>N/A</t>
  </si>
  <si>
    <t>Key Credit Metrics at 45% Equity Thickness</t>
  </si>
  <si>
    <t>Observed Historical</t>
  </si>
  <si>
    <t>Historical Average</t>
  </si>
  <si>
    <t>FFO/Debt</t>
  </si>
  <si>
    <t>CFO/Debt</t>
  </si>
  <si>
    <t>Debt/EBITDA</t>
  </si>
  <si>
    <t>FFO/Interest</t>
  </si>
  <si>
    <t>Key Credit Metrics at 47% Equity Thickness</t>
  </si>
  <si>
    <t>Key Credit Metrics at 48.5% Equity Thickness</t>
  </si>
  <si>
    <t>2025 (Preliminary)</t>
  </si>
  <si>
    <t>Ex. L-11-Staff-266 Att. 1</t>
  </si>
  <si>
    <t>2026 (Forecast)</t>
  </si>
  <si>
    <t>Ex. I1-1, Table 5</t>
  </si>
  <si>
    <t>2018-2023</t>
  </si>
  <si>
    <t>Key Credit Metrics at 50% Equity Thickness</t>
  </si>
  <si>
    <t>2016-current</t>
  </si>
  <si>
    <t>Historical</t>
  </si>
  <si>
    <t>Average</t>
  </si>
  <si>
    <t>Key Credit Metrics at 52% Equity Thickness</t>
  </si>
  <si>
    <r>
      <t xml:space="preserve">Historical Credit Metrics at </t>
    </r>
    <r>
      <rPr>
        <b/>
        <u/>
        <sz val="9"/>
        <rFont val="Verdana"/>
        <family val="2"/>
      </rPr>
      <t>45% Equity Thickness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</si>
</sst>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.0_);_(* \(#,##0.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9"/>
      <name val="Verdana"/>
      <family val="2"/>
    </font>
    <font>
      <b/>
      <u/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10" fontId="3" fillId="0" borderId="0" xfId="0" applyNumberFormat="1" applyFont="1"/>
    <xf numFmtId="9" fontId="0" fillId="0" borderId="0" xfId="0" applyNumberFormat="1"/>
    <xf numFmtId="10" fontId="0" fillId="0" borderId="0" xfId="0" applyNumberFormat="1"/>
    <xf numFmtId="9" fontId="0" fillId="0" borderId="0" xfId="2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165" fontId="4" fillId="0" borderId="1" xfId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Sheet1!$S$10</c:f>
              <c:strCache>
                <c:ptCount val="1"/>
                <c:pt idx="0">
                  <c:v>Observed Historical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Sheet1!$S$11:$S$21</c:f>
              <c:numCache>
                <c:formatCode>0%</c:formatCode>
                <c:ptCount val="11"/>
                <c:pt idx="0">
                  <c:v>0.12881203870655925</c:v>
                </c:pt>
                <c:pt idx="1">
                  <c:v>0.16074635905556905</c:v>
                </c:pt>
                <c:pt idx="2">
                  <c:v>0.16061731752823757</c:v>
                </c:pt>
                <c:pt idx="3">
                  <c:v>0.11918598368510643</c:v>
                </c:pt>
                <c:pt idx="4">
                  <c:v>0.13886807347985194</c:v>
                </c:pt>
                <c:pt idx="5">
                  <c:v>0.1127652511643667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1-4E04-81FB-453679DB92F7}"/>
            </c:ext>
          </c:extLst>
        </c:ser>
        <c:ser>
          <c:idx val="1"/>
          <c:order val="1"/>
          <c:tx>
            <c:strRef>
              <c:f>Sheet1!$T$10</c:f>
              <c:strCache>
                <c:ptCount val="1"/>
                <c:pt idx="0">
                  <c:v>45%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Sheet1!$T$11:$T$21</c:f>
              <c:numCache>
                <c:formatCode>0%</c:formatCode>
                <c:ptCount val="11"/>
                <c:pt idx="6">
                  <c:v>0.12399251871670418</c:v>
                </c:pt>
                <c:pt idx="7">
                  <c:v>0.12557872855955654</c:v>
                </c:pt>
                <c:pt idx="8">
                  <c:v>0.12595513913976825</c:v>
                </c:pt>
                <c:pt idx="9">
                  <c:v>0.12545871189600291</c:v>
                </c:pt>
                <c:pt idx="10">
                  <c:v>0.12591410079708029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1-4E04-81FB-453679DB92F7}"/>
            </c:ext>
          </c:extLst>
        </c:ser>
        <c:ser>
          <c:idx val="2"/>
          <c:order val="2"/>
          <c:tx>
            <c:strRef>
              <c:f>Sheet1!$U$10</c:f>
              <c:strCache>
                <c:ptCount val="1"/>
                <c:pt idx="0">
                  <c:v>47%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Sheet1!$U$11:$U$21</c:f>
              <c:numCache>
                <c:formatCode>0%</c:formatCode>
                <c:ptCount val="11"/>
                <c:pt idx="6">
                  <c:v>0.13087999964746544</c:v>
                </c:pt>
                <c:pt idx="7">
                  <c:v>0.13254109481242299</c:v>
                </c:pt>
                <c:pt idx="8">
                  <c:v>0.13294458760311592</c:v>
                </c:pt>
                <c:pt idx="9">
                  <c:v>0.13245230263031096</c:v>
                </c:pt>
                <c:pt idx="10">
                  <c:v>0.13311438118213587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1-4E04-81FB-453679DB92F7}"/>
            </c:ext>
          </c:extLst>
        </c:ser>
        <c:ser>
          <c:idx val="3"/>
          <c:order val="3"/>
          <c:tx>
            <c:strRef>
              <c:f>Sheet1!$V$10</c:f>
              <c:strCache>
                <c:ptCount val="1"/>
                <c:pt idx="0">
                  <c:v>48.50%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Sheet1!$V$11:$V$21</c:f>
              <c:numCache>
                <c:formatCode>0%</c:formatCode>
                <c:ptCount val="11"/>
                <c:pt idx="6">
                  <c:v>0.1363421972845352</c:v>
                </c:pt>
                <c:pt idx="7">
                  <c:v>0.13806374794387574</c:v>
                </c:pt>
                <c:pt idx="8">
                  <c:v>0.1384893878806506</c:v>
                </c:pt>
                <c:pt idx="9">
                  <c:v>0.13800128497010164</c:v>
                </c:pt>
                <c:pt idx="10">
                  <c:v>0.13883614550132359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A1-4E04-81FB-453679DB92F7}"/>
            </c:ext>
          </c:extLst>
        </c:ser>
        <c:ser>
          <c:idx val="4"/>
          <c:order val="4"/>
          <c:tx>
            <c:strRef>
              <c:f>Sheet1!$W$10</c:f>
              <c:strCache>
                <c:ptCount val="1"/>
                <c:pt idx="0">
                  <c:v>50%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Sheet1!$W$11:$W$21</c:f>
              <c:numCache>
                <c:formatCode>0%</c:formatCode>
                <c:ptCount val="11"/>
                <c:pt idx="6">
                  <c:v>0.14207998984035419</c:v>
                </c:pt>
                <c:pt idx="7">
                  <c:v>0.14386606287169279</c:v>
                </c:pt>
                <c:pt idx="8">
                  <c:v>0.14431560545834887</c:v>
                </c:pt>
                <c:pt idx="9">
                  <c:v>0.1438327511268018</c:v>
                </c:pt>
                <c:pt idx="10">
                  <c:v>0.14485758664615778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A1-4E04-81FB-453679DB92F7}"/>
            </c:ext>
          </c:extLst>
        </c:ser>
        <c:ser>
          <c:idx val="5"/>
          <c:order val="5"/>
          <c:tx>
            <c:strRef>
              <c:f>Sheet1!$X$10</c:f>
              <c:strCache>
                <c:ptCount val="1"/>
                <c:pt idx="0">
                  <c:v>52%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Sheet1!$R$11:$R$21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Sheet1!$X$11:$X$21</c:f>
              <c:numCache>
                <c:formatCode>0%</c:formatCode>
                <c:ptCount val="11"/>
                <c:pt idx="6">
                  <c:v>0.15019638827427725</c:v>
                </c:pt>
                <c:pt idx="7">
                  <c:v>0.15207551082735976</c:v>
                </c:pt>
                <c:pt idx="8">
                  <c:v>0.15255998228472553</c:v>
                </c:pt>
                <c:pt idx="9">
                  <c:v>0.15208605112978205</c:v>
                </c:pt>
                <c:pt idx="10">
                  <c:v>0.15339450317663633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1-4E04-81FB-453679DB92F7}"/>
            </c:ext>
          </c:extLst>
        </c:ser>
        <c:ser>
          <c:idx val="6"/>
          <c:order val="6"/>
          <c:tx>
            <c:strRef>
              <c:f>Sheet1!$Y$10</c:f>
              <c:strCache>
                <c:ptCount val="1"/>
                <c:pt idx="0">
                  <c:v>Historical Average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Sheet1!$Y$11:$Y$21</c:f>
              <c:numCache>
                <c:formatCode>0%</c:formatCode>
                <c:ptCount val="11"/>
                <c:pt idx="0">
                  <c:v>0.13683250393661517</c:v>
                </c:pt>
                <c:pt idx="1">
                  <c:v>0.13683250393661517</c:v>
                </c:pt>
                <c:pt idx="2">
                  <c:v>0.13683250393661517</c:v>
                </c:pt>
                <c:pt idx="3">
                  <c:v>0.13683250393661517</c:v>
                </c:pt>
                <c:pt idx="4">
                  <c:v>0.13683250393661517</c:v>
                </c:pt>
                <c:pt idx="5">
                  <c:v>0.13683250393661517</c:v>
                </c:pt>
                <c:pt idx="6">
                  <c:v>0.13683250393661517</c:v>
                </c:pt>
                <c:pt idx="7">
                  <c:v>0.13683250393661517</c:v>
                </c:pt>
                <c:pt idx="8">
                  <c:v>0.13683250393661517</c:v>
                </c:pt>
                <c:pt idx="9">
                  <c:v>0.13683250393661517</c:v>
                </c:pt>
                <c:pt idx="10">
                  <c:v>0.13683250393661517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A1-4E04-81FB-453679DB9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153056"/>
        <c:axId val="1551154016"/>
      </c:lineChart>
      <c:catAx>
        <c:axId val="15511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4016"/>
        <c:crosses val="autoZero"/>
        <c:auto val="1"/>
        <c:lblAlgn val="ctr"/>
        <c:lblOffset val="100"/>
        <c:noMultiLvlLbl val="0"/>
      </c:catAx>
      <c:valAx>
        <c:axId val="1551154016"/>
        <c:scaling>
          <c:orientation val="minMax"/>
          <c:max val="0.18000000000000002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/>
                  <a:t>FFO/Debt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3056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29200907040937"/>
          <c:y val="6.5440764865288992E-2"/>
          <c:w val="0.76764782051201075"/>
          <c:h val="0.79702495134102036"/>
        </c:manualLayout>
      </c:layout>
      <c:lineChart>
        <c:grouping val="standard"/>
        <c:varyColors val="0"/>
        <c:ser>
          <c:idx val="0"/>
          <c:order val="0"/>
          <c:tx>
            <c:strRef>
              <c:f>Sheet1!$S$10</c:f>
              <c:strCache>
                <c:ptCount val="1"/>
                <c:pt idx="0">
                  <c:v>Observed Historical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Sheet1!$S$29:$S$39</c:f>
              <c:numCache>
                <c:formatCode>0%</c:formatCode>
                <c:ptCount val="11"/>
                <c:pt idx="0">
                  <c:v>0.12698539479084731</c:v>
                </c:pt>
                <c:pt idx="1">
                  <c:v>0.17066751613167641</c:v>
                </c:pt>
                <c:pt idx="2">
                  <c:v>0.1654015078659673</c:v>
                </c:pt>
                <c:pt idx="3">
                  <c:v>0.10240284586069526</c:v>
                </c:pt>
                <c:pt idx="4">
                  <c:v>0.15142515604803938</c:v>
                </c:pt>
                <c:pt idx="5">
                  <c:v>0.11753649793496843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D-44B6-A278-303D46B78B68}"/>
            </c:ext>
          </c:extLst>
        </c:ser>
        <c:ser>
          <c:idx val="1"/>
          <c:order val="1"/>
          <c:tx>
            <c:strRef>
              <c:f>Sheet1!$T$10</c:f>
              <c:strCache>
                <c:ptCount val="1"/>
                <c:pt idx="0">
                  <c:v>45%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Sheet1!$T$29:$T$39</c:f>
              <c:numCache>
                <c:formatCode>0%</c:formatCode>
                <c:ptCount val="11"/>
                <c:pt idx="6">
                  <c:v>0.13479530931231662</c:v>
                </c:pt>
                <c:pt idx="7">
                  <c:v>0.13878280614907709</c:v>
                </c:pt>
                <c:pt idx="8">
                  <c:v>0.14176068840669706</c:v>
                </c:pt>
                <c:pt idx="9">
                  <c:v>0.14041233231365743</c:v>
                </c:pt>
                <c:pt idx="10">
                  <c:v>0.13827488056434312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D-44B6-A278-303D46B78B68}"/>
            </c:ext>
          </c:extLst>
        </c:ser>
        <c:ser>
          <c:idx val="2"/>
          <c:order val="2"/>
          <c:tx>
            <c:strRef>
              <c:f>Sheet1!$U$10</c:f>
              <c:strCache>
                <c:ptCount val="1"/>
                <c:pt idx="0">
                  <c:v>47%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Sheet1!$U$29:$U$39</c:f>
              <c:numCache>
                <c:formatCode>0%</c:formatCode>
                <c:ptCount val="11"/>
                <c:pt idx="6">
                  <c:v>0.14310837742725688</c:v>
                </c:pt>
                <c:pt idx="7">
                  <c:v>0.14727204847504777</c:v>
                </c:pt>
                <c:pt idx="8">
                  <c:v>0.15039135992122193</c:v>
                </c:pt>
                <c:pt idx="9">
                  <c:v>0.14902312591306935</c:v>
                </c:pt>
                <c:pt idx="10">
                  <c:v>0.14684946360820639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D-44B6-A278-303D46B78B68}"/>
            </c:ext>
          </c:extLst>
        </c:ser>
        <c:ser>
          <c:idx val="3"/>
          <c:order val="3"/>
          <c:tx>
            <c:strRef>
              <c:f>Sheet1!$V$10</c:f>
              <c:strCache>
                <c:ptCount val="1"/>
                <c:pt idx="0">
                  <c:v>48.50%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Sheet1!$V$29:$V$39</c:f>
              <c:numCache>
                <c:formatCode>0%</c:formatCode>
                <c:ptCount val="11"/>
                <c:pt idx="6">
                  <c:v>0.14975610239964335</c:v>
                </c:pt>
                <c:pt idx="7">
                  <c:v>0.15406216379224785</c:v>
                </c:pt>
                <c:pt idx="8">
                  <c:v>0.15729621630680474</c:v>
                </c:pt>
                <c:pt idx="9">
                  <c:v>0.15591363384861243</c:v>
                </c:pt>
                <c:pt idx="10">
                  <c:v>0.15371324315045515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2D-44B6-A278-303D46B78B68}"/>
            </c:ext>
          </c:extLst>
        </c:ser>
        <c:ser>
          <c:idx val="4"/>
          <c:order val="4"/>
          <c:tx>
            <c:strRef>
              <c:f>Sheet1!$W$10</c:f>
              <c:strCache>
                <c:ptCount val="1"/>
                <c:pt idx="0">
                  <c:v>50%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Sheet1!$W$29:$W$39</c:f>
              <c:numCache>
                <c:formatCode>0%</c:formatCode>
                <c:ptCount val="11"/>
                <c:pt idx="6">
                  <c:v>0.15679222709607479</c:v>
                </c:pt>
                <c:pt idx="7">
                  <c:v>0.16125045927309176</c:v>
                </c:pt>
                <c:pt idx="8">
                  <c:v>0.16460754997038041</c:v>
                </c:pt>
                <c:pt idx="9">
                  <c:v>0.1632112812316435</c:v>
                </c:pt>
                <c:pt idx="10">
                  <c:v>0.16098476296268233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2D-44B6-A278-303D46B78B68}"/>
            </c:ext>
          </c:extLst>
        </c:ser>
        <c:ser>
          <c:idx val="5"/>
          <c:order val="5"/>
          <c:tx>
            <c:strRef>
              <c:f>Sheet1!$X$10</c:f>
              <c:strCache>
                <c:ptCount val="1"/>
                <c:pt idx="0">
                  <c:v>52%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Sheet1!$X$29:$X$39</c:f>
              <c:numCache>
                <c:formatCode>0%</c:formatCode>
                <c:ptCount val="11"/>
                <c:pt idx="6">
                  <c:v>0.16683912122610009</c:v>
                </c:pt>
                <c:pt idx="7">
                  <c:v>0.1715172438817566</c:v>
                </c:pt>
                <c:pt idx="8">
                  <c:v>0.17505286417822566</c:v>
                </c:pt>
                <c:pt idx="9">
                  <c:v>0.17363973240815794</c:v>
                </c:pt>
                <c:pt idx="10">
                  <c:v>0.17137977175135222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2D-44B6-A278-303D46B78B68}"/>
            </c:ext>
          </c:extLst>
        </c:ser>
        <c:ser>
          <c:idx val="6"/>
          <c:order val="6"/>
          <c:tx>
            <c:strRef>
              <c:f>Sheet1!$Y$10</c:f>
              <c:strCache>
                <c:ptCount val="1"/>
                <c:pt idx="0">
                  <c:v>Historical Average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Sheet1!$R$29:$R$39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Sheet1!$Y$29:$Y$39</c:f>
              <c:numCache>
                <c:formatCode>0%</c:formatCode>
                <c:ptCount val="11"/>
                <c:pt idx="0">
                  <c:v>0.13906981977203234</c:v>
                </c:pt>
                <c:pt idx="1">
                  <c:v>0.13906981977203234</c:v>
                </c:pt>
                <c:pt idx="2">
                  <c:v>0.13906981977203234</c:v>
                </c:pt>
                <c:pt idx="3">
                  <c:v>0.13906981977203234</c:v>
                </c:pt>
                <c:pt idx="4">
                  <c:v>0.13906981977203234</c:v>
                </c:pt>
                <c:pt idx="5">
                  <c:v>0.13906981977203234</c:v>
                </c:pt>
                <c:pt idx="6">
                  <c:v>0.13906981977203234</c:v>
                </c:pt>
                <c:pt idx="7">
                  <c:v>0.13906981977203234</c:v>
                </c:pt>
                <c:pt idx="8">
                  <c:v>0.13906981977203234</c:v>
                </c:pt>
                <c:pt idx="9">
                  <c:v>0.13906981977203234</c:v>
                </c:pt>
                <c:pt idx="10">
                  <c:v>0.13906981977203234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2D-44B6-A278-303D46B78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153056"/>
        <c:axId val="1551154016"/>
      </c:lineChart>
      <c:catAx>
        <c:axId val="15511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4016"/>
        <c:crosses val="autoZero"/>
        <c:auto val="1"/>
        <c:lblAlgn val="ctr"/>
        <c:lblOffset val="100"/>
        <c:noMultiLvlLbl val="0"/>
      </c:catAx>
      <c:valAx>
        <c:axId val="1551154016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/>
                  <a:t>CFO/Debt</a:t>
                </a:r>
              </a:p>
            </c:rich>
          </c:tx>
          <c:layout>
            <c:manualLayout>
              <c:xMode val="edge"/>
              <c:yMode val="edge"/>
              <c:x val="8.0218801518472434E-3"/>
              <c:y val="0.396920958142737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3056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4787988676567"/>
          <c:y val="6.01391767777541E-2"/>
          <c:w val="0.77110311924705754"/>
          <c:h val="0.81346867876768503"/>
        </c:manualLayout>
      </c:layout>
      <c:lineChart>
        <c:grouping val="standard"/>
        <c:varyColors val="0"/>
        <c:ser>
          <c:idx val="0"/>
          <c:order val="0"/>
          <c:tx>
            <c:strRef>
              <c:f>Sheet1!$S$10</c:f>
              <c:strCache>
                <c:ptCount val="1"/>
                <c:pt idx="0">
                  <c:v>Observed Historical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Sheet1!$S$46:$S$56</c:f>
              <c:numCache>
                <c:formatCode>General</c:formatCode>
                <c:ptCount val="11"/>
                <c:pt idx="0">
                  <c:v>4.2028227240836484</c:v>
                </c:pt>
                <c:pt idx="1">
                  <c:v>4.0026914314195468</c:v>
                </c:pt>
                <c:pt idx="2">
                  <c:v>3.9101048459820444</c:v>
                </c:pt>
                <c:pt idx="3">
                  <c:v>5.7147438662276295</c:v>
                </c:pt>
                <c:pt idx="4">
                  <c:v>4.4533590301499499</c:v>
                </c:pt>
                <c:pt idx="5">
                  <c:v>5.7356838199056401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C-4238-A8D5-44930CF6D9CB}"/>
            </c:ext>
          </c:extLst>
        </c:ser>
        <c:ser>
          <c:idx val="1"/>
          <c:order val="1"/>
          <c:tx>
            <c:strRef>
              <c:f>Sheet1!$T$10</c:f>
              <c:strCache>
                <c:ptCount val="1"/>
                <c:pt idx="0">
                  <c:v>45%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Sheet1!$T$46:$T$56</c:f>
              <c:numCache>
                <c:formatCode>General</c:formatCode>
                <c:ptCount val="11"/>
                <c:pt idx="6">
                  <c:v>5.1994580306212494</c:v>
                </c:pt>
                <c:pt idx="7">
                  <c:v>5.0457575636771175</c:v>
                </c:pt>
                <c:pt idx="8">
                  <c:v>4.9833301249208031</c:v>
                </c:pt>
                <c:pt idx="9">
                  <c:v>4.9730428170254379</c:v>
                </c:pt>
                <c:pt idx="10">
                  <c:v>5.0663821358508763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C-4238-A8D5-44930CF6D9CB}"/>
            </c:ext>
          </c:extLst>
        </c:ser>
        <c:ser>
          <c:idx val="2"/>
          <c:order val="2"/>
          <c:tx>
            <c:strRef>
              <c:f>Sheet1!$U$10</c:f>
              <c:strCache>
                <c:ptCount val="1"/>
                <c:pt idx="0">
                  <c:v>47%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Sheet1!$U$46:$U$56</c:f>
              <c:numCache>
                <c:formatCode>General</c:formatCode>
                <c:ptCount val="11"/>
                <c:pt idx="6">
                  <c:v>4.9680239370997912</c:v>
                </c:pt>
                <c:pt idx="7">
                  <c:v>4.823950272677779</c:v>
                </c:pt>
                <c:pt idx="8">
                  <c:v>4.7657600162060252</c:v>
                </c:pt>
                <c:pt idx="9">
                  <c:v>4.7565083774046766</c:v>
                </c:pt>
                <c:pt idx="10">
                  <c:v>4.8452833399179971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C-4238-A8D5-44930CF6D9CB}"/>
            </c:ext>
          </c:extLst>
        </c:ser>
        <c:ser>
          <c:idx val="3"/>
          <c:order val="3"/>
          <c:tx>
            <c:strRef>
              <c:f>Sheet1!$V$10</c:f>
              <c:strCache>
                <c:ptCount val="1"/>
                <c:pt idx="0">
                  <c:v>48.50%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Sheet1!$V$46:$V$56</c:f>
              <c:numCache>
                <c:formatCode>General</c:formatCode>
                <c:ptCount val="11"/>
                <c:pt idx="6">
                  <c:v>4.7970004553810321</c:v>
                </c:pt>
                <c:pt idx="7">
                  <c:v>4.6598759875613762</c:v>
                </c:pt>
                <c:pt idx="8">
                  <c:v>4.6047322828364399</c:v>
                </c:pt>
                <c:pt idx="9">
                  <c:v>4.5962127666868975</c:v>
                </c:pt>
                <c:pt idx="10">
                  <c:v>4.6816382385996658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5C-4238-A8D5-44930CF6D9CB}"/>
            </c:ext>
          </c:extLst>
        </c:ser>
        <c:ser>
          <c:idx val="4"/>
          <c:order val="4"/>
          <c:tx>
            <c:strRef>
              <c:f>Sheet1!$W$10</c:f>
              <c:strCache>
                <c:ptCount val="1"/>
                <c:pt idx="0">
                  <c:v>50%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Sheet1!$W$46:$W$56</c:f>
              <c:numCache>
                <c:formatCode>General</c:formatCode>
                <c:ptCount val="11"/>
                <c:pt idx="6">
                  <c:v>4.6281188186485052</c:v>
                </c:pt>
                <c:pt idx="7">
                  <c:v>4.497718922568815</c:v>
                </c:pt>
                <c:pt idx="8">
                  <c:v>4.4455127887089825</c:v>
                </c:pt>
                <c:pt idx="9">
                  <c:v>4.4376883974790235</c:v>
                </c:pt>
                <c:pt idx="10">
                  <c:v>4.5198259834914758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5C-4238-A8D5-44930CF6D9CB}"/>
            </c:ext>
          </c:extLst>
        </c:ser>
        <c:ser>
          <c:idx val="5"/>
          <c:order val="5"/>
          <c:tx>
            <c:strRef>
              <c:f>Sheet1!$X$10</c:f>
              <c:strCache>
                <c:ptCount val="1"/>
                <c:pt idx="0">
                  <c:v>52%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Sheet1!$X$46:$X$56</c:f>
              <c:numCache>
                <c:formatCode>General</c:formatCode>
                <c:ptCount val="11"/>
                <c:pt idx="6">
                  <c:v>4.4062060945005417</c:v>
                </c:pt>
                <c:pt idx="7">
                  <c:v>4.2844342124686383</c:v>
                </c:pt>
                <c:pt idx="8">
                  <c:v>4.2359806940702311</c:v>
                </c:pt>
                <c:pt idx="9">
                  <c:v>4.2290274654273894</c:v>
                </c:pt>
                <c:pt idx="10">
                  <c:v>4.3068745775263855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5C-4238-A8D5-44930CF6D9CB}"/>
            </c:ext>
          </c:extLst>
        </c:ser>
        <c:ser>
          <c:idx val="6"/>
          <c:order val="6"/>
          <c:tx>
            <c:strRef>
              <c:f>Sheet1!$Y$10</c:f>
              <c:strCache>
                <c:ptCount val="1"/>
                <c:pt idx="0">
                  <c:v>Historical Average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Sheet1!$R$46:$R$56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Sheet1!$Y$46:$Y$56</c:f>
              <c:numCache>
                <c:formatCode>General</c:formatCode>
                <c:ptCount val="11"/>
                <c:pt idx="0">
                  <c:v>4.6699009529614095</c:v>
                </c:pt>
                <c:pt idx="1">
                  <c:v>4.6699009529614095</c:v>
                </c:pt>
                <c:pt idx="2">
                  <c:v>4.6699009529614095</c:v>
                </c:pt>
                <c:pt idx="3">
                  <c:v>4.6699009529614095</c:v>
                </c:pt>
                <c:pt idx="4">
                  <c:v>4.6699009529614095</c:v>
                </c:pt>
                <c:pt idx="5">
                  <c:v>4.6699009529614095</c:v>
                </c:pt>
                <c:pt idx="6">
                  <c:v>4.6699009529614095</c:v>
                </c:pt>
                <c:pt idx="7">
                  <c:v>4.6699009529614095</c:v>
                </c:pt>
                <c:pt idx="8">
                  <c:v>4.6699009529614095</c:v>
                </c:pt>
                <c:pt idx="9">
                  <c:v>4.6699009529614095</c:v>
                </c:pt>
                <c:pt idx="10">
                  <c:v>4.6699009529614095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5C-4238-A8D5-44930CF6D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153056"/>
        <c:axId val="1551154016"/>
      </c:lineChart>
      <c:catAx>
        <c:axId val="15511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4016"/>
        <c:crosses val="autoZero"/>
        <c:auto val="1"/>
        <c:lblAlgn val="ctr"/>
        <c:lblOffset val="100"/>
        <c:noMultiLvlLbl val="0"/>
      </c:catAx>
      <c:valAx>
        <c:axId val="1551154016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/>
                  <a:t>Debt</a:t>
                </a:r>
                <a:r>
                  <a:rPr lang="en-US" sz="1500" baseline="0"/>
                  <a:t>/EBITDA</a:t>
                </a:r>
                <a:endParaRPr lang="en-US" sz="1500"/>
              </a:p>
            </c:rich>
          </c:tx>
          <c:layout>
            <c:manualLayout>
              <c:xMode val="edge"/>
              <c:yMode val="edge"/>
              <c:x val="2.0054595873837959E-3"/>
              <c:y val="0.399804558437672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3056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15127483046458"/>
          <c:y val="6.0401851746962505E-2"/>
          <c:w val="0.7697964943740766"/>
          <c:h val="0.68704490533944584"/>
        </c:manualLayout>
      </c:layout>
      <c:lineChart>
        <c:grouping val="standard"/>
        <c:varyColors val="0"/>
        <c:ser>
          <c:idx val="0"/>
          <c:order val="0"/>
          <c:tx>
            <c:strRef>
              <c:f>Sheet1!$S$10</c:f>
              <c:strCache>
                <c:ptCount val="1"/>
                <c:pt idx="0">
                  <c:v>Observed Historical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Sheet1!$S$65:$S$75</c:f>
              <c:numCache>
                <c:formatCode>General</c:formatCode>
                <c:ptCount val="11"/>
                <c:pt idx="0">
                  <c:v>4.8732604672053572</c:v>
                </c:pt>
                <c:pt idx="1">
                  <c:v>4.9186598146129397</c:v>
                </c:pt>
                <c:pt idx="2">
                  <c:v>5.3189621859378038</c:v>
                </c:pt>
                <c:pt idx="3">
                  <c:v>3.5595756557699532</c:v>
                </c:pt>
                <c:pt idx="4">
                  <c:v>4.0269243019390801</c:v>
                </c:pt>
                <c:pt idx="5">
                  <c:v>3.032461845978681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5-44F6-B5D4-DCBE1F9BC93E}"/>
            </c:ext>
          </c:extLst>
        </c:ser>
        <c:ser>
          <c:idx val="1"/>
          <c:order val="1"/>
          <c:tx>
            <c:strRef>
              <c:f>Sheet1!$T$10</c:f>
              <c:strCache>
                <c:ptCount val="1"/>
                <c:pt idx="0">
                  <c:v>45%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Sheet1!$T$65:$T$75</c:f>
              <c:numCache>
                <c:formatCode>General</c:formatCode>
                <c:ptCount val="11"/>
                <c:pt idx="6">
                  <c:v>3.1590637751914099</c:v>
                </c:pt>
                <c:pt idx="7">
                  <c:v>3.0686703378222302</c:v>
                </c:pt>
                <c:pt idx="8">
                  <c:v>2.9962542840877657</c:v>
                </c:pt>
                <c:pt idx="9">
                  <c:v>2.9401222432940344</c:v>
                </c:pt>
                <c:pt idx="10">
                  <c:v>2.8630332262208289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5-44F6-B5D4-DCBE1F9BC93E}"/>
            </c:ext>
          </c:extLst>
        </c:ser>
        <c:ser>
          <c:idx val="2"/>
          <c:order val="2"/>
          <c:tx>
            <c:strRef>
              <c:f>Sheet1!$U$10</c:f>
              <c:strCache>
                <c:ptCount val="1"/>
                <c:pt idx="0">
                  <c:v>47%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Sheet1!$U$65:$U$75</c:f>
              <c:numCache>
                <c:formatCode>General</c:formatCode>
                <c:ptCount val="11"/>
                <c:pt idx="6">
                  <c:v>3.3530071169951872</c:v>
                </c:pt>
                <c:pt idx="7">
                  <c:v>3.256388378516871</c:v>
                </c:pt>
                <c:pt idx="8">
                  <c:v>3.1794783579578465</c:v>
                </c:pt>
                <c:pt idx="9">
                  <c:v>3.1203794429801146</c:v>
                </c:pt>
                <c:pt idx="10">
                  <c:v>3.0401030562320415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5-44F6-B5D4-DCBE1F9BC93E}"/>
            </c:ext>
          </c:extLst>
        </c:ser>
        <c:ser>
          <c:idx val="3"/>
          <c:order val="3"/>
          <c:tx>
            <c:strRef>
              <c:f>Sheet1!$V$10</c:f>
              <c:strCache>
                <c:ptCount val="1"/>
                <c:pt idx="0">
                  <c:v>48.50%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Sheet1!$V$65:$V$75</c:f>
              <c:numCache>
                <c:formatCode>General</c:formatCode>
                <c:ptCount val="11"/>
                <c:pt idx="6">
                  <c:v>3.5083500849448148</c:v>
                </c:pt>
                <c:pt idx="7">
                  <c:v>3.4067450615975319</c:v>
                </c:pt>
                <c:pt idx="8">
                  <c:v>3.3262355045042722</c:v>
                </c:pt>
                <c:pt idx="9">
                  <c:v>3.2647602097189665</c:v>
                </c:pt>
                <c:pt idx="10">
                  <c:v>3.1819308326973323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E5-44F6-B5D4-DCBE1F9BC93E}"/>
            </c:ext>
          </c:extLst>
        </c:ser>
        <c:ser>
          <c:idx val="4"/>
          <c:order val="4"/>
          <c:tx>
            <c:strRef>
              <c:f>Sheet1!$W$10</c:f>
              <c:strCache>
                <c:ptCount val="1"/>
                <c:pt idx="0">
                  <c:v>50%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Sheet1!$W$65:$W$75</c:f>
              <c:numCache>
                <c:formatCode>General</c:formatCode>
                <c:ptCount val="11"/>
                <c:pt idx="6">
                  <c:v>3.6730136309714196</c:v>
                </c:pt>
                <c:pt idx="7">
                  <c:v>3.5661231456630316</c:v>
                </c:pt>
                <c:pt idx="8">
                  <c:v>3.4817980798434816</c:v>
                </c:pt>
                <c:pt idx="9">
                  <c:v>3.4178038224621474</c:v>
                </c:pt>
                <c:pt idx="10">
                  <c:v>3.3322682757505424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E5-44F6-B5D4-DCBE1F9BC93E}"/>
            </c:ext>
          </c:extLst>
        </c:ser>
        <c:ser>
          <c:idx val="5"/>
          <c:order val="5"/>
          <c:tx>
            <c:strRef>
              <c:f>Sheet1!$X$10</c:f>
              <c:strCache>
                <c:ptCount val="1"/>
                <c:pt idx="0">
                  <c:v>52%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Sheet1!$X$65:$X$75</c:f>
              <c:numCache>
                <c:formatCode>General</c:formatCode>
                <c:ptCount val="11"/>
                <c:pt idx="6">
                  <c:v>3.9085739815372595</c:v>
                </c:pt>
                <c:pt idx="7">
                  <c:v>3.7941223492567318</c:v>
                </c:pt>
                <c:pt idx="8">
                  <c:v>3.7043389862315181</c:v>
                </c:pt>
                <c:pt idx="9">
                  <c:v>3.6367412129141998</c:v>
                </c:pt>
                <c:pt idx="10">
                  <c:v>3.5473343401183275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E5-44F6-B5D4-DCBE1F9BC93E}"/>
            </c:ext>
          </c:extLst>
        </c:ser>
        <c:ser>
          <c:idx val="6"/>
          <c:order val="6"/>
          <c:tx>
            <c:strRef>
              <c:f>Sheet1!$Y$10</c:f>
              <c:strCache>
                <c:ptCount val="1"/>
                <c:pt idx="0">
                  <c:v>Historical Average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Sheet1!$R$65:$R$75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Sheet1!$Y$65:$Y$75</c:f>
              <c:numCache>
                <c:formatCode>General</c:formatCode>
                <c:ptCount val="11"/>
                <c:pt idx="0">
                  <c:v>4.2883073785739692</c:v>
                </c:pt>
                <c:pt idx="1">
                  <c:v>4.2883073785739692</c:v>
                </c:pt>
                <c:pt idx="2">
                  <c:v>4.2883073785739692</c:v>
                </c:pt>
                <c:pt idx="3">
                  <c:v>4.2883073785739692</c:v>
                </c:pt>
                <c:pt idx="4">
                  <c:v>4.2883073785739692</c:v>
                </c:pt>
                <c:pt idx="5">
                  <c:v>4.2883073785739692</c:v>
                </c:pt>
                <c:pt idx="6">
                  <c:v>4.2883073785739692</c:v>
                </c:pt>
                <c:pt idx="7">
                  <c:v>4.2883073785739692</c:v>
                </c:pt>
                <c:pt idx="8">
                  <c:v>4.2883073785739692</c:v>
                </c:pt>
                <c:pt idx="9">
                  <c:v>4.2883073785739692</c:v>
                </c:pt>
                <c:pt idx="10">
                  <c:v>4.2883073785739692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E5-44F6-B5D4-DCBE1F9B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153056"/>
        <c:axId val="1551154016"/>
      </c:lineChart>
      <c:catAx>
        <c:axId val="15511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4016"/>
        <c:crosses val="autoZero"/>
        <c:auto val="1"/>
        <c:lblAlgn val="ctr"/>
        <c:lblOffset val="100"/>
        <c:noMultiLvlLbl val="0"/>
      </c:catAx>
      <c:valAx>
        <c:axId val="1551154016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/>
                  <a:t>FFO/Interest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153056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201052</xdr:colOff>
      <xdr:row>3</xdr:row>
      <xdr:rowOff>130848</xdr:rowOff>
    </xdr:from>
    <xdr:to>
      <xdr:col>38</xdr:col>
      <xdr:colOff>458611</xdr:colOff>
      <xdr:row>15</xdr:row>
      <xdr:rowOff>47432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0DDA5B-2C04-4296-9BEF-DD6EEB6E7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200731</xdr:colOff>
      <xdr:row>15</xdr:row>
      <xdr:rowOff>53622</xdr:rowOff>
    </xdr:from>
    <xdr:to>
      <xdr:col>38</xdr:col>
      <xdr:colOff>465633</xdr:colOff>
      <xdr:row>26</xdr:row>
      <xdr:rowOff>92877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682E12-0707-4DBC-86EC-416265D68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204613</xdr:colOff>
      <xdr:row>26</xdr:row>
      <xdr:rowOff>83256</xdr:rowOff>
    </xdr:from>
    <xdr:to>
      <xdr:col>38</xdr:col>
      <xdr:colOff>472723</xdr:colOff>
      <xdr:row>38</xdr:row>
      <xdr:rowOff>120201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789C964-A366-47D5-95CD-653FEF327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208713</xdr:colOff>
      <xdr:row>38</xdr:row>
      <xdr:rowOff>99773</xdr:rowOff>
    </xdr:from>
    <xdr:to>
      <xdr:col>38</xdr:col>
      <xdr:colOff>475895</xdr:colOff>
      <xdr:row>50</xdr:row>
      <xdr:rowOff>126616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5C4499-15D4-4532-8BB4-53B187D43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9630-A6C2-44D0-A639-D975069D6643}">
  <dimension ref="B4:AC75"/>
  <sheetViews>
    <sheetView tabSelected="1" topLeftCell="H1" zoomScale="90" zoomScaleNormal="90" workbookViewId="0">
      <selection activeCell="J11" sqref="J11"/>
    </sheetView>
  </sheetViews>
  <sheetFormatPr defaultRowHeight="14.5" x14ac:dyDescent="0.35"/>
  <cols>
    <col min="9" max="9" width="40.1796875" bestFit="1" customWidth="1"/>
    <col min="19" max="25" width="12" bestFit="1" customWidth="1"/>
  </cols>
  <sheetData>
    <row r="4" spans="2:29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29" x14ac:dyDescent="0.35">
      <c r="B5" s="2">
        <v>2008</v>
      </c>
      <c r="C5" s="3">
        <v>8.6499999999999994E-2</v>
      </c>
      <c r="D5" s="3">
        <v>-3.1099999999999999E-2</v>
      </c>
      <c r="E5" s="2">
        <v>1</v>
      </c>
    </row>
    <row r="6" spans="2:29" x14ac:dyDescent="0.35">
      <c r="B6" s="2">
        <v>2009</v>
      </c>
      <c r="C6" s="3">
        <v>8.6499999999999994E-2</v>
      </c>
      <c r="D6" s="3">
        <v>1.0999999999999999E-2</v>
      </c>
      <c r="E6" s="2">
        <v>2</v>
      </c>
    </row>
    <row r="7" spans="2:29" x14ac:dyDescent="0.35">
      <c r="B7" s="2">
        <v>2010</v>
      </c>
      <c r="C7" s="2" t="s">
        <v>4</v>
      </c>
      <c r="D7" s="3">
        <v>4.7100000000000003E-2</v>
      </c>
      <c r="E7" s="2">
        <v>5</v>
      </c>
    </row>
    <row r="8" spans="2:29" x14ac:dyDescent="0.35">
      <c r="B8" s="2">
        <v>2011</v>
      </c>
      <c r="C8" s="3">
        <v>9.4299999999999995E-2</v>
      </c>
      <c r="D8" s="3">
        <v>4.8000000000000001E-2</v>
      </c>
      <c r="E8" s="2">
        <v>8</v>
      </c>
    </row>
    <row r="9" spans="2:29" x14ac:dyDescent="0.35">
      <c r="B9" s="2">
        <v>2012</v>
      </c>
      <c r="C9" s="3">
        <v>9.5500000000000002E-2</v>
      </c>
      <c r="D9" s="3">
        <v>4.7300000000000002E-2</v>
      </c>
      <c r="E9" s="2">
        <v>11</v>
      </c>
      <c r="J9">
        <v>2027</v>
      </c>
      <c r="K9">
        <v>2028</v>
      </c>
      <c r="L9">
        <v>2029</v>
      </c>
      <c r="M9">
        <v>2030</v>
      </c>
      <c r="N9">
        <v>2031</v>
      </c>
    </row>
    <row r="10" spans="2:29" x14ac:dyDescent="0.35">
      <c r="B10" s="2">
        <v>2013</v>
      </c>
      <c r="C10" s="2" t="s">
        <v>4</v>
      </c>
      <c r="D10" s="3">
        <v>4.5999999999999999E-3</v>
      </c>
      <c r="E10" s="2">
        <v>14</v>
      </c>
      <c r="I10" t="s">
        <v>5</v>
      </c>
      <c r="S10" t="s">
        <v>6</v>
      </c>
      <c r="T10" s="4">
        <v>0.45</v>
      </c>
      <c r="U10" s="4">
        <v>0.47</v>
      </c>
      <c r="V10" s="5">
        <v>0.48499999999999999</v>
      </c>
      <c r="W10" s="4">
        <v>0.5</v>
      </c>
      <c r="X10" s="4">
        <v>0.52</v>
      </c>
      <c r="Y10" t="s">
        <v>7</v>
      </c>
    </row>
    <row r="11" spans="2:29" x14ac:dyDescent="0.35">
      <c r="B11" s="2">
        <v>2014</v>
      </c>
      <c r="C11" s="3">
        <v>9.3600000000000003E-2</v>
      </c>
      <c r="D11" s="3">
        <v>6.3100000000000003E-2</v>
      </c>
      <c r="E11" s="2">
        <v>17</v>
      </c>
      <c r="I11" t="s">
        <v>8</v>
      </c>
      <c r="J11">
        <v>0.12399251871670418</v>
      </c>
      <c r="K11">
        <v>0.12557872855955654</v>
      </c>
      <c r="L11">
        <v>0.12595513913976825</v>
      </c>
      <c r="M11">
        <v>0.12545871189600291</v>
      </c>
      <c r="N11">
        <v>0.12591410079708029</v>
      </c>
      <c r="R11">
        <v>2021</v>
      </c>
      <c r="S11" s="6" cm="1">
        <f t="array" ref="S11:S16">TRANSPOSE(J40:O40)</f>
        <v>0.12881203870655925</v>
      </c>
      <c r="T11" s="6"/>
      <c r="U11" s="6"/>
      <c r="V11" s="6"/>
      <c r="W11" s="6"/>
      <c r="X11" s="6"/>
      <c r="Y11" s="6">
        <f>AVERAGE(_xlfn.ANCHORARRAY(S11))</f>
        <v>0.13683250393661517</v>
      </c>
      <c r="AC11">
        <v>10.72</v>
      </c>
    </row>
    <row r="12" spans="2:29" x14ac:dyDescent="0.35">
      <c r="B12" s="2">
        <v>2015</v>
      </c>
      <c r="C12" s="3">
        <v>9.2999999999999999E-2</v>
      </c>
      <c r="D12" s="3">
        <v>3.6299999999999999E-2</v>
      </c>
      <c r="E12" s="2">
        <v>20</v>
      </c>
      <c r="I12" t="s">
        <v>9</v>
      </c>
      <c r="J12">
        <v>0.13479530931231662</v>
      </c>
      <c r="K12">
        <v>0.13878280614907709</v>
      </c>
      <c r="L12">
        <v>0.14176068840669706</v>
      </c>
      <c r="M12">
        <v>0.14041233231365743</v>
      </c>
      <c r="N12">
        <v>0.13827488056434312</v>
      </c>
      <c r="R12">
        <v>2022</v>
      </c>
      <c r="S12" s="6">
        <v>0.16074635905556905</v>
      </c>
      <c r="T12" s="6"/>
      <c r="U12" s="6"/>
      <c r="V12" s="6"/>
      <c r="W12" s="6"/>
      <c r="X12" s="6"/>
      <c r="Y12" s="6">
        <v>0.13683250393661517</v>
      </c>
      <c r="AC12">
        <v>15.72</v>
      </c>
    </row>
    <row r="13" spans="2:29" x14ac:dyDescent="0.35">
      <c r="B13" s="2">
        <v>2016</v>
      </c>
      <c r="C13" s="2" t="s">
        <v>4</v>
      </c>
      <c r="D13" s="3">
        <v>3.7999999999999999E-2</v>
      </c>
      <c r="E13" s="2">
        <v>23</v>
      </c>
      <c r="I13" t="s">
        <v>10</v>
      </c>
      <c r="J13">
        <v>5.1994580306212494</v>
      </c>
      <c r="K13">
        <v>5.0457575636771175</v>
      </c>
      <c r="L13">
        <v>4.9833301249208031</v>
      </c>
      <c r="M13">
        <v>4.9730428170254379</v>
      </c>
      <c r="N13">
        <v>5.0663821358508763</v>
      </c>
      <c r="R13">
        <v>2023</v>
      </c>
      <c r="S13" s="6">
        <v>0.16061731752823757</v>
      </c>
      <c r="T13" s="6"/>
      <c r="U13" s="6"/>
      <c r="V13" s="6"/>
      <c r="W13" s="6"/>
      <c r="X13" s="6"/>
      <c r="Y13" s="6">
        <v>0.13683250393661517</v>
      </c>
      <c r="AC13">
        <v>17.440000000000001</v>
      </c>
    </row>
    <row r="14" spans="2:29" x14ac:dyDescent="0.35">
      <c r="B14" s="2">
        <v>2017</v>
      </c>
      <c r="C14" s="3">
        <v>9.2299999999999993E-2</v>
      </c>
      <c r="D14" s="3">
        <v>6.0199999999999997E-2</v>
      </c>
      <c r="E14" s="2">
        <v>26</v>
      </c>
      <c r="I14" t="s">
        <v>11</v>
      </c>
      <c r="J14">
        <v>3.1590637751914099</v>
      </c>
      <c r="K14">
        <v>3.0686703378222302</v>
      </c>
      <c r="L14">
        <v>2.9962542840877657</v>
      </c>
      <c r="M14">
        <v>2.9401222432940344</v>
      </c>
      <c r="N14">
        <v>2.8630332262208289</v>
      </c>
      <c r="R14">
        <v>2024</v>
      </c>
      <c r="S14" s="6">
        <v>0.11918598368510643</v>
      </c>
      <c r="T14" s="6"/>
      <c r="U14" s="6"/>
      <c r="V14" s="6"/>
      <c r="W14" s="6"/>
      <c r="X14" s="6"/>
      <c r="Y14" s="6">
        <v>0.13683250393661517</v>
      </c>
      <c r="AC14">
        <v>10.79</v>
      </c>
    </row>
    <row r="15" spans="2:29" x14ac:dyDescent="0.35">
      <c r="B15" s="2">
        <v>2018</v>
      </c>
      <c r="C15" s="3">
        <v>9.1600000000000001E-2</v>
      </c>
      <c r="D15" s="3">
        <v>0.1072</v>
      </c>
      <c r="E15" s="2">
        <v>29</v>
      </c>
      <c r="I15" t="s">
        <v>12</v>
      </c>
      <c r="R15">
        <v>2025</v>
      </c>
      <c r="S15" s="6">
        <v>0.13886807347985194</v>
      </c>
      <c r="T15" s="6"/>
      <c r="U15" s="6"/>
      <c r="V15" s="6"/>
      <c r="W15" s="6"/>
      <c r="X15" s="6"/>
      <c r="Y15" s="6">
        <v>0.13683250393661517</v>
      </c>
      <c r="AC15">
        <v>12.41</v>
      </c>
    </row>
    <row r="16" spans="2:29" x14ac:dyDescent="0.35">
      <c r="B16" s="2">
        <v>2019</v>
      </c>
      <c r="C16" s="3">
        <v>9.1600000000000001E-2</v>
      </c>
      <c r="D16" s="3">
        <v>0.15720000000000001</v>
      </c>
      <c r="E16" s="2">
        <v>32</v>
      </c>
      <c r="I16" t="s">
        <v>8</v>
      </c>
      <c r="J16">
        <v>0.13087999964746544</v>
      </c>
      <c r="K16">
        <v>0.13254109481242299</v>
      </c>
      <c r="L16">
        <v>0.13294458760311592</v>
      </c>
      <c r="M16">
        <v>0.13245230263031096</v>
      </c>
      <c r="N16">
        <v>0.13311438118213587</v>
      </c>
      <c r="R16">
        <v>2026</v>
      </c>
      <c r="S16" s="6">
        <v>0.1127652511643667</v>
      </c>
      <c r="T16" s="6"/>
      <c r="U16" s="6"/>
      <c r="V16" s="6"/>
      <c r="W16" s="6"/>
      <c r="X16" s="6"/>
      <c r="Y16" s="6">
        <v>0.13683250393661517</v>
      </c>
      <c r="AC16">
        <v>13.71</v>
      </c>
    </row>
    <row r="17" spans="2:29" x14ac:dyDescent="0.35">
      <c r="B17" s="2">
        <v>2020</v>
      </c>
      <c r="C17" s="3">
        <v>9.06E-2</v>
      </c>
      <c r="D17" s="3">
        <v>0.1744</v>
      </c>
      <c r="E17" s="2">
        <v>35</v>
      </c>
      <c r="I17" t="s">
        <v>9</v>
      </c>
      <c r="J17">
        <v>0.14310837742725688</v>
      </c>
      <c r="K17">
        <v>0.14727204847504777</v>
      </c>
      <c r="L17">
        <v>0.15039135992122193</v>
      </c>
      <c r="M17">
        <v>0.14902312591306935</v>
      </c>
      <c r="N17">
        <v>0.14684946360820639</v>
      </c>
      <c r="R17">
        <v>2027</v>
      </c>
      <c r="S17" s="6"/>
      <c r="T17" s="6" cm="1">
        <f t="array" ref="T17:T21">TRANSPOSE(J11:N11)</f>
        <v>0.12399251871670418</v>
      </c>
      <c r="U17" s="6" cm="1">
        <f t="array" ref="U17:U21">TRANSPOSE(J16:N16)</f>
        <v>0.13087999964746544</v>
      </c>
      <c r="V17" s="6" cm="1">
        <f t="array" ref="V17:V21">TRANSPOSE(J21:N21)</f>
        <v>0.1363421972845352</v>
      </c>
      <c r="W17" s="6" cm="1">
        <f t="array" ref="W17:W21">TRANSPOSE(J26:N26)</f>
        <v>0.14207998984035419</v>
      </c>
      <c r="X17" s="6" cm="1">
        <f t="array" ref="X17:X21">TRANSPOSE(J31:N31)</f>
        <v>0.15019638827427725</v>
      </c>
      <c r="Y17" s="6">
        <v>0.13683250393661517</v>
      </c>
      <c r="AC17">
        <v>5.86</v>
      </c>
    </row>
    <row r="18" spans="2:29" x14ac:dyDescent="0.35">
      <c r="B18" s="2">
        <v>2021</v>
      </c>
      <c r="C18" s="3">
        <v>9.0499999999999997E-2</v>
      </c>
      <c r="D18" s="3">
        <v>0.1079</v>
      </c>
      <c r="E18" s="2">
        <v>38</v>
      </c>
      <c r="I18" t="s">
        <v>10</v>
      </c>
      <c r="J18">
        <v>4.9680239370997912</v>
      </c>
      <c r="K18">
        <v>4.823950272677779</v>
      </c>
      <c r="L18">
        <v>4.7657600162060252</v>
      </c>
      <c r="M18">
        <v>4.7565083774046766</v>
      </c>
      <c r="N18">
        <v>4.8452833399179971</v>
      </c>
      <c r="R18">
        <v>2028</v>
      </c>
      <c r="S18" s="6"/>
      <c r="T18" s="6">
        <v>0.12557872855955654</v>
      </c>
      <c r="U18" s="6">
        <v>0.13254109481242299</v>
      </c>
      <c r="V18" s="6">
        <v>0.13806374794387574</v>
      </c>
      <c r="W18" s="6">
        <v>0.14386606287169279</v>
      </c>
      <c r="X18" s="6">
        <v>0.15207551082735976</v>
      </c>
      <c r="Y18" s="6">
        <v>0.13683250393661517</v>
      </c>
    </row>
    <row r="19" spans="2:29" x14ac:dyDescent="0.35">
      <c r="B19" s="2">
        <v>2022</v>
      </c>
      <c r="C19" s="3">
        <v>8.9700000000000002E-2</v>
      </c>
      <c r="D19" s="3">
        <v>0.1241</v>
      </c>
      <c r="E19" s="2">
        <v>41</v>
      </c>
      <c r="I19" t="s">
        <v>11</v>
      </c>
      <c r="J19">
        <v>3.3530071169951872</v>
      </c>
      <c r="K19">
        <v>3.256388378516871</v>
      </c>
      <c r="L19">
        <v>3.1794783579578465</v>
      </c>
      <c r="M19">
        <v>3.1203794429801146</v>
      </c>
      <c r="N19">
        <v>3.0401030562320415</v>
      </c>
      <c r="R19">
        <v>2029</v>
      </c>
      <c r="S19" s="6"/>
      <c r="T19" s="6">
        <v>0.12595513913976825</v>
      </c>
      <c r="U19" s="6">
        <v>0.13294458760311592</v>
      </c>
      <c r="V19" s="6">
        <v>0.1384893878806506</v>
      </c>
      <c r="W19" s="6">
        <v>0.14431560545834887</v>
      </c>
      <c r="X19" s="6">
        <v>0.15255998228472553</v>
      </c>
      <c r="Y19" s="6">
        <v>0.13683250393661517</v>
      </c>
    </row>
    <row r="20" spans="2:29" x14ac:dyDescent="0.35">
      <c r="B20" s="2">
        <v>2023</v>
      </c>
      <c r="C20" s="3">
        <v>8.9700000000000002E-2</v>
      </c>
      <c r="D20" s="3">
        <v>0.1371</v>
      </c>
      <c r="E20" s="2">
        <v>44</v>
      </c>
      <c r="I20" t="s">
        <v>13</v>
      </c>
      <c r="R20">
        <v>2030</v>
      </c>
      <c r="S20" s="6"/>
      <c r="T20" s="6">
        <v>0.12545871189600291</v>
      </c>
      <c r="U20" s="6">
        <v>0.13245230263031096</v>
      </c>
      <c r="V20" s="6">
        <v>0.13800128497010164</v>
      </c>
      <c r="W20" s="6">
        <v>0.1438327511268018</v>
      </c>
      <c r="X20" s="6">
        <v>0.15208605112978205</v>
      </c>
      <c r="Y20" s="6">
        <v>0.13683250393661517</v>
      </c>
    </row>
    <row r="21" spans="2:29" x14ac:dyDescent="0.35">
      <c r="B21" s="2">
        <v>2024</v>
      </c>
      <c r="C21" s="3">
        <v>8.9300000000000004E-2</v>
      </c>
      <c r="D21" s="3">
        <v>5.8599999999999999E-2</v>
      </c>
      <c r="E21" s="2">
        <v>47</v>
      </c>
      <c r="I21" t="s">
        <v>8</v>
      </c>
      <c r="J21">
        <v>0.1363421972845352</v>
      </c>
      <c r="K21">
        <v>0.13806374794387574</v>
      </c>
      <c r="L21">
        <v>0.1384893878806506</v>
      </c>
      <c r="M21">
        <v>0.13800128497010164</v>
      </c>
      <c r="N21">
        <v>0.13883614550132359</v>
      </c>
      <c r="R21">
        <v>2031</v>
      </c>
      <c r="S21" s="6"/>
      <c r="T21" s="6">
        <v>0.12591410079708029</v>
      </c>
      <c r="U21" s="6">
        <v>0.13311438118213587</v>
      </c>
      <c r="V21" s="6">
        <v>0.13883614550132359</v>
      </c>
      <c r="W21" s="6">
        <v>0.14485758664615778</v>
      </c>
      <c r="X21" s="6">
        <v>0.15339450317663633</v>
      </c>
      <c r="Y21" s="6">
        <v>0.13683250393661517</v>
      </c>
    </row>
    <row r="22" spans="2:29" x14ac:dyDescent="0.35">
      <c r="B22" s="2" t="s">
        <v>14</v>
      </c>
      <c r="C22" s="3">
        <v>8.9200000000000002E-2</v>
      </c>
      <c r="D22" s="3">
        <v>0.13020000000000001</v>
      </c>
      <c r="E22" s="2" t="s">
        <v>15</v>
      </c>
      <c r="I22" t="s">
        <v>9</v>
      </c>
      <c r="J22">
        <v>0.14975610239964335</v>
      </c>
      <c r="K22">
        <v>0.15406216379224785</v>
      </c>
      <c r="L22">
        <v>0.15729621630680474</v>
      </c>
      <c r="M22">
        <v>0.15591363384861243</v>
      </c>
      <c r="N22">
        <v>0.15371324315045515</v>
      </c>
    </row>
    <row r="23" spans="2:29" x14ac:dyDescent="0.35">
      <c r="B23" s="2" t="s">
        <v>16</v>
      </c>
      <c r="C23" s="3">
        <v>8.9099999999999999E-2</v>
      </c>
      <c r="D23" s="3">
        <v>5.6300000000000003E-2</v>
      </c>
      <c r="E23" s="2" t="s">
        <v>17</v>
      </c>
      <c r="I23" t="s">
        <v>10</v>
      </c>
      <c r="J23">
        <v>4.7970004553810321</v>
      </c>
      <c r="K23">
        <v>4.6598759875613762</v>
      </c>
      <c r="L23">
        <v>4.6047322828364399</v>
      </c>
      <c r="M23">
        <v>4.5962127666868975</v>
      </c>
      <c r="N23">
        <v>4.6816382385996658</v>
      </c>
    </row>
    <row r="24" spans="2:29" x14ac:dyDescent="0.35">
      <c r="I24" t="s">
        <v>11</v>
      </c>
      <c r="J24">
        <v>3.5083500849448148</v>
      </c>
      <c r="K24">
        <v>3.4067450615975319</v>
      </c>
      <c r="L24">
        <v>3.3262355045042722</v>
      </c>
      <c r="M24">
        <v>3.2647602097189665</v>
      </c>
      <c r="N24">
        <v>3.1819308326973323</v>
      </c>
    </row>
    <row r="25" spans="2:29" x14ac:dyDescent="0.35">
      <c r="B25" t="s">
        <v>18</v>
      </c>
      <c r="D25" s="5">
        <f>AVERAGE(D15:D20)</f>
        <v>0.13464999999999999</v>
      </c>
      <c r="I25" t="s">
        <v>19</v>
      </c>
    </row>
    <row r="26" spans="2:29" x14ac:dyDescent="0.35">
      <c r="B26" s="2" t="s">
        <v>20</v>
      </c>
      <c r="D26" s="5">
        <f>AVERAGE(D13:D23)</f>
        <v>0.10465454545454546</v>
      </c>
      <c r="I26" t="s">
        <v>8</v>
      </c>
      <c r="J26">
        <v>0.14207998984035419</v>
      </c>
      <c r="K26">
        <v>0.14386606287169279</v>
      </c>
      <c r="L26">
        <v>0.14431560545834887</v>
      </c>
      <c r="M26">
        <v>0.1438327511268018</v>
      </c>
      <c r="N26">
        <v>0.14485758664615778</v>
      </c>
    </row>
    <row r="27" spans="2:29" x14ac:dyDescent="0.35">
      <c r="I27" t="s">
        <v>9</v>
      </c>
      <c r="J27">
        <v>0.15679222709607479</v>
      </c>
      <c r="K27">
        <v>0.16125045927309176</v>
      </c>
      <c r="L27">
        <v>0.16460754997038041</v>
      </c>
      <c r="M27">
        <v>0.1632112812316435</v>
      </c>
      <c r="N27">
        <v>0.16098476296268233</v>
      </c>
    </row>
    <row r="28" spans="2:29" x14ac:dyDescent="0.35">
      <c r="I28" t="s">
        <v>10</v>
      </c>
      <c r="J28">
        <v>4.6281188186485052</v>
      </c>
      <c r="K28">
        <v>4.497718922568815</v>
      </c>
      <c r="L28">
        <v>4.4455127887089825</v>
      </c>
      <c r="M28">
        <v>4.4376883974790235</v>
      </c>
      <c r="N28">
        <v>4.5198259834914758</v>
      </c>
      <c r="S28" t="s">
        <v>21</v>
      </c>
      <c r="T28">
        <v>45</v>
      </c>
      <c r="U28">
        <v>47</v>
      </c>
      <c r="V28">
        <v>48.5</v>
      </c>
      <c r="W28">
        <v>50</v>
      </c>
      <c r="X28">
        <v>52</v>
      </c>
      <c r="Y28" t="s">
        <v>22</v>
      </c>
    </row>
    <row r="29" spans="2:29" x14ac:dyDescent="0.35">
      <c r="I29" t="s">
        <v>11</v>
      </c>
      <c r="J29">
        <v>3.6730136309714196</v>
      </c>
      <c r="K29">
        <v>3.5661231456630316</v>
      </c>
      <c r="L29">
        <v>3.4817980798434816</v>
      </c>
      <c r="M29">
        <v>3.4178038224621474</v>
      </c>
      <c r="N29">
        <v>3.3322682757505424</v>
      </c>
      <c r="R29">
        <v>2021</v>
      </c>
      <c r="S29" s="6" cm="1">
        <f t="array" ref="S29:S34">TRANSPOSE(J41:O41)</f>
        <v>0.12698539479084731</v>
      </c>
      <c r="T29" s="6"/>
      <c r="U29" s="6"/>
      <c r="V29" s="6"/>
      <c r="W29" s="6"/>
      <c r="X29" s="6"/>
      <c r="Y29" s="6">
        <f>AVERAGE(_xlfn.ANCHORARRAY(S29))</f>
        <v>0.13906981977203234</v>
      </c>
    </row>
    <row r="30" spans="2:29" x14ac:dyDescent="0.35">
      <c r="I30" t="s">
        <v>23</v>
      </c>
      <c r="R30">
        <v>2022</v>
      </c>
      <c r="S30" s="6">
        <v>0.17066751613167641</v>
      </c>
      <c r="T30" s="6"/>
      <c r="U30" s="6"/>
      <c r="V30" s="6"/>
      <c r="W30" s="6"/>
      <c r="X30" s="6"/>
      <c r="Y30" s="6">
        <f>$Y$29</f>
        <v>0.13906981977203234</v>
      </c>
    </row>
    <row r="31" spans="2:29" x14ac:dyDescent="0.35">
      <c r="I31" t="s">
        <v>8</v>
      </c>
      <c r="J31">
        <v>0.15019638827427725</v>
      </c>
      <c r="K31">
        <v>0.15207551082735976</v>
      </c>
      <c r="L31">
        <v>0.15255998228472553</v>
      </c>
      <c r="M31">
        <v>0.15208605112978205</v>
      </c>
      <c r="N31">
        <v>0.15339450317663633</v>
      </c>
      <c r="R31">
        <v>2023</v>
      </c>
      <c r="S31" s="6">
        <v>0.1654015078659673</v>
      </c>
      <c r="T31" s="6"/>
      <c r="U31" s="6"/>
      <c r="V31" s="6"/>
      <c r="W31" s="6"/>
      <c r="X31" s="6"/>
      <c r="Y31" s="6">
        <f t="shared" ref="Y31:Y39" si="0">$Y$29</f>
        <v>0.13906981977203234</v>
      </c>
    </row>
    <row r="32" spans="2:29" x14ac:dyDescent="0.35">
      <c r="I32" t="s">
        <v>9</v>
      </c>
      <c r="J32">
        <v>0.16683912122610009</v>
      </c>
      <c r="K32">
        <v>0.1715172438817566</v>
      </c>
      <c r="L32">
        <v>0.17505286417822566</v>
      </c>
      <c r="M32">
        <v>0.17363973240815794</v>
      </c>
      <c r="N32">
        <v>0.17137977175135222</v>
      </c>
      <c r="R32">
        <v>2024</v>
      </c>
      <c r="S32" s="6">
        <v>0.10240284586069526</v>
      </c>
      <c r="T32" s="6"/>
      <c r="U32" s="6"/>
      <c r="V32" s="6"/>
      <c r="W32" s="6"/>
      <c r="X32" s="6"/>
      <c r="Y32" s="6">
        <f t="shared" si="0"/>
        <v>0.13906981977203234</v>
      </c>
    </row>
    <row r="33" spans="9:25" x14ac:dyDescent="0.35">
      <c r="I33" t="s">
        <v>10</v>
      </c>
      <c r="J33">
        <v>4.4062060945005417</v>
      </c>
      <c r="K33">
        <v>4.2844342124686383</v>
      </c>
      <c r="L33">
        <v>4.2359806940702311</v>
      </c>
      <c r="M33">
        <v>4.2290274654273894</v>
      </c>
      <c r="N33">
        <v>4.3068745775263855</v>
      </c>
      <c r="R33">
        <v>2025</v>
      </c>
      <c r="S33" s="6">
        <v>0.15142515604803938</v>
      </c>
      <c r="T33" s="6"/>
      <c r="U33" s="6"/>
      <c r="V33" s="6"/>
      <c r="W33" s="6"/>
      <c r="X33" s="6"/>
      <c r="Y33" s="6">
        <f t="shared" si="0"/>
        <v>0.13906981977203234</v>
      </c>
    </row>
    <row r="34" spans="9:25" x14ac:dyDescent="0.35">
      <c r="I34" t="s">
        <v>11</v>
      </c>
      <c r="J34">
        <v>3.9085739815372595</v>
      </c>
      <c r="K34">
        <v>3.7941223492567318</v>
      </c>
      <c r="L34">
        <v>3.7043389862315181</v>
      </c>
      <c r="M34">
        <v>3.6367412129141998</v>
      </c>
      <c r="N34">
        <v>3.5473343401183275</v>
      </c>
      <c r="R34">
        <v>2026</v>
      </c>
      <c r="S34" s="6">
        <v>0.11753649793496843</v>
      </c>
      <c r="T34" s="6"/>
      <c r="U34" s="6"/>
      <c r="V34" s="6"/>
      <c r="W34" s="6"/>
      <c r="X34" s="6"/>
      <c r="Y34" s="6">
        <f t="shared" si="0"/>
        <v>0.13906981977203234</v>
      </c>
    </row>
    <row r="35" spans="9:25" x14ac:dyDescent="0.35">
      <c r="R35">
        <v>2027</v>
      </c>
      <c r="S35" s="6"/>
      <c r="T35" s="6" cm="1">
        <f t="array" ref="T35:T39">TRANSPOSE(J12:N12)</f>
        <v>0.13479530931231662</v>
      </c>
      <c r="U35" s="6" cm="1">
        <f t="array" ref="U35:U39">TRANSPOSE(J17:N17)</f>
        <v>0.14310837742725688</v>
      </c>
      <c r="V35" s="6" cm="1">
        <f t="array" ref="V35:V39">TRANSPOSE(J22:N22)</f>
        <v>0.14975610239964335</v>
      </c>
      <c r="W35" s="6" cm="1">
        <f t="array" ref="W35:W39">TRANSPOSE(J27:N27)</f>
        <v>0.15679222709607479</v>
      </c>
      <c r="X35" s="6" cm="1">
        <f t="array" ref="X35:X39">TRANSPOSE(J32:N32)</f>
        <v>0.16683912122610009</v>
      </c>
      <c r="Y35" s="6">
        <f t="shared" si="0"/>
        <v>0.13906981977203234</v>
      </c>
    </row>
    <row r="36" spans="9:25" x14ac:dyDescent="0.35">
      <c r="R36">
        <v>2028</v>
      </c>
      <c r="S36" s="6"/>
      <c r="T36" s="6">
        <v>0.13878280614907709</v>
      </c>
      <c r="U36" s="6">
        <v>0.14727204847504777</v>
      </c>
      <c r="V36" s="6">
        <v>0.15406216379224785</v>
      </c>
      <c r="W36" s="6">
        <v>0.16125045927309176</v>
      </c>
      <c r="X36" s="6">
        <v>0.1715172438817566</v>
      </c>
      <c r="Y36" s="6">
        <f t="shared" si="0"/>
        <v>0.13906981977203234</v>
      </c>
    </row>
    <row r="37" spans="9:25" x14ac:dyDescent="0.35">
      <c r="R37">
        <v>2029</v>
      </c>
      <c r="S37" s="6"/>
      <c r="T37" s="6">
        <v>0.14176068840669706</v>
      </c>
      <c r="U37" s="6">
        <v>0.15039135992122193</v>
      </c>
      <c r="V37" s="6">
        <v>0.15729621630680474</v>
      </c>
      <c r="W37" s="6">
        <v>0.16460754997038041</v>
      </c>
      <c r="X37" s="6">
        <v>0.17505286417822566</v>
      </c>
      <c r="Y37" s="6">
        <f t="shared" si="0"/>
        <v>0.13906981977203234</v>
      </c>
    </row>
    <row r="38" spans="9:25" x14ac:dyDescent="0.35">
      <c r="I38" s="7"/>
      <c r="J38" s="8">
        <v>2021</v>
      </c>
      <c r="K38" s="8">
        <v>2022</v>
      </c>
      <c r="L38" s="8">
        <v>2023</v>
      </c>
      <c r="M38" s="8">
        <v>2024</v>
      </c>
      <c r="N38" s="8">
        <v>2025</v>
      </c>
      <c r="O38" s="8">
        <v>2026</v>
      </c>
      <c r="R38">
        <v>2030</v>
      </c>
      <c r="S38" s="6"/>
      <c r="T38" s="6">
        <v>0.14041233231365743</v>
      </c>
      <c r="U38" s="6">
        <v>0.14902312591306935</v>
      </c>
      <c r="V38" s="6">
        <v>0.15591363384861243</v>
      </c>
      <c r="W38" s="6">
        <v>0.1632112812316435</v>
      </c>
      <c r="X38" s="6">
        <v>0.17363973240815794</v>
      </c>
      <c r="Y38" s="6">
        <f t="shared" si="0"/>
        <v>0.13906981977203234</v>
      </c>
    </row>
    <row r="39" spans="9:25" x14ac:dyDescent="0.35">
      <c r="I39" s="11" t="s">
        <v>24</v>
      </c>
      <c r="J39" s="11"/>
      <c r="K39" s="11"/>
      <c r="L39" s="11"/>
      <c r="M39" s="11"/>
      <c r="N39" s="11"/>
      <c r="O39" s="11"/>
      <c r="R39">
        <v>2031</v>
      </c>
      <c r="S39" s="6"/>
      <c r="T39" s="6">
        <v>0.13827488056434312</v>
      </c>
      <c r="U39" s="6">
        <v>0.14684946360820639</v>
      </c>
      <c r="V39" s="6">
        <v>0.15371324315045515</v>
      </c>
      <c r="W39" s="6">
        <v>0.16098476296268233</v>
      </c>
      <c r="X39" s="6">
        <v>0.17137977175135222</v>
      </c>
      <c r="Y39" s="6">
        <f t="shared" si="0"/>
        <v>0.13906981977203234</v>
      </c>
    </row>
    <row r="40" spans="9:25" x14ac:dyDescent="0.35">
      <c r="I40" s="7" t="s">
        <v>8</v>
      </c>
      <c r="J40" s="9">
        <v>0.12881203870655925</v>
      </c>
      <c r="K40" s="9">
        <v>0.16074635905556905</v>
      </c>
      <c r="L40" s="9">
        <v>0.16061731752823757</v>
      </c>
      <c r="M40" s="9">
        <v>0.11918598368510643</v>
      </c>
      <c r="N40" s="9">
        <v>0.13886807347985194</v>
      </c>
      <c r="O40" s="9">
        <v>0.1127652511643667</v>
      </c>
      <c r="S40" s="6"/>
      <c r="T40" s="6"/>
      <c r="U40" s="6"/>
      <c r="V40" s="6"/>
      <c r="W40" s="6"/>
      <c r="X40" s="6"/>
      <c r="Y40" s="6"/>
    </row>
    <row r="41" spans="9:25" x14ac:dyDescent="0.35">
      <c r="I41" s="7" t="s">
        <v>9</v>
      </c>
      <c r="J41" s="9">
        <v>0.12698539479084731</v>
      </c>
      <c r="K41" s="9">
        <v>0.17066751613167641</v>
      </c>
      <c r="L41" s="9">
        <v>0.1654015078659673</v>
      </c>
      <c r="M41" s="9">
        <v>0.10240284586069526</v>
      </c>
      <c r="N41" s="9">
        <v>0.15142515604803938</v>
      </c>
      <c r="O41" s="9">
        <v>0.11753649793496843</v>
      </c>
    </row>
    <row r="42" spans="9:25" x14ac:dyDescent="0.35">
      <c r="I42" s="7" t="s">
        <v>10</v>
      </c>
      <c r="J42" s="10">
        <v>4.2028227240836484</v>
      </c>
      <c r="K42" s="10">
        <v>4.0026914314195468</v>
      </c>
      <c r="L42" s="10">
        <v>3.9101048459820444</v>
      </c>
      <c r="M42" s="10">
        <v>5.7147438662276295</v>
      </c>
      <c r="N42" s="10">
        <v>4.4533590301499499</v>
      </c>
      <c r="O42" s="10">
        <v>5.7356838199056401</v>
      </c>
    </row>
    <row r="43" spans="9:25" x14ac:dyDescent="0.35">
      <c r="I43" s="7" t="s">
        <v>11</v>
      </c>
      <c r="J43" s="10">
        <v>4.8732604672053572</v>
      </c>
      <c r="K43" s="10">
        <v>4.9186598146129397</v>
      </c>
      <c r="L43" s="10">
        <v>5.3189621859378038</v>
      </c>
      <c r="M43" s="10">
        <v>3.5595756557699532</v>
      </c>
      <c r="N43" s="10">
        <v>4.0269243019390801</v>
      </c>
      <c r="O43" s="10">
        <v>3.032461845978681</v>
      </c>
    </row>
    <row r="45" spans="9:25" x14ac:dyDescent="0.35">
      <c r="S45" t="s">
        <v>21</v>
      </c>
      <c r="T45">
        <v>45</v>
      </c>
      <c r="U45">
        <v>47</v>
      </c>
      <c r="V45">
        <v>48.5</v>
      </c>
      <c r="W45">
        <v>50</v>
      </c>
      <c r="X45">
        <v>52</v>
      </c>
      <c r="Y45" t="s">
        <v>22</v>
      </c>
    </row>
    <row r="46" spans="9:25" x14ac:dyDescent="0.35">
      <c r="R46">
        <v>2021</v>
      </c>
      <c r="S46" cm="1">
        <f t="array" ref="S46:S51">TRANSPOSE(J42:O42)</f>
        <v>4.2028227240836484</v>
      </c>
      <c r="Y46">
        <f>AVERAGE(_xlfn.ANCHORARRAY(S46))</f>
        <v>4.6699009529614095</v>
      </c>
    </row>
    <row r="47" spans="9:25" x14ac:dyDescent="0.35">
      <c r="R47">
        <v>2022</v>
      </c>
      <c r="S47">
        <v>4.0026914314195468</v>
      </c>
      <c r="Y47">
        <f>Y46</f>
        <v>4.6699009529614095</v>
      </c>
    </row>
    <row r="48" spans="9:25" x14ac:dyDescent="0.35">
      <c r="R48">
        <v>2023</v>
      </c>
      <c r="S48">
        <v>3.9101048459820444</v>
      </c>
      <c r="Y48">
        <f t="shared" ref="Y48:Y56" si="1">Y47</f>
        <v>4.6699009529614095</v>
      </c>
    </row>
    <row r="49" spans="18:25" x14ac:dyDescent="0.35">
      <c r="R49">
        <v>2024</v>
      </c>
      <c r="S49">
        <v>5.7147438662276295</v>
      </c>
      <c r="Y49">
        <f t="shared" si="1"/>
        <v>4.6699009529614095</v>
      </c>
    </row>
    <row r="50" spans="18:25" x14ac:dyDescent="0.35">
      <c r="R50">
        <v>2025</v>
      </c>
      <c r="S50">
        <v>4.4533590301499499</v>
      </c>
      <c r="Y50">
        <f t="shared" si="1"/>
        <v>4.6699009529614095</v>
      </c>
    </row>
    <row r="51" spans="18:25" x14ac:dyDescent="0.35">
      <c r="R51">
        <v>2026</v>
      </c>
      <c r="S51">
        <v>5.7356838199056401</v>
      </c>
      <c r="Y51">
        <f t="shared" si="1"/>
        <v>4.6699009529614095</v>
      </c>
    </row>
    <row r="52" spans="18:25" x14ac:dyDescent="0.35">
      <c r="R52">
        <v>2027</v>
      </c>
      <c r="T52" cm="1">
        <f t="array" ref="T52:T56">TRANSPOSE(J13:N13)</f>
        <v>5.1994580306212494</v>
      </c>
      <c r="U52" cm="1">
        <f t="array" ref="U52:U56">TRANSPOSE(J18:N18)</f>
        <v>4.9680239370997912</v>
      </c>
      <c r="V52" cm="1">
        <f t="array" ref="V52:V56">TRANSPOSE(J23:N23)</f>
        <v>4.7970004553810321</v>
      </c>
      <c r="W52" cm="1">
        <f t="array" ref="W52:W56">TRANSPOSE(J28:N28)</f>
        <v>4.6281188186485052</v>
      </c>
      <c r="X52" cm="1">
        <f t="array" ref="X52:X56">TRANSPOSE(J33:N33)</f>
        <v>4.4062060945005417</v>
      </c>
      <c r="Y52">
        <f t="shared" si="1"/>
        <v>4.6699009529614095</v>
      </c>
    </row>
    <row r="53" spans="18:25" x14ac:dyDescent="0.35">
      <c r="R53">
        <v>2028</v>
      </c>
      <c r="T53">
        <v>5.0457575636771175</v>
      </c>
      <c r="U53">
        <v>4.823950272677779</v>
      </c>
      <c r="V53">
        <v>4.6598759875613762</v>
      </c>
      <c r="W53">
        <v>4.497718922568815</v>
      </c>
      <c r="X53">
        <v>4.2844342124686383</v>
      </c>
      <c r="Y53">
        <f t="shared" si="1"/>
        <v>4.6699009529614095</v>
      </c>
    </row>
    <row r="54" spans="18:25" x14ac:dyDescent="0.35">
      <c r="R54">
        <v>2029</v>
      </c>
      <c r="T54">
        <v>4.9833301249208031</v>
      </c>
      <c r="U54">
        <v>4.7657600162060252</v>
      </c>
      <c r="V54">
        <v>4.6047322828364399</v>
      </c>
      <c r="W54">
        <v>4.4455127887089825</v>
      </c>
      <c r="X54">
        <v>4.2359806940702311</v>
      </c>
      <c r="Y54">
        <f t="shared" si="1"/>
        <v>4.6699009529614095</v>
      </c>
    </row>
    <row r="55" spans="18:25" x14ac:dyDescent="0.35">
      <c r="R55">
        <v>2030</v>
      </c>
      <c r="T55">
        <v>4.9730428170254379</v>
      </c>
      <c r="U55">
        <v>4.7565083774046766</v>
      </c>
      <c r="V55">
        <v>4.5962127666868975</v>
      </c>
      <c r="W55">
        <v>4.4376883974790235</v>
      </c>
      <c r="X55">
        <v>4.2290274654273894</v>
      </c>
      <c r="Y55">
        <f t="shared" si="1"/>
        <v>4.6699009529614095</v>
      </c>
    </row>
    <row r="56" spans="18:25" x14ac:dyDescent="0.35">
      <c r="R56">
        <v>2031</v>
      </c>
      <c r="T56">
        <v>5.0663821358508763</v>
      </c>
      <c r="U56">
        <v>4.8452833399179971</v>
      </c>
      <c r="V56">
        <v>4.6816382385996658</v>
      </c>
      <c r="W56">
        <v>4.5198259834914758</v>
      </c>
      <c r="X56">
        <v>4.3068745775263855</v>
      </c>
      <c r="Y56">
        <f t="shared" si="1"/>
        <v>4.6699009529614095</v>
      </c>
    </row>
    <row r="64" spans="18:25" x14ac:dyDescent="0.35">
      <c r="S64" t="s">
        <v>6</v>
      </c>
      <c r="T64" s="4">
        <v>0.45</v>
      </c>
      <c r="U64" s="4">
        <v>0.47</v>
      </c>
      <c r="V64" s="5">
        <v>0.48499999999999999</v>
      </c>
      <c r="W64" s="4">
        <v>0.5</v>
      </c>
      <c r="X64" s="4">
        <v>0.52</v>
      </c>
      <c r="Y64" t="s">
        <v>7</v>
      </c>
    </row>
    <row r="65" spans="18:25" x14ac:dyDescent="0.35">
      <c r="R65">
        <v>2021</v>
      </c>
      <c r="S65" cm="1">
        <f t="array" ref="S65:S70">TRANSPOSE(J43:O43)</f>
        <v>4.8732604672053572</v>
      </c>
      <c r="Y65">
        <f>AVERAGE(_xlfn.ANCHORARRAY(S65))</f>
        <v>4.2883073785739692</v>
      </c>
    </row>
    <row r="66" spans="18:25" x14ac:dyDescent="0.35">
      <c r="R66">
        <v>2022</v>
      </c>
      <c r="S66">
        <v>4.9186598146129397</v>
      </c>
      <c r="Y66">
        <f>Y65</f>
        <v>4.2883073785739692</v>
      </c>
    </row>
    <row r="67" spans="18:25" x14ac:dyDescent="0.35">
      <c r="R67">
        <v>2023</v>
      </c>
      <c r="S67">
        <v>5.3189621859378038</v>
      </c>
      <c r="Y67">
        <f t="shared" ref="Y67:Y75" si="2">Y66</f>
        <v>4.2883073785739692</v>
      </c>
    </row>
    <row r="68" spans="18:25" x14ac:dyDescent="0.35">
      <c r="R68">
        <v>2024</v>
      </c>
      <c r="S68">
        <v>3.5595756557699532</v>
      </c>
      <c r="Y68">
        <f t="shared" si="2"/>
        <v>4.2883073785739692</v>
      </c>
    </row>
    <row r="69" spans="18:25" x14ac:dyDescent="0.35">
      <c r="R69">
        <v>2025</v>
      </c>
      <c r="S69">
        <v>4.0269243019390801</v>
      </c>
      <c r="Y69">
        <f t="shared" si="2"/>
        <v>4.2883073785739692</v>
      </c>
    </row>
    <row r="70" spans="18:25" x14ac:dyDescent="0.35">
      <c r="R70">
        <v>2026</v>
      </c>
      <c r="S70">
        <v>3.032461845978681</v>
      </c>
      <c r="Y70">
        <f t="shared" si="2"/>
        <v>4.2883073785739692</v>
      </c>
    </row>
    <row r="71" spans="18:25" x14ac:dyDescent="0.35">
      <c r="R71">
        <v>2027</v>
      </c>
      <c r="T71" cm="1">
        <f t="array" ref="T71:T75">TRANSPOSE(J14:N14)</f>
        <v>3.1590637751914099</v>
      </c>
      <c r="U71" cm="1">
        <f t="array" ref="U71:U75">TRANSPOSE(J19:N19)</f>
        <v>3.3530071169951872</v>
      </c>
      <c r="V71" cm="1">
        <f t="array" ref="V71:V75">TRANSPOSE(J24:N24)</f>
        <v>3.5083500849448148</v>
      </c>
      <c r="W71" cm="1">
        <f t="array" ref="W71:W75">TRANSPOSE(J29:N29)</f>
        <v>3.6730136309714196</v>
      </c>
      <c r="X71" cm="1">
        <f t="array" ref="X71:X75">TRANSPOSE(J34:N34)</f>
        <v>3.9085739815372595</v>
      </c>
      <c r="Y71">
        <f t="shared" si="2"/>
        <v>4.2883073785739692</v>
      </c>
    </row>
    <row r="72" spans="18:25" x14ac:dyDescent="0.35">
      <c r="R72">
        <v>2028</v>
      </c>
      <c r="T72">
        <v>3.0686703378222302</v>
      </c>
      <c r="U72">
        <v>3.256388378516871</v>
      </c>
      <c r="V72">
        <v>3.4067450615975319</v>
      </c>
      <c r="W72">
        <v>3.5661231456630316</v>
      </c>
      <c r="X72">
        <v>3.7941223492567318</v>
      </c>
      <c r="Y72">
        <f t="shared" si="2"/>
        <v>4.2883073785739692</v>
      </c>
    </row>
    <row r="73" spans="18:25" x14ac:dyDescent="0.35">
      <c r="R73">
        <v>2029</v>
      </c>
      <c r="T73">
        <v>2.9962542840877657</v>
      </c>
      <c r="U73">
        <v>3.1794783579578465</v>
      </c>
      <c r="V73">
        <v>3.3262355045042722</v>
      </c>
      <c r="W73">
        <v>3.4817980798434816</v>
      </c>
      <c r="X73">
        <v>3.7043389862315181</v>
      </c>
      <c r="Y73">
        <f t="shared" si="2"/>
        <v>4.2883073785739692</v>
      </c>
    </row>
    <row r="74" spans="18:25" x14ac:dyDescent="0.35">
      <c r="R74">
        <v>2030</v>
      </c>
      <c r="T74">
        <v>2.9401222432940344</v>
      </c>
      <c r="U74">
        <v>3.1203794429801146</v>
      </c>
      <c r="V74">
        <v>3.2647602097189665</v>
      </c>
      <c r="W74">
        <v>3.4178038224621474</v>
      </c>
      <c r="X74">
        <v>3.6367412129141998</v>
      </c>
      <c r="Y74">
        <f t="shared" si="2"/>
        <v>4.2883073785739692</v>
      </c>
    </row>
    <row r="75" spans="18:25" x14ac:dyDescent="0.35">
      <c r="R75">
        <v>2031</v>
      </c>
      <c r="T75">
        <v>2.8630332262208289</v>
      </c>
      <c r="U75">
        <v>3.0401030562320415</v>
      </c>
      <c r="V75">
        <v>3.1819308326973323</v>
      </c>
      <c r="W75">
        <v>3.3322682757505424</v>
      </c>
      <c r="X75">
        <v>3.5473343401183275</v>
      </c>
      <c r="Y75">
        <f t="shared" si="2"/>
        <v>4.2883073785739692</v>
      </c>
    </row>
  </sheetData>
  <mergeCells count="1">
    <mergeCell ref="I39:O3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2C1A56-EB88-45C3-B8E4-30163B9AF23B}"/>
</file>

<file path=customXml/itemProps2.xml><?xml version="1.0" encoding="utf-8"?>
<ds:datastoreItem xmlns:ds="http://schemas.openxmlformats.org/officeDocument/2006/customXml" ds:itemID="{332CC44C-9A6C-40C5-AE99-7C6DB05807D6}"/>
</file>

<file path=customXml/itemProps3.xml><?xml version="1.0" encoding="utf-8"?>
<ds:datastoreItem xmlns:ds="http://schemas.openxmlformats.org/officeDocument/2006/customXml" ds:itemID="{F47306C8-967F-4144-AA99-5817DD72B5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Laurits R Chistensen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Crowley</dc:creator>
  <cp:lastModifiedBy>Fiona O'Connell</cp:lastModifiedBy>
  <dcterms:created xsi:type="dcterms:W3CDTF">2026-05-29T15:54:23Z</dcterms:created>
  <dcterms:modified xsi:type="dcterms:W3CDTF">2026-06-16T15:23:18Z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MediaServiceImageTags">
    <vt:lpwstr/>
  </property>
</Properties>
</file>