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oweradvisoryllc-my.sharepoint.com/personal/ablair_poweradvisoryllc_com/Documents/Documents/Oshawa/DRO/Models to file/June 16 Update/"/>
    </mc:Choice>
  </mc:AlternateContent>
  <xr:revisionPtr revIDLastSave="275" documentId="8_{A6F08CFF-3195-4FE3-8699-3C36FAA690C6}" xr6:coauthVersionLast="47" xr6:coauthVersionMax="47" xr10:uidLastSave="{0BA5F0D9-3FAC-4F7A-B283-BAE360BA5D26}"/>
  <bookViews>
    <workbookView xWindow="-46188" yWindow="-108" windowWidth="23256" windowHeight="12456" xr2:uid="{487CB95C-88FB-4B80-ABFB-841792603311}"/>
  </bookViews>
  <sheets>
    <sheet name="Foregone Revenue" sheetId="2" r:id="rId1"/>
    <sheet name="Monthly 2026 Forecast" sheetId="4" r:id="rId2"/>
  </sheets>
  <definedNames>
    <definedName name="_Fill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ApprovedYr">#REF!</definedName>
    <definedName name="AS2DocOpenMode" hidden="1">"AS2DocumentEdit"</definedName>
    <definedName name="BI_LDCLIST">#REF!</definedName>
    <definedName name="Bridge_Year">#REF!</definedName>
    <definedName name="BridgeYear">#REF!</definedName>
    <definedName name="Cash">#REF!</definedName>
    <definedName name="contactf">#REF!</definedName>
    <definedName name="CRLF">#REF!</definedName>
    <definedName name="CustomerAdministration">#REF!</definedName>
    <definedName name="EBNUMBER">#REF!</definedName>
    <definedName name="Fixed_Charges">#REF!</definedName>
    <definedName name="histdate">#REF!</definedName>
    <definedName name="Incr2000">#REF!</definedName>
    <definedName name="Last_Rebasing_Year">#REF!</definedName>
    <definedName name="LDC_LIST">#REF!</definedName>
    <definedName name="LDCNAMES">#REF!</definedName>
    <definedName name="LIMIT">#REF!</definedName>
    <definedName name="LossFactors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idPeak">#REF!</definedName>
    <definedName name="MidPeakPer">#REF!</definedName>
    <definedName name="NonPayment">#REF!</definedName>
    <definedName name="OER">#REF!</definedName>
    <definedName name="OffPeak">#REF!</definedName>
    <definedName name="OffPeakPer">#REF!</definedName>
    <definedName name="OnPeak">#REF!</definedName>
    <definedName name="OnPeakPer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_xlnm.Print_Area" localSheetId="0">'Foregone Revenue'!$B$2:$L$33</definedName>
    <definedName name="print_end">#REF!</definedName>
    <definedName name="Rate_Class">#REF!</definedName>
    <definedName name="RATE_CLASSES">#REF!</definedName>
    <definedName name="ratedescription">#REF!</definedName>
    <definedName name="RebaseYear">#REF!</definedName>
    <definedName name="RebaseYear_1">#REF!</definedName>
    <definedName name="RenameBridge">#REF!</definedName>
    <definedName name="RenameRebase">#REF!</definedName>
    <definedName name="RenameTest">#REF!</definedName>
    <definedName name="RMpilsVer">#REF!</definedName>
    <definedName name="RMversion">#REF!</definedName>
    <definedName name="SALBENF">#REF!</definedName>
    <definedName name="salreg">#REF!</definedName>
    <definedName name="SALREGF">#REF!</definedName>
    <definedName name="SME">#REF!</definedName>
    <definedName name="TableName">"Dummy"</definedName>
    <definedName name="TEMPA">#REF!</definedName>
    <definedName name="Test_Year">#REF!</definedName>
    <definedName name="TestYear">#REF!</definedName>
    <definedName name="TestY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nits">#REF!</definedName>
    <definedName name="Units1">#REF!</definedName>
    <definedName name="Units2">#REF!</definedName>
    <definedName name="Utility">#REF!</definedName>
    <definedName name="utitliy1">#REF!</definedName>
    <definedName name="valuevx">42.314159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5" i="2" l="1"/>
  <c r="I54" i="2"/>
  <c r="I53" i="2"/>
  <c r="I52" i="2"/>
  <c r="I51" i="2"/>
  <c r="I49" i="2"/>
  <c r="H48" i="2"/>
  <c r="F12" i="2" l="1"/>
  <c r="E12" i="2" l="1"/>
  <c r="G12" i="2"/>
  <c r="F13" i="2"/>
  <c r="E13" i="2"/>
  <c r="G13" i="2"/>
  <c r="H12" i="2"/>
  <c r="H13" i="2"/>
  <c r="I12" i="2"/>
  <c r="I13" i="2"/>
  <c r="J12" i="2"/>
  <c r="J13" i="2"/>
  <c r="K12" i="2"/>
  <c r="K13" i="2"/>
  <c r="D12" i="2"/>
  <c r="G38" i="2" l="1"/>
  <c r="H38" i="2"/>
  <c r="E23" i="2"/>
  <c r="F23" i="2"/>
  <c r="G23" i="2"/>
  <c r="H23" i="2"/>
  <c r="I23" i="2"/>
  <c r="J23" i="2"/>
  <c r="K23" i="2"/>
  <c r="E24" i="2"/>
  <c r="F24" i="2"/>
  <c r="G24" i="2"/>
  <c r="H24" i="2"/>
  <c r="I24" i="2"/>
  <c r="J24" i="2"/>
  <c r="K24" i="2"/>
  <c r="E25" i="2"/>
  <c r="F25" i="2"/>
  <c r="G25" i="2"/>
  <c r="H25" i="2"/>
  <c r="I25" i="2"/>
  <c r="J25" i="2"/>
  <c r="K25" i="2"/>
  <c r="E26" i="2"/>
  <c r="F26" i="2"/>
  <c r="G26" i="2"/>
  <c r="H26" i="2"/>
  <c r="I26" i="2"/>
  <c r="J26" i="2"/>
  <c r="K26" i="2"/>
  <c r="E27" i="2"/>
  <c r="F27" i="2"/>
  <c r="G27" i="2"/>
  <c r="H27" i="2"/>
  <c r="I27" i="2"/>
  <c r="J27" i="2"/>
  <c r="K27" i="2"/>
  <c r="E28" i="2"/>
  <c r="F28" i="2"/>
  <c r="G28" i="2"/>
  <c r="H28" i="2"/>
  <c r="I28" i="2"/>
  <c r="J28" i="2"/>
  <c r="K28" i="2"/>
  <c r="D24" i="2"/>
  <c r="D25" i="2"/>
  <c r="D26" i="2"/>
  <c r="D27" i="2"/>
  <c r="D28" i="2"/>
  <c r="D23" i="2"/>
  <c r="K20" i="2"/>
  <c r="K19" i="2"/>
  <c r="K18" i="2"/>
  <c r="K17" i="2"/>
  <c r="K16" i="2"/>
  <c r="K15" i="2"/>
  <c r="G15" i="2"/>
  <c r="H15" i="2"/>
  <c r="I15" i="2"/>
  <c r="J15" i="2"/>
  <c r="G16" i="2"/>
  <c r="H16" i="2"/>
  <c r="I16" i="2"/>
  <c r="J16" i="2"/>
  <c r="G17" i="2"/>
  <c r="H17" i="2"/>
  <c r="I17" i="2"/>
  <c r="J17" i="2"/>
  <c r="G18" i="2"/>
  <c r="H18" i="2"/>
  <c r="I18" i="2"/>
  <c r="J18" i="2"/>
  <c r="G19" i="2"/>
  <c r="H19" i="2"/>
  <c r="I19" i="2"/>
  <c r="J19" i="2"/>
  <c r="G20" i="2"/>
  <c r="H20" i="2"/>
  <c r="I20" i="2"/>
  <c r="J20" i="2"/>
  <c r="F16" i="2"/>
  <c r="F17" i="2"/>
  <c r="F18" i="2"/>
  <c r="F19" i="2"/>
  <c r="F20" i="2"/>
  <c r="F15" i="2"/>
  <c r="E15" i="2"/>
  <c r="E16" i="2"/>
  <c r="E17" i="2"/>
  <c r="E18" i="2"/>
  <c r="E19" i="2"/>
  <c r="E20" i="2"/>
  <c r="D16" i="2"/>
  <c r="D17" i="2"/>
  <c r="D18" i="2"/>
  <c r="D19" i="2"/>
  <c r="D20" i="2"/>
  <c r="D15" i="2"/>
  <c r="Z17" i="4"/>
  <c r="X17" i="4"/>
  <c r="W17" i="4"/>
  <c r="V17" i="4"/>
  <c r="U17" i="4"/>
  <c r="T17" i="4"/>
  <c r="S17" i="4"/>
  <c r="Z3" i="4"/>
  <c r="Y3" i="4"/>
  <c r="X3" i="4"/>
  <c r="W3" i="4"/>
  <c r="V3" i="4"/>
  <c r="U3" i="4"/>
  <c r="T3" i="4"/>
  <c r="S3" i="4"/>
  <c r="Q3" i="4"/>
  <c r="P3" i="4"/>
  <c r="O3" i="4"/>
  <c r="N3" i="4"/>
  <c r="M3" i="4"/>
  <c r="E38" i="2"/>
  <c r="F38" i="2"/>
  <c r="I38" i="2"/>
  <c r="J38" i="2"/>
  <c r="K38" i="2"/>
  <c r="D38" i="2"/>
  <c r="K21" i="2" l="1"/>
  <c r="J29" i="2"/>
  <c r="J31" i="2" s="1"/>
  <c r="D29" i="2"/>
  <c r="D31" i="2" s="1"/>
  <c r="I29" i="2"/>
  <c r="I31" i="2" s="1"/>
  <c r="H29" i="2"/>
  <c r="H31" i="2" s="1"/>
  <c r="E21" i="2"/>
  <c r="E32" i="2" s="1"/>
  <c r="G29" i="2"/>
  <c r="G31" i="2" s="1"/>
  <c r="I21" i="2"/>
  <c r="I32" i="2" s="1"/>
  <c r="F29" i="2"/>
  <c r="F31" i="2" s="1"/>
  <c r="E29" i="2"/>
  <c r="E31" i="2" s="1"/>
  <c r="K29" i="2"/>
  <c r="K31" i="2" s="1"/>
  <c r="K32" i="2"/>
  <c r="H21" i="2"/>
  <c r="H32" i="2" s="1"/>
  <c r="D21" i="2"/>
  <c r="D32" i="2" s="1"/>
  <c r="F21" i="2"/>
  <c r="F32" i="2" s="1"/>
  <c r="J21" i="2"/>
  <c r="J32" i="2" s="1"/>
  <c r="G21" i="2"/>
  <c r="G32" i="2" s="1"/>
  <c r="Y17" i="4"/>
  <c r="E33" i="2" l="1"/>
  <c r="J33" i="2"/>
  <c r="H33" i="2"/>
  <c r="I33" i="2"/>
  <c r="G33" i="2"/>
  <c r="F33" i="2"/>
  <c r="L31" i="2"/>
  <c r="K33" i="2" l="1"/>
  <c r="D33" i="2"/>
  <c r="L32" i="2" l="1"/>
  <c r="L33" i="2" l="1"/>
  <c r="G17" i="4" l="1"/>
  <c r="W19" i="4" l="1"/>
  <c r="H40" i="2"/>
  <c r="H43" i="2" l="1"/>
  <c r="D52" i="2"/>
  <c r="H52" i="2" s="1"/>
  <c r="Y19" i="4"/>
  <c r="J40" i="2"/>
  <c r="V19" i="4"/>
  <c r="G40" i="2"/>
  <c r="J43" i="2" l="1"/>
  <c r="G43" i="2"/>
  <c r="D51" i="2" s="1"/>
  <c r="H51" i="2" s="1"/>
  <c r="D54" i="2"/>
  <c r="H54" i="2" s="1"/>
  <c r="J41" i="2" l="1"/>
  <c r="J44" i="2" s="1"/>
  <c r="E54" i="2" l="1"/>
  <c r="J54" i="2" s="1"/>
  <c r="Q17" i="4" l="1"/>
  <c r="Q19" i="4" s="1"/>
  <c r="J17" i="4"/>
  <c r="J19" i="4" s="1"/>
  <c r="H17" i="4" l="1"/>
  <c r="X19" i="4" l="1"/>
  <c r="I40" i="2"/>
  <c r="I43" i="2" l="1"/>
  <c r="D53" i="2" s="1"/>
  <c r="H53" i="2" s="1"/>
  <c r="T19" i="4"/>
  <c r="E40" i="2"/>
  <c r="E43" i="2" l="1"/>
  <c r="D49" i="2" s="1"/>
  <c r="H49" i="2"/>
  <c r="U19" i="4"/>
  <c r="F40" i="2"/>
  <c r="F43" i="2" l="1"/>
  <c r="D50" i="2" s="1"/>
  <c r="H50" i="2"/>
  <c r="S19" i="4"/>
  <c r="D40" i="2"/>
  <c r="D43" i="2" l="1"/>
  <c r="D48" i="2" s="1"/>
  <c r="I41" i="2"/>
  <c r="I44" i="2" s="1"/>
  <c r="J48" i="2" l="1"/>
  <c r="E53" i="2"/>
  <c r="J53" i="2" s="1"/>
  <c r="Z19" i="4"/>
  <c r="K40" i="2"/>
  <c r="K43" i="2" l="1"/>
  <c r="D55" i="2"/>
  <c r="H55" i="2" s="1"/>
  <c r="H56" i="2" s="1"/>
  <c r="I17" i="4" l="1"/>
  <c r="I19" i="4" s="1"/>
  <c r="P17" i="4"/>
  <c r="P19" i="4" s="1"/>
  <c r="K41" i="2" l="1"/>
  <c r="K44" i="2" s="1"/>
  <c r="E55" i="2" l="1"/>
  <c r="J55" i="2" s="1"/>
  <c r="K17" i="4"/>
  <c r="K19" i="4" s="1"/>
  <c r="E17" i="4" l="1"/>
  <c r="F17" i="4" l="1"/>
  <c r="D17" i="4"/>
  <c r="G41" i="2" l="1"/>
  <c r="G44" i="2" s="1"/>
  <c r="E51" i="2" l="1"/>
  <c r="J51" i="2" s="1"/>
  <c r="G19" i="4"/>
  <c r="N17" i="4"/>
  <c r="N19" i="4" s="1"/>
  <c r="E19" i="4" l="1"/>
  <c r="E41" i="2"/>
  <c r="H41" i="2"/>
  <c r="H44" i="2" s="1"/>
  <c r="E44" i="2" l="1"/>
  <c r="E49" i="2" s="1"/>
  <c r="J49" i="2" s="1"/>
  <c r="F19" i="4"/>
  <c r="E52" i="2" l="1"/>
  <c r="J52" i="2" s="1"/>
  <c r="H19" i="4"/>
  <c r="D19" i="4"/>
  <c r="D41" i="2"/>
  <c r="D44" i="2" s="1"/>
  <c r="O17" i="4"/>
  <c r="O19" i="4" s="1"/>
  <c r="F41" i="2" l="1"/>
  <c r="F44" i="2" s="1"/>
  <c r="E50" i="2" l="1"/>
  <c r="I50" i="2" s="1"/>
  <c r="M17" i="4"/>
  <c r="M19" i="4" s="1"/>
  <c r="J50" i="2" l="1"/>
  <c r="J56" i="2" s="1"/>
  <c r="I56" i="2"/>
</calcChain>
</file>

<file path=xl/sharedStrings.xml><?xml version="1.0" encoding="utf-8"?>
<sst xmlns="http://schemas.openxmlformats.org/spreadsheetml/2006/main" count="108" uniqueCount="46">
  <si>
    <t>Residential</t>
  </si>
  <si>
    <t>Street Light</t>
  </si>
  <si>
    <t>Service Charge</t>
  </si>
  <si>
    <t>Distribution Volumetric Charge</t>
  </si>
  <si>
    <t>kWh</t>
  </si>
  <si>
    <t>Customers</t>
  </si>
  <si>
    <t>Distribution Volumetric</t>
  </si>
  <si>
    <t>TOTAL</t>
  </si>
  <si>
    <t>Rates</t>
  </si>
  <si>
    <t>Load Forecast</t>
  </si>
  <si>
    <t>Total</t>
  </si>
  <si>
    <t>Customer Forecast</t>
  </si>
  <si>
    <t>$ per month</t>
  </si>
  <si>
    <t>kW</t>
  </si>
  <si>
    <t>Connections</t>
  </si>
  <si>
    <t>$/kWh</t>
  </si>
  <si>
    <t>USL</t>
  </si>
  <si>
    <t>Monthly Service Charge Rate Rider</t>
  </si>
  <si>
    <t>Volumeteric Charge Rate Rider</t>
  </si>
  <si>
    <t>Rate Riders</t>
  </si>
  <si>
    <t>Rate Class</t>
  </si>
  <si>
    <t>Fixed</t>
  </si>
  <si>
    <t>Variable</t>
  </si>
  <si>
    <t>Sentinel Lights</t>
  </si>
  <si>
    <t>GS &lt; 50</t>
  </si>
  <si>
    <t>GS 50-999</t>
  </si>
  <si>
    <t>GS 1,000-4,999</t>
  </si>
  <si>
    <t>Large Use</t>
  </si>
  <si>
    <t>kWh Consumption</t>
  </si>
  <si>
    <t>Billed kW</t>
  </si>
  <si>
    <t>Customer/Connection Count</t>
  </si>
  <si>
    <t>Month</t>
  </si>
  <si>
    <t>Sum of Months</t>
  </si>
  <si>
    <t>Total Annual Volumes</t>
  </si>
  <si>
    <t>Check</t>
  </si>
  <si>
    <t xml:space="preserve">2026 Foregone Revenue </t>
  </si>
  <si>
    <t>Current (Jan 2025 OEB-Approved EB-2024-0049)</t>
  </si>
  <si>
    <t xml:space="preserve">Decision 2026 Distribution Rates </t>
  </si>
  <si>
    <t>$/kWh  /  $/kW</t>
  </si>
  <si>
    <t>2026 Decision Billing Determinants</t>
  </si>
  <si>
    <t># of Disposition Months</t>
  </si>
  <si>
    <t>kWh / kW</t>
  </si>
  <si>
    <t>Customers / Connections</t>
  </si>
  <si>
    <t xml:space="preserve">Variance 2026 Decision vs Current </t>
  </si>
  <si>
    <t>$/kW</t>
  </si>
  <si>
    <t>Forgone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</si>
</sst>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&quot;$&quot;#,##0;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_);\(&quot;$&quot;#,##0.00\)"/>
    <numFmt numFmtId="165" formatCode="_-* #,##0_-;\-\ #,##0_-;_-* &quot;-&quot;_-;_-@_-"/>
    <numFmt numFmtId="166" formatCode="_-* #,##0_-;\-* #,##0_-;_-* &quot;-&quot;??_-;_-@_-"/>
    <numFmt numFmtId="167" formatCode="_(* #,##0.0_);_(* \(#,##0.0\);_(* &quot;-&quot;??_);_(@_)"/>
    <numFmt numFmtId="168" formatCode="_(* #,##0_);_(* \(#,##0\);_(* &quot;-&quot;??_);_(@_)"/>
    <numFmt numFmtId="169" formatCode="&quot;£ &quot;#,##0.00;[Red]\-&quot;£ &quot;#,##0.00"/>
    <numFmt numFmtId="170" formatCode="#,##0.0"/>
    <numFmt numFmtId="171" formatCode="##\-#"/>
    <numFmt numFmtId="172" formatCode="0\-0"/>
    <numFmt numFmtId="173" formatCode="[$-1009]d\-mmm\-yy;@"/>
    <numFmt numFmtId="174" formatCode="0.00_)"/>
    <numFmt numFmtId="175" formatCode="_-* #,##0.00&quot;$&quot;_-;\-* #,##0.00&quot;$&quot;_-;_-* &quot;-&quot;??&quot;$&quot;_-;_-@_-"/>
    <numFmt numFmtId="176" formatCode="[$-1009]d/mmm/yy;@"/>
    <numFmt numFmtId="177" formatCode="mm/dd/yyyy"/>
    <numFmt numFmtId="178" formatCode="&quot;$&quot;#,##0.0000_);\(&quot;$&quot;#,##0.0000\)"/>
    <numFmt numFmtId="179" formatCode="_(* #,##0.00_);_(* \(#,##0.00\);_(* &quot;-&quot;??_);_(@_)"/>
    <numFmt numFmtId="180" formatCode="_(* #,##0.000_);_(* \(#,##0.000\);_(* &quot;-&quot;??_);_(@_)"/>
    <numFmt numFmtId="181" formatCode="&quot;$&quot;#,##0.0000;[Red]\-&quot;$&quot;#,##0.0000"/>
    <numFmt numFmtId="182" formatCode="0.0%"/>
    <numFmt numFmtId="183" formatCode="_-&quot;$&quot;* #,##0_-;\-&quot;$&quot;* #,##0_-;_-&quot;$&quot;* &quot;-&quot;??_-;_-@_-"/>
  </numFmts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Tahoma"/>
      <family val="2"/>
    </font>
    <font>
      <b/>
      <sz val="12"/>
      <name val="Arial"/>
      <family val="2"/>
      <charset val="162"/>
    </font>
    <font>
      <sz val="7"/>
      <name val="Small Fonts"/>
      <family val="2"/>
    </font>
    <font>
      <b/>
      <i/>
      <sz val="16"/>
      <name val="Helv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sz val="12"/>
      <name val="Arial Cyr"/>
      <charset val="204"/>
    </font>
    <font>
      <sz val="10"/>
      <name val="Century Gothic"/>
      <family val="2"/>
    </font>
    <font>
      <sz val="12"/>
      <name val="Helv"/>
    </font>
    <font>
      <b/>
      <sz val="12"/>
      <name val="Helv"/>
    </font>
    <font>
      <sz val="12"/>
      <color indexed="13"/>
      <name val="Helv"/>
    </font>
    <font>
      <b/>
      <sz val="10"/>
      <name val="Tahoma"/>
      <family val="2"/>
    </font>
    <font>
      <sz val="8"/>
      <name val="Trebuchet MS"/>
      <family val="2"/>
    </font>
    <font>
      <sz val="11"/>
      <color indexed="8"/>
      <name val="Arial"/>
      <family val="2"/>
    </font>
    <font>
      <sz val="12"/>
      <name val="Tahoma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8"/>
      <color rgb="FF0000FF"/>
      <name val="Calibri"/>
      <family val="2"/>
      <scheme val="minor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rgb="FF3F3F3F"/>
      <name val="Arial"/>
      <family val="2"/>
    </font>
    <font>
      <b/>
      <sz val="12"/>
      <color theme="0"/>
      <name val="Arial Narrow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0"/>
      <color indexed="10"/>
      <name val="Arial"/>
      <family val="2"/>
    </font>
    <font>
      <sz val="11"/>
      <color rgb="FF9C6500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</fonts>
  <fills count="6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63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167" fontId="3" fillId="0" borderId="0"/>
    <xf numFmtId="167" fontId="3" fillId="0" borderId="0"/>
    <xf numFmtId="170" fontId="3" fillId="0" borderId="0"/>
    <xf numFmtId="170" fontId="3" fillId="0" borderId="0"/>
    <xf numFmtId="170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4" fontId="3" fillId="0" borderId="0"/>
    <xf numFmtId="14" fontId="3" fillId="0" borderId="0"/>
    <xf numFmtId="172" fontId="3" fillId="0" borderId="0"/>
    <xf numFmtId="172" fontId="3" fillId="0" borderId="0"/>
    <xf numFmtId="172" fontId="3" fillId="0" borderId="0"/>
    <xf numFmtId="177" fontId="3" fillId="0" borderId="0"/>
    <xf numFmtId="0" fontId="3" fillId="0" borderId="0"/>
    <xf numFmtId="0" fontId="3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31" borderId="0" applyNumberFormat="0" applyBorder="0" applyAlignment="0" applyProtection="0"/>
    <xf numFmtId="176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76" fontId="1" fillId="12" borderId="0" applyNumberFormat="0" applyBorder="0" applyAlignment="0" applyProtection="0"/>
    <xf numFmtId="0" fontId="3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6" fillId="20" borderId="0" applyNumberFormat="0" applyBorder="0" applyAlignment="0" applyProtection="0"/>
    <xf numFmtId="0" fontId="1" fillId="20" borderId="0" applyNumberFormat="0" applyBorder="0" applyAlignment="0" applyProtection="0"/>
    <xf numFmtId="176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6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6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6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" fillId="0" borderId="0"/>
    <xf numFmtId="0" fontId="37" fillId="10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6" borderId="0" applyNumberFormat="0" applyBorder="0" applyAlignment="0" applyProtection="0"/>
    <xf numFmtId="0" fontId="37" fillId="30" borderId="0" applyNumberFormat="0" applyBorder="0" applyAlignment="0" applyProtection="0"/>
    <xf numFmtId="0" fontId="38" fillId="4" borderId="0" applyNumberFormat="0" applyBorder="0" applyAlignment="0" applyProtection="0"/>
    <xf numFmtId="0" fontId="14" fillId="0" borderId="0"/>
    <xf numFmtId="0" fontId="39" fillId="7" borderId="4" applyNumberFormat="0" applyAlignment="0" applyProtection="0"/>
    <xf numFmtId="0" fontId="40" fillId="8" borderId="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>
      <alignment vertical="top"/>
    </xf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" fontId="13" fillId="0" borderId="0"/>
    <xf numFmtId="0" fontId="29" fillId="0" borderId="0"/>
    <xf numFmtId="4" fontId="13" fillId="0" borderId="0"/>
    <xf numFmtId="0" fontId="29" fillId="0" borderId="10"/>
    <xf numFmtId="0" fontId="29" fillId="0" borderId="1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2" fillId="3" borderId="0" applyNumberFormat="0" applyBorder="0" applyAlignment="0" applyProtection="0"/>
    <xf numFmtId="38" fontId="6" fillId="34" borderId="0" applyNumberFormat="0" applyBorder="0" applyAlignment="0" applyProtection="0"/>
    <xf numFmtId="0" fontId="10" fillId="0" borderId="0"/>
    <xf numFmtId="0" fontId="21" fillId="0" borderId="11" applyNumberFormat="0" applyAlignment="0" applyProtection="0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32" fillId="34" borderId="0"/>
    <xf numFmtId="0" fontId="32" fillId="39" borderId="0"/>
    <xf numFmtId="0" fontId="7" fillId="0" borderId="0" applyNumberFormat="0" applyFont="0" applyFill="0" applyAlignment="0" applyProtection="0"/>
    <xf numFmtId="0" fontId="43" fillId="0" borderId="1" applyNumberFormat="0" applyFill="0" applyAlignment="0" applyProtection="0"/>
    <xf numFmtId="0" fontId="8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0" fontId="44" fillId="0" borderId="2" applyNumberFormat="0" applyFill="0" applyAlignment="0" applyProtection="0"/>
    <xf numFmtId="0" fontId="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0" fontId="6" fillId="35" borderId="13" applyNumberFormat="0" applyBorder="0" applyAlignment="0" applyProtection="0"/>
    <xf numFmtId="10" fontId="6" fillId="35" borderId="13" applyNumberFormat="0" applyBorder="0" applyAlignment="0" applyProtection="0"/>
    <xf numFmtId="0" fontId="48" fillId="6" borderId="4" applyNumberFormat="0" applyAlignment="0" applyProtection="0"/>
    <xf numFmtId="0" fontId="30" fillId="36" borderId="10"/>
    <xf numFmtId="0" fontId="30" fillId="36" borderId="10"/>
    <xf numFmtId="0" fontId="49" fillId="0" borderId="6" applyNumberFormat="0" applyFill="0" applyAlignment="0" applyProtection="0"/>
    <xf numFmtId="171" fontId="3" fillId="0" borderId="0"/>
    <xf numFmtId="171" fontId="3" fillId="0" borderId="0"/>
    <xf numFmtId="168" fontId="3" fillId="0" borderId="0"/>
    <xf numFmtId="168" fontId="3" fillId="0" borderId="0"/>
    <xf numFmtId="168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50" fillId="5" borderId="0" applyNumberFormat="0" applyBorder="0" applyAlignment="0" applyProtection="0"/>
    <xf numFmtId="37" fontId="22" fillId="0" borderId="0"/>
    <xf numFmtId="0" fontId="14" fillId="0" borderId="0"/>
    <xf numFmtId="169" fontId="3" fillId="0" borderId="0"/>
    <xf numFmtId="174" fontId="23" fillId="0" borderId="0"/>
    <xf numFmtId="0" fontId="3" fillId="0" borderId="0"/>
    <xf numFmtId="169" fontId="3" fillId="0" borderId="0"/>
    <xf numFmtId="169" fontId="3" fillId="0" borderId="0"/>
    <xf numFmtId="0" fontId="1" fillId="0" borderId="0"/>
    <xf numFmtId="0" fontId="3" fillId="0" borderId="0"/>
    <xf numFmtId="0" fontId="1" fillId="0" borderId="0"/>
    <xf numFmtId="0" fontId="11" fillId="0" borderId="0">
      <alignment vertical="top"/>
    </xf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0" fontId="28" fillId="0" borderId="0"/>
    <xf numFmtId="176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1" fillId="0" borderId="0"/>
    <xf numFmtId="0" fontId="35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4" fillId="0" borderId="0"/>
    <xf numFmtId="0" fontId="51" fillId="0" borderId="0"/>
    <xf numFmtId="173" fontId="1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1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3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176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176" fontId="1" fillId="0" borderId="0"/>
    <xf numFmtId="176" fontId="1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1" fillId="0" borderId="0">
      <alignment vertical="top"/>
    </xf>
    <xf numFmtId="0" fontId="1" fillId="0" borderId="0"/>
    <xf numFmtId="0" fontId="3" fillId="0" borderId="0"/>
    <xf numFmtId="0" fontId="17" fillId="0" borderId="0"/>
    <xf numFmtId="0" fontId="1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176" fontId="1" fillId="0" borderId="0"/>
    <xf numFmtId="0" fontId="1" fillId="0" borderId="0"/>
    <xf numFmtId="176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0" borderId="0">
      <alignment vertical="top"/>
    </xf>
    <xf numFmtId="176" fontId="1" fillId="0" borderId="0"/>
    <xf numFmtId="176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9" borderId="8" applyNumberFormat="0" applyFont="0" applyAlignment="0" applyProtection="0"/>
    <xf numFmtId="0" fontId="11" fillId="9" borderId="8" applyNumberFormat="0" applyFont="0" applyAlignment="0" applyProtection="0"/>
    <xf numFmtId="0" fontId="16" fillId="9" borderId="8" applyNumberFormat="0" applyFont="0" applyAlignment="0" applyProtection="0"/>
    <xf numFmtId="0" fontId="16" fillId="9" borderId="8" applyNumberFormat="0" applyFont="0" applyAlignment="0" applyProtection="0"/>
    <xf numFmtId="0" fontId="11" fillId="9" borderId="8" applyNumberFormat="0" applyFont="0" applyAlignment="0" applyProtection="0"/>
    <xf numFmtId="0" fontId="16" fillId="9" borderId="8" applyNumberFormat="0" applyFont="0" applyAlignment="0" applyProtection="0"/>
    <xf numFmtId="0" fontId="16" fillId="9" borderId="8" applyNumberFormat="0" applyFont="0" applyAlignment="0" applyProtection="0"/>
    <xf numFmtId="0" fontId="16" fillId="9" borderId="8" applyNumberFormat="0" applyFont="0" applyAlignment="0" applyProtection="0"/>
    <xf numFmtId="0" fontId="1" fillId="9" borderId="8" applyNumberFormat="0" applyFont="0" applyAlignment="0" applyProtection="0"/>
    <xf numFmtId="0" fontId="54" fillId="7" borderId="5" applyNumberFormat="0" applyAlignment="0" applyProtection="0"/>
    <xf numFmtId="40" fontId="11" fillId="37" borderId="0">
      <alignment horizontal="right"/>
    </xf>
    <xf numFmtId="0" fontId="19" fillId="35" borderId="0">
      <alignment horizontal="center"/>
    </xf>
    <xf numFmtId="0" fontId="18" fillId="37" borderId="0"/>
    <xf numFmtId="0" fontId="15" fillId="38" borderId="0"/>
    <xf numFmtId="0" fontId="24" fillId="0" borderId="0" applyBorder="0">
      <alignment horizontal="centerContinuous"/>
    </xf>
    <xf numFmtId="0" fontId="25" fillId="0" borderId="0" applyBorder="0">
      <alignment horizontal="centerContinuous"/>
    </xf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0" fontId="26" fillId="0" borderId="0"/>
    <xf numFmtId="2" fontId="55" fillId="40" borderId="14" applyNumberFormat="0" applyBorder="0">
      <alignment horizontal="center"/>
    </xf>
    <xf numFmtId="0" fontId="3" fillId="0" borderId="0"/>
    <xf numFmtId="0" fontId="29" fillId="0" borderId="10"/>
    <xf numFmtId="0" fontId="29" fillId="0" borderId="10"/>
    <xf numFmtId="0" fontId="31" fillId="0" borderId="0"/>
    <xf numFmtId="0" fontId="56" fillId="0" borderId="0" applyNumberFormat="0" applyFill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57" fillId="0" borderId="9" applyNumberFormat="0" applyFill="0" applyAlignment="0" applyProtection="0"/>
    <xf numFmtId="0" fontId="2" fillId="0" borderId="9" applyNumberFormat="0" applyFill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0" fillId="0" borderId="16"/>
    <xf numFmtId="0" fontId="30" fillId="0" borderId="10"/>
    <xf numFmtId="0" fontId="30" fillId="0" borderId="10"/>
    <xf numFmtId="0" fontId="58" fillId="0" borderId="0" applyNumberFormat="0" applyFill="0" applyBorder="0" applyAlignment="0" applyProtection="0"/>
    <xf numFmtId="0" fontId="27" fillId="0" borderId="0"/>
    <xf numFmtId="0" fontId="5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/>
    <xf numFmtId="9" fontId="1" fillId="0" borderId="0" applyFont="0" applyFill="0" applyBorder="0" applyAlignment="0" applyProtection="0"/>
    <xf numFmtId="0" fontId="60" fillId="0" borderId="1" applyNumberFormat="0" applyFill="0" applyAlignment="0" applyProtection="0"/>
    <xf numFmtId="0" fontId="4" fillId="0" borderId="2" applyNumberFormat="0" applyFill="0" applyAlignment="0" applyProtection="0"/>
    <xf numFmtId="0" fontId="61" fillId="0" borderId="3" applyNumberFormat="0" applyFill="0" applyAlignment="0" applyProtection="0"/>
    <xf numFmtId="0" fontId="61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63" fillId="4" borderId="0" applyNumberFormat="0" applyBorder="0" applyAlignment="0" applyProtection="0"/>
    <xf numFmtId="0" fontId="64" fillId="6" borderId="4" applyNumberFormat="0" applyAlignment="0" applyProtection="0"/>
    <xf numFmtId="0" fontId="65" fillId="7" borderId="5" applyNumberFormat="0" applyAlignment="0" applyProtection="0"/>
    <xf numFmtId="0" fontId="66" fillId="7" borderId="4" applyNumberFormat="0" applyAlignment="0" applyProtection="0"/>
    <xf numFmtId="0" fontId="67" fillId="0" borderId="6" applyNumberFormat="0" applyFill="0" applyAlignment="0" applyProtection="0"/>
    <xf numFmtId="0" fontId="68" fillId="8" borderId="7" applyNumberFormat="0" applyAlignment="0" applyProtection="0"/>
    <xf numFmtId="0" fontId="69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70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7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7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7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7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7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2" fillId="0" borderId="0"/>
    <xf numFmtId="179" fontId="72" fillId="0" borderId="0" applyFont="0" applyFill="0" applyBorder="0" applyAlignment="0" applyProtection="0"/>
    <xf numFmtId="177" fontId="3" fillId="0" borderId="0"/>
    <xf numFmtId="0" fontId="1" fillId="31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10" borderId="0" applyNumberFormat="0" applyBorder="0" applyAlignment="0" applyProtection="0"/>
    <xf numFmtId="0" fontId="71" fillId="14" borderId="0" applyNumberFormat="0" applyBorder="0" applyAlignment="0" applyProtection="0"/>
    <xf numFmtId="0" fontId="71" fillId="18" borderId="0" applyNumberFormat="0" applyBorder="0" applyAlignment="0" applyProtection="0"/>
    <xf numFmtId="0" fontId="71" fillId="22" borderId="0" applyNumberFormat="0" applyBorder="0" applyAlignment="0" applyProtection="0"/>
    <xf numFmtId="0" fontId="71" fillId="26" borderId="0" applyNumberFormat="0" applyBorder="0" applyAlignment="0" applyProtection="0"/>
    <xf numFmtId="0" fontId="71" fillId="30" borderId="0" applyNumberFormat="0" applyBorder="0" applyAlignment="0" applyProtection="0"/>
    <xf numFmtId="0" fontId="63" fillId="4" borderId="0" applyNumberFormat="0" applyBorder="0" applyAlignment="0" applyProtection="0"/>
    <xf numFmtId="0" fontId="66" fillId="7" borderId="4" applyNumberFormat="0" applyAlignment="0" applyProtection="0"/>
    <xf numFmtId="0" fontId="68" fillId="8" borderId="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60" fillId="0" borderId="1" applyNumberFormat="0" applyFill="0" applyAlignment="0" applyProtection="0"/>
    <xf numFmtId="0" fontId="4" fillId="0" borderId="2" applyNumberFormat="0" applyFill="0" applyAlignment="0" applyProtection="0"/>
    <xf numFmtId="0" fontId="61" fillId="0" borderId="3" applyNumberFormat="0" applyFill="0" applyAlignment="0" applyProtection="0"/>
    <xf numFmtId="0" fontId="61" fillId="0" borderId="0" applyNumberFormat="0" applyFill="0" applyBorder="0" applyAlignment="0" applyProtection="0"/>
    <xf numFmtId="0" fontId="64" fillId="6" borderId="4" applyNumberFormat="0" applyAlignment="0" applyProtection="0"/>
    <xf numFmtId="0" fontId="67" fillId="0" borderId="6" applyNumberFormat="0" applyFill="0" applyAlignment="0" applyProtection="0"/>
    <xf numFmtId="0" fontId="80" fillId="5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65" fillId="7" borderId="5" applyNumberFormat="0" applyAlignment="0" applyProtection="0"/>
    <xf numFmtId="9" fontId="1" fillId="0" borderId="0" applyFont="0" applyFill="0" applyBorder="0" applyAlignment="0" applyProtection="0"/>
    <xf numFmtId="0" fontId="2" fillId="0" borderId="9" applyNumberFormat="0" applyFill="0" applyAlignment="0" applyProtection="0"/>
    <xf numFmtId="0" fontId="6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6" fillId="0" borderId="0" applyNumberFormat="0" applyFill="0" applyBorder="0" applyAlignment="0" applyProtection="0"/>
    <xf numFmtId="0" fontId="80" fillId="5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47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71" fontId="3" fillId="0" borderId="0"/>
    <xf numFmtId="171" fontId="3" fillId="0" borderId="0"/>
    <xf numFmtId="171" fontId="3" fillId="0" borderId="0"/>
    <xf numFmtId="167" fontId="3" fillId="0" borderId="0"/>
    <xf numFmtId="167" fontId="3" fillId="0" borderId="0"/>
    <xf numFmtId="167" fontId="3" fillId="0" borderId="0"/>
    <xf numFmtId="171" fontId="3" fillId="0" borderId="0"/>
    <xf numFmtId="171" fontId="3" fillId="0" borderId="0"/>
    <xf numFmtId="171" fontId="3" fillId="0" borderId="0"/>
    <xf numFmtId="0" fontId="3" fillId="0" borderId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46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54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8" borderId="0" applyNumberFormat="0" applyBorder="0" applyAlignment="0" applyProtection="0"/>
    <xf numFmtId="0" fontId="82" fillId="59" borderId="0" applyNumberFormat="0" applyBorder="0" applyAlignment="0" applyProtection="0"/>
    <xf numFmtId="0" fontId="82" fillId="54" borderId="0" applyNumberFormat="0" applyBorder="0" applyAlignment="0" applyProtection="0"/>
    <xf numFmtId="0" fontId="82" fillId="55" borderId="0" applyNumberFormat="0" applyBorder="0" applyAlignment="0" applyProtection="0"/>
    <xf numFmtId="0" fontId="82" fillId="60" borderId="0" applyNumberFormat="0" applyBorder="0" applyAlignment="0" applyProtection="0"/>
    <xf numFmtId="0" fontId="83" fillId="44" borderId="0" applyNumberFormat="0" applyBorder="0" applyAlignment="0" applyProtection="0"/>
    <xf numFmtId="0" fontId="84" fillId="61" borderId="38" applyNumberFormat="0" applyAlignment="0" applyProtection="0"/>
    <xf numFmtId="0" fontId="15" fillId="62" borderId="39" applyNumberFormat="0" applyAlignment="0" applyProtection="0"/>
    <xf numFmtId="0" fontId="85" fillId="0" borderId="0" applyNumberFormat="0" applyFill="0" applyBorder="0" applyAlignment="0" applyProtection="0"/>
    <xf numFmtId="0" fontId="86" fillId="45" borderId="0" applyNumberFormat="0" applyBorder="0" applyAlignment="0" applyProtection="0"/>
    <xf numFmtId="0" fontId="11" fillId="49" borderId="0" applyNumberFormat="0" applyBorder="0" applyAlignment="0" applyProtection="0"/>
    <xf numFmtId="0" fontId="87" fillId="0" borderId="40" applyNumberFormat="0" applyFill="0" applyAlignment="0" applyProtection="0"/>
    <xf numFmtId="0" fontId="87" fillId="0" borderId="0" applyNumberFormat="0" applyFill="0" applyBorder="0" applyAlignment="0" applyProtection="0"/>
    <xf numFmtId="0" fontId="88" fillId="48" borderId="38" applyNumberFormat="0" applyAlignment="0" applyProtection="0"/>
    <xf numFmtId="0" fontId="89" fillId="0" borderId="41" applyNumberFormat="0" applyFill="0" applyAlignment="0" applyProtection="0"/>
    <xf numFmtId="0" fontId="11" fillId="48" borderId="0" applyNumberFormat="0" applyBorder="0" applyAlignment="0" applyProtection="0"/>
    <xf numFmtId="0" fontId="90" fillId="63" borderId="0" applyNumberFormat="0" applyBorder="0" applyAlignment="0" applyProtection="0"/>
    <xf numFmtId="0" fontId="3" fillId="64" borderId="42" applyNumberFormat="0" applyFont="0" applyAlignment="0" applyProtection="0"/>
    <xf numFmtId="0" fontId="91" fillId="61" borderId="43" applyNumberFormat="0" applyAlignment="0" applyProtection="0"/>
    <xf numFmtId="0" fontId="11" fillId="47" borderId="0" applyNumberFormat="0" applyBorder="0" applyAlignment="0" applyProtection="0"/>
    <xf numFmtId="0" fontId="9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8" fillId="48" borderId="38" applyNumberFormat="0" applyAlignment="0" applyProtection="0"/>
    <xf numFmtId="0" fontId="87" fillId="0" borderId="40" applyNumberFormat="0" applyFill="0" applyAlignment="0" applyProtection="0"/>
    <xf numFmtId="0" fontId="11" fillId="43" borderId="0" applyNumberFormat="0" applyBorder="0" applyAlignment="0" applyProtection="0"/>
    <xf numFmtId="0" fontId="88" fillId="48" borderId="38" applyNumberFormat="0" applyAlignment="0" applyProtection="0"/>
    <xf numFmtId="0" fontId="11" fillId="47" borderId="0" applyNumberFormat="0" applyBorder="0" applyAlignment="0" applyProtection="0"/>
    <xf numFmtId="0" fontId="11" fillId="48" borderId="0" applyNumberFormat="0" applyBorder="0" applyAlignment="0" applyProtection="0"/>
    <xf numFmtId="0" fontId="11" fillId="43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52" borderId="0" applyNumberFormat="0" applyBorder="0" applyAlignment="0" applyProtection="0"/>
    <xf numFmtId="0" fontId="11" fillId="50" borderId="0" applyNumberFormat="0" applyBorder="0" applyAlignment="0" applyProtection="0"/>
    <xf numFmtId="0" fontId="11" fillId="48" borderId="0" applyNumberFormat="0" applyBorder="0" applyAlignment="0" applyProtection="0"/>
    <xf numFmtId="0" fontId="11" fillId="46" borderId="0" applyNumberFormat="0" applyBorder="0" applyAlignment="0" applyProtection="0"/>
    <xf numFmtId="0" fontId="11" fillId="45" borderId="0" applyNumberFormat="0" applyBorder="0" applyAlignment="0" applyProtection="0"/>
    <xf numFmtId="0" fontId="87" fillId="0" borderId="40" applyNumberFormat="0" applyFill="0" applyAlignment="0" applyProtection="0"/>
    <xf numFmtId="0" fontId="3" fillId="64" borderId="42" applyNumberFormat="0" applyFont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1" fillId="49" borderId="0" applyNumberFormat="0" applyBorder="0" applyAlignment="0" applyProtection="0"/>
    <xf numFmtId="0" fontId="11" fillId="44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64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3" fillId="0" borderId="0"/>
    <xf numFmtId="0" fontId="11" fillId="46" borderId="0" applyNumberFormat="0" applyBorder="0" applyAlignment="0" applyProtection="0"/>
    <xf numFmtId="0" fontId="11" fillId="5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5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8" fillId="48" borderId="38" applyNumberFormat="0" applyAlignment="0" applyProtection="0"/>
    <xf numFmtId="0" fontId="87" fillId="0" borderId="40" applyNumberFormat="0" applyFill="0" applyAlignment="0" applyProtection="0"/>
    <xf numFmtId="0" fontId="3" fillId="0" borderId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3" fillId="0" borderId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87" fillId="0" borderId="4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87" fillId="0" borderId="40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" fillId="0" borderId="0"/>
    <xf numFmtId="0" fontId="1" fillId="9" borderId="8" applyNumberFormat="0" applyFont="0" applyAlignment="0" applyProtection="0"/>
    <xf numFmtId="0" fontId="11" fillId="43" borderId="0" applyNumberFormat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1" fillId="49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50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6" borderId="4" applyNumberFormat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2" fillId="0" borderId="0"/>
    <xf numFmtId="0" fontId="3" fillId="0" borderId="0"/>
    <xf numFmtId="0" fontId="52" fillId="0" borderId="0"/>
    <xf numFmtId="0" fontId="11" fillId="51" borderId="0" applyNumberFormat="0" applyBorder="0" applyAlignment="0" applyProtection="0"/>
    <xf numFmtId="0" fontId="11" fillId="46" borderId="0" applyNumberFormat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1" fillId="43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51" borderId="0" applyNumberFormat="0" applyBorder="0" applyAlignment="0" applyProtection="0"/>
    <xf numFmtId="0" fontId="11" fillId="47" borderId="0" applyNumberFormat="0" applyBorder="0" applyAlignment="0" applyProtection="0"/>
    <xf numFmtId="0" fontId="11" fillId="49" borderId="0" applyNumberFormat="0" applyBorder="0" applyAlignment="0" applyProtection="0"/>
    <xf numFmtId="0" fontId="11" fillId="44" borderId="0" applyNumberFormat="0" applyBorder="0" applyAlignment="0" applyProtection="0"/>
    <xf numFmtId="43" fontId="3" fillId="0" borderId="0" applyFont="0" applyFill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1" fillId="49" borderId="0" applyNumberFormat="0" applyBorder="0" applyAlignment="0" applyProtection="0"/>
    <xf numFmtId="0" fontId="11" fillId="45" borderId="0" applyNumberFormat="0" applyBorder="0" applyAlignment="0" applyProtection="0"/>
    <xf numFmtId="0" fontId="11" fillId="47" borderId="0" applyNumberFormat="0" applyBorder="0" applyAlignment="0" applyProtection="0"/>
    <xf numFmtId="0" fontId="88" fillId="48" borderId="38" applyNumberFormat="0" applyAlignment="0" applyProtection="0"/>
    <xf numFmtId="0" fontId="11" fillId="50" borderId="0" applyNumberFormat="0" applyBorder="0" applyAlignment="0" applyProtection="0"/>
    <xf numFmtId="43" fontId="3" fillId="0" borderId="0" applyFont="0" applyFill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1" fillId="52" borderId="0" applyNumberFormat="0" applyBorder="0" applyAlignment="0" applyProtection="0"/>
    <xf numFmtId="0" fontId="87" fillId="0" borderId="40" applyNumberFormat="0" applyFill="0" applyAlignment="0" applyProtection="0"/>
    <xf numFmtId="0" fontId="11" fillId="52" borderId="0" applyNumberFormat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1" fillId="43" borderId="0" applyNumberFormat="0" applyBorder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87" fillId="0" borderId="40" applyNumberFormat="0" applyFill="0" applyAlignment="0" applyProtection="0"/>
    <xf numFmtId="0" fontId="11" fillId="44" borderId="0" applyNumberFormat="0" applyBorder="0" applyAlignment="0" applyProtection="0"/>
    <xf numFmtId="0" fontId="11" fillId="47" borderId="0" applyNumberFormat="0" applyBorder="0" applyAlignment="0" applyProtection="0"/>
    <xf numFmtId="0" fontId="11" fillId="5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1" borderId="0" applyNumberFormat="0" applyBorder="0" applyAlignment="0" applyProtection="0"/>
    <xf numFmtId="0" fontId="11" fillId="46" borderId="0" applyNumberFormat="0" applyBorder="0" applyAlignment="0" applyProtection="0"/>
    <xf numFmtId="0" fontId="11" fillId="51" borderId="0" applyNumberFormat="0" applyBorder="0" applyAlignment="0" applyProtection="0"/>
    <xf numFmtId="0" fontId="11" fillId="46" borderId="0" applyNumberFormat="0" applyBorder="0" applyAlignment="0" applyProtection="0"/>
    <xf numFmtId="0" fontId="88" fillId="48" borderId="38" applyNumberFormat="0" applyAlignment="0" applyProtection="0"/>
    <xf numFmtId="0" fontId="88" fillId="48" borderId="38" applyNumberFormat="0" applyAlignment="0" applyProtection="0"/>
    <xf numFmtId="0" fontId="11" fillId="49" borderId="0" applyNumberFormat="0" applyBorder="0" applyAlignment="0" applyProtection="0"/>
    <xf numFmtId="0" fontId="88" fillId="48" borderId="38" applyNumberFormat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48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48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7" fillId="0" borderId="40" applyNumberFormat="0" applyFill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166" fontId="0" fillId="2" borderId="0" xfId="1" applyNumberFormat="1" applyFont="1" applyFill="1" applyBorder="1"/>
    <xf numFmtId="0" fontId="73" fillId="2" borderId="0" xfId="2118" applyFont="1" applyFill="1"/>
    <xf numFmtId="0" fontId="40" fillId="41" borderId="25" xfId="955" applyFont="1" applyFill="1" applyBorder="1" applyAlignment="1">
      <alignment horizontal="center" vertical="center" wrapText="1"/>
    </xf>
    <xf numFmtId="0" fontId="40" fillId="41" borderId="26" xfId="955" applyFont="1" applyFill="1" applyBorder="1" applyAlignment="1">
      <alignment horizontal="center" vertical="center" wrapText="1"/>
    </xf>
    <xf numFmtId="0" fontId="40" fillId="41" borderId="28" xfId="955" applyFont="1" applyFill="1" applyBorder="1" applyAlignment="1">
      <alignment horizontal="center" vertical="center" wrapText="1"/>
    </xf>
    <xf numFmtId="0" fontId="74" fillId="2" borderId="0" xfId="2118" applyFont="1" applyFill="1" applyAlignment="1">
      <alignment horizontal="center"/>
    </xf>
    <xf numFmtId="17" fontId="72" fillId="2" borderId="31" xfId="2118" applyNumberFormat="1" applyFill="1" applyBorder="1"/>
    <xf numFmtId="0" fontId="72" fillId="2" borderId="0" xfId="2118" applyFill="1"/>
    <xf numFmtId="166" fontId="72" fillId="2" borderId="0" xfId="2118" applyNumberFormat="1" applyFill="1"/>
    <xf numFmtId="166" fontId="72" fillId="2" borderId="32" xfId="2118" applyNumberFormat="1" applyFill="1" applyBorder="1"/>
    <xf numFmtId="168" fontId="0" fillId="2" borderId="0" xfId="2119" applyNumberFormat="1" applyFont="1" applyFill="1"/>
    <xf numFmtId="168" fontId="0" fillId="2" borderId="31" xfId="2119" applyNumberFormat="1" applyFont="1" applyFill="1" applyBorder="1"/>
    <xf numFmtId="168" fontId="0" fillId="2" borderId="0" xfId="2119" applyNumberFormat="1" applyFont="1" applyFill="1" applyBorder="1"/>
    <xf numFmtId="168" fontId="72" fillId="2" borderId="0" xfId="2118" applyNumberFormat="1" applyFill="1"/>
    <xf numFmtId="168" fontId="0" fillId="2" borderId="32" xfId="2119" applyNumberFormat="1" applyFont="1" applyFill="1" applyBorder="1"/>
    <xf numFmtId="180" fontId="0" fillId="2" borderId="0" xfId="2119" applyNumberFormat="1" applyFont="1" applyFill="1"/>
    <xf numFmtId="17" fontId="72" fillId="2" borderId="33" xfId="2118" applyNumberFormat="1" applyFill="1" applyBorder="1"/>
    <xf numFmtId="0" fontId="72" fillId="2" borderId="30" xfId="2118" applyFill="1" applyBorder="1"/>
    <xf numFmtId="166" fontId="72" fillId="2" borderId="30" xfId="2118" applyNumberFormat="1" applyFill="1" applyBorder="1"/>
    <xf numFmtId="166" fontId="72" fillId="2" borderId="34" xfId="2118" applyNumberFormat="1" applyFill="1" applyBorder="1"/>
    <xf numFmtId="168" fontId="0" fillId="2" borderId="33" xfId="2119" applyNumberFormat="1" applyFont="1" applyFill="1" applyBorder="1"/>
    <xf numFmtId="168" fontId="0" fillId="2" borderId="30" xfId="2119" applyNumberFormat="1" applyFont="1" applyFill="1" applyBorder="1"/>
    <xf numFmtId="168" fontId="72" fillId="2" borderId="30" xfId="2118" applyNumberFormat="1" applyFill="1" applyBorder="1"/>
    <xf numFmtId="168" fontId="0" fillId="2" borderId="34" xfId="2119" applyNumberFormat="1" applyFont="1" applyFill="1" applyBorder="1"/>
    <xf numFmtId="17" fontId="72" fillId="2" borderId="0" xfId="2118" applyNumberFormat="1" applyFill="1"/>
    <xf numFmtId="166" fontId="0" fillId="2" borderId="31" xfId="1" applyNumberFormat="1" applyFont="1" applyFill="1" applyBorder="1"/>
    <xf numFmtId="166" fontId="0" fillId="2" borderId="32" xfId="1" applyNumberFormat="1" applyFont="1" applyFill="1" applyBorder="1"/>
    <xf numFmtId="166" fontId="0" fillId="2" borderId="33" xfId="1" applyNumberFormat="1" applyFont="1" applyFill="1" applyBorder="1"/>
    <xf numFmtId="166" fontId="0" fillId="2" borderId="30" xfId="1" applyNumberFormat="1" applyFont="1" applyFill="1" applyBorder="1"/>
    <xf numFmtId="166" fontId="0" fillId="2" borderId="34" xfId="1" applyNumberFormat="1" applyFont="1" applyFill="1" applyBorder="1"/>
    <xf numFmtId="0" fontId="75" fillId="0" borderId="0" xfId="0" applyFont="1"/>
    <xf numFmtId="0" fontId="75" fillId="0" borderId="18" xfId="0" applyFont="1" applyBorder="1"/>
    <xf numFmtId="0" fontId="75" fillId="0" borderId="12" xfId="0" applyFont="1" applyBorder="1"/>
    <xf numFmtId="0" fontId="76" fillId="0" borderId="17" xfId="0" applyFont="1" applyBorder="1"/>
    <xf numFmtId="0" fontId="76" fillId="0" borderId="17" xfId="0" applyFont="1" applyBorder="1" applyAlignment="1">
      <alignment horizontal="left" indent="1"/>
    </xf>
    <xf numFmtId="165" fontId="73" fillId="0" borderId="19" xfId="0" quotePrefix="1" applyNumberFormat="1" applyFont="1" applyBorder="1" applyAlignment="1">
      <alignment wrapText="1"/>
    </xf>
    <xf numFmtId="8" fontId="75" fillId="0" borderId="0" xfId="1" applyNumberFormat="1" applyFont="1" applyFill="1" applyBorder="1" applyAlignment="1">
      <alignment horizontal="right"/>
    </xf>
    <xf numFmtId="181" fontId="75" fillId="0" borderId="0" xfId="0" applyNumberFormat="1" applyFont="1"/>
    <xf numFmtId="8" fontId="75" fillId="0" borderId="0" xfId="0" applyNumberFormat="1" applyFont="1"/>
    <xf numFmtId="0" fontId="76" fillId="0" borderId="17" xfId="0" applyFont="1" applyBorder="1" applyAlignment="1">
      <alignment vertical="center"/>
    </xf>
    <xf numFmtId="17" fontId="75" fillId="0" borderId="19" xfId="0" applyNumberFormat="1" applyFont="1" applyBorder="1" applyAlignment="1">
      <alignment horizontal="left" indent="1"/>
    </xf>
    <xf numFmtId="166" fontId="75" fillId="0" borderId="0" xfId="1" applyNumberFormat="1" applyFont="1" applyFill="1" applyBorder="1"/>
    <xf numFmtId="17" fontId="76" fillId="0" borderId="19" xfId="0" applyNumberFormat="1" applyFont="1" applyBorder="1" applyAlignment="1">
      <alignment horizontal="left" indent="1"/>
    </xf>
    <xf numFmtId="166" fontId="76" fillId="0" borderId="0" xfId="1" applyNumberFormat="1" applyFont="1" applyFill="1" applyBorder="1"/>
    <xf numFmtId="0" fontId="76" fillId="0" borderId="17" xfId="0" applyFont="1" applyBorder="1" applyAlignment="1">
      <alignment horizontal="left"/>
    </xf>
    <xf numFmtId="166" fontId="75" fillId="2" borderId="0" xfId="1" applyNumberFormat="1" applyFont="1" applyFill="1" applyBorder="1"/>
    <xf numFmtId="43" fontId="75" fillId="0" borderId="0" xfId="1" applyFont="1" applyFill="1" applyBorder="1"/>
    <xf numFmtId="0" fontId="76" fillId="0" borderId="19" xfId="0" applyFont="1" applyBorder="1" applyAlignment="1">
      <alignment horizontal="left" indent="1"/>
    </xf>
    <xf numFmtId="5" fontId="75" fillId="0" borderId="0" xfId="2" applyNumberFormat="1" applyFont="1" applyFill="1" applyBorder="1"/>
    <xf numFmtId="0" fontId="76" fillId="0" borderId="12" xfId="0" applyFont="1" applyBorder="1"/>
    <xf numFmtId="5" fontId="76" fillId="0" borderId="12" xfId="0" applyNumberFormat="1" applyFont="1" applyBorder="1"/>
    <xf numFmtId="0" fontId="75" fillId="0" borderId="19" xfId="0" applyFont="1" applyBorder="1"/>
    <xf numFmtId="0" fontId="75" fillId="0" borderId="20" xfId="0" applyFont="1" applyBorder="1"/>
    <xf numFmtId="0" fontId="75" fillId="0" borderId="21" xfId="0" applyFont="1" applyBorder="1" applyAlignment="1">
      <alignment horizontal="right"/>
    </xf>
    <xf numFmtId="178" fontId="75" fillId="0" borderId="21" xfId="0" applyNumberFormat="1" applyFont="1" applyBorder="1"/>
    <xf numFmtId="0" fontId="76" fillId="0" borderId="29" xfId="0" applyFont="1" applyBorder="1" applyAlignment="1">
      <alignment horizontal="center"/>
    </xf>
    <xf numFmtId="0" fontId="76" fillId="0" borderId="27" xfId="0" applyFont="1" applyBorder="1" applyAlignment="1">
      <alignment horizontal="center"/>
    </xf>
    <xf numFmtId="0" fontId="75" fillId="0" borderId="35" xfId="0" applyFont="1" applyBorder="1"/>
    <xf numFmtId="164" fontId="75" fillId="0" borderId="14" xfId="0" applyNumberFormat="1" applyFont="1" applyBorder="1"/>
    <xf numFmtId="178" fontId="75" fillId="0" borderId="36" xfId="0" applyNumberFormat="1" applyFont="1" applyBorder="1"/>
    <xf numFmtId="0" fontId="75" fillId="0" borderId="31" xfId="0" applyFont="1" applyBorder="1"/>
    <xf numFmtId="164" fontId="75" fillId="0" borderId="22" xfId="0" applyNumberFormat="1" applyFont="1" applyBorder="1"/>
    <xf numFmtId="0" fontId="75" fillId="0" borderId="33" xfId="0" applyFont="1" applyBorder="1"/>
    <xf numFmtId="164" fontId="75" fillId="0" borderId="37" xfId="0" applyNumberFormat="1" applyFont="1" applyBorder="1"/>
    <xf numFmtId="0" fontId="76" fillId="0" borderId="0" xfId="0" applyFont="1"/>
    <xf numFmtId="0" fontId="77" fillId="0" borderId="17" xfId="0" applyFont="1" applyBorder="1" applyAlignment="1">
      <alignment vertical="center" wrapText="1"/>
    </xf>
    <xf numFmtId="0" fontId="77" fillId="0" borderId="13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8" fontId="77" fillId="0" borderId="0" xfId="0" applyNumberFormat="1" applyFont="1" applyAlignment="1">
      <alignment horizontal="center" vertical="center" wrapText="1"/>
    </xf>
    <xf numFmtId="0" fontId="78" fillId="0" borderId="17" xfId="0" applyFont="1" applyBorder="1" applyAlignment="1">
      <alignment vertical="center" wrapText="1"/>
    </xf>
    <xf numFmtId="164" fontId="75" fillId="0" borderId="23" xfId="0" applyNumberFormat="1" applyFont="1" applyBorder="1"/>
    <xf numFmtId="5" fontId="75" fillId="0" borderId="23" xfId="2" applyNumberFormat="1" applyFont="1" applyFill="1" applyBorder="1"/>
    <xf numFmtId="0" fontId="75" fillId="0" borderId="0" xfId="0" applyFont="1" applyAlignment="1">
      <alignment horizontal="left"/>
    </xf>
    <xf numFmtId="5" fontId="76" fillId="0" borderId="23" xfId="0" applyNumberFormat="1" applyFont="1" applyBorder="1"/>
    <xf numFmtId="0" fontId="77" fillId="0" borderId="18" xfId="0" applyFont="1" applyBorder="1" applyAlignment="1">
      <alignment horizontal="center" vertical="center" wrapText="1"/>
    </xf>
    <xf numFmtId="0" fontId="76" fillId="42" borderId="0" xfId="0" applyFont="1" applyFill="1"/>
    <xf numFmtId="44" fontId="75" fillId="0" borderId="0" xfId="0" applyNumberFormat="1" applyFont="1"/>
    <xf numFmtId="178" fontId="75" fillId="0" borderId="24" xfId="0" applyNumberFormat="1" applyFont="1" applyBorder="1"/>
    <xf numFmtId="178" fontId="75" fillId="0" borderId="34" xfId="0" applyNumberFormat="1" applyFont="1" applyBorder="1" applyAlignment="1">
      <alignment horizontal="center"/>
    </xf>
    <xf numFmtId="8" fontId="73" fillId="0" borderId="0" xfId="0" applyNumberFormat="1" applyFont="1" applyAlignment="1">
      <alignment horizontal="right" vertical="center" wrapText="1"/>
    </xf>
    <xf numFmtId="181" fontId="75" fillId="0" borderId="0" xfId="0" applyNumberFormat="1" applyFont="1" applyAlignment="1">
      <alignment horizontal="right"/>
    </xf>
    <xf numFmtId="178" fontId="75" fillId="0" borderId="32" xfId="0" applyNumberFormat="1" applyFont="1" applyBorder="1" applyAlignment="1">
      <alignment horizontal="center"/>
    </xf>
    <xf numFmtId="5" fontId="75" fillId="0" borderId="23" xfId="0" applyNumberFormat="1" applyFont="1" applyBorder="1"/>
    <xf numFmtId="178" fontId="75" fillId="0" borderId="22" xfId="0" applyNumberFormat="1" applyFont="1" applyBorder="1"/>
    <xf numFmtId="5" fontId="75" fillId="0" borderId="0" xfId="0" applyNumberFormat="1" applyFont="1"/>
    <xf numFmtId="178" fontId="75" fillId="0" borderId="14" xfId="0" applyNumberFormat="1" applyFont="1" applyBorder="1"/>
    <xf numFmtId="0" fontId="76" fillId="0" borderId="0" xfId="0" applyFont="1" applyAlignment="1">
      <alignment horizontal="left" indent="1"/>
    </xf>
    <xf numFmtId="178" fontId="75" fillId="0" borderId="37" xfId="0" applyNumberFormat="1" applyFont="1" applyBorder="1"/>
    <xf numFmtId="0" fontId="75" fillId="0" borderId="0" xfId="0" applyFont="1" applyAlignment="1">
      <alignment horizontal="right"/>
    </xf>
    <xf numFmtId="8" fontId="75" fillId="0" borderId="0" xfId="0" applyNumberFormat="1" applyFont="1" applyAlignment="1">
      <alignment horizontal="right"/>
    </xf>
    <xf numFmtId="181" fontId="75" fillId="0" borderId="23" xfId="0" applyNumberFormat="1" applyFont="1" applyBorder="1" applyAlignment="1">
      <alignment horizontal="right"/>
    </xf>
    <xf numFmtId="8" fontId="75" fillId="0" borderId="23" xfId="1" applyNumberFormat="1" applyFont="1" applyFill="1" applyBorder="1" applyAlignment="1">
      <alignment horizontal="right"/>
    </xf>
    <xf numFmtId="166" fontId="76" fillId="0" borderId="23" xfId="1" applyNumberFormat="1" applyFont="1" applyFill="1" applyBorder="1"/>
    <xf numFmtId="0" fontId="76" fillId="0" borderId="28" xfId="0" quotePrefix="1" applyFont="1" applyBorder="1" applyAlignment="1">
      <alignment horizontal="center"/>
    </xf>
    <xf numFmtId="166" fontId="75" fillId="0" borderId="23" xfId="1" applyNumberFormat="1" applyFont="1" applyFill="1" applyBorder="1"/>
    <xf numFmtId="165" fontId="73" fillId="0" borderId="0" xfId="0" quotePrefix="1" applyNumberFormat="1" applyFont="1" applyAlignment="1">
      <alignment wrapText="1"/>
    </xf>
    <xf numFmtId="5" fontId="76" fillId="0" borderId="18" xfId="0" applyNumberFormat="1" applyFont="1" applyBorder="1"/>
    <xf numFmtId="0" fontId="76" fillId="2" borderId="0" xfId="0" applyFont="1" applyFill="1"/>
    <xf numFmtId="0" fontId="75" fillId="2" borderId="0" xfId="0" applyFont="1" applyFill="1"/>
    <xf numFmtId="0" fontId="76" fillId="2" borderId="0" xfId="0" applyFont="1" applyFill="1" applyAlignment="1">
      <alignment horizontal="center"/>
    </xf>
    <xf numFmtId="44" fontId="75" fillId="2" borderId="0" xfId="2" applyFont="1" applyFill="1" applyBorder="1"/>
    <xf numFmtId="182" fontId="75" fillId="2" borderId="0" xfId="2084" applyNumberFormat="1" applyFont="1" applyFill="1" applyBorder="1"/>
    <xf numFmtId="166" fontId="75" fillId="2" borderId="0" xfId="0" applyNumberFormat="1" applyFont="1" applyFill="1"/>
    <xf numFmtId="166" fontId="76" fillId="2" borderId="0" xfId="1" applyNumberFormat="1" applyFont="1" applyFill="1" applyBorder="1"/>
    <xf numFmtId="44" fontId="75" fillId="2" borderId="0" xfId="0" applyNumberFormat="1" applyFont="1" applyFill="1"/>
    <xf numFmtId="164" fontId="75" fillId="0" borderId="0" xfId="0" applyNumberFormat="1" applyFont="1"/>
    <xf numFmtId="183" fontId="75" fillId="2" borderId="31" xfId="2" applyNumberFormat="1" applyFont="1" applyFill="1" applyBorder="1"/>
    <xf numFmtId="183" fontId="75" fillId="2" borderId="0" xfId="2" applyNumberFormat="1" applyFont="1" applyFill="1" applyBorder="1"/>
    <xf numFmtId="183" fontId="75" fillId="2" borderId="32" xfId="2" applyNumberFormat="1" applyFont="1" applyFill="1" applyBorder="1"/>
    <xf numFmtId="0" fontId="76" fillId="2" borderId="25" xfId="0" applyFont="1" applyFill="1" applyBorder="1" applyAlignment="1">
      <alignment horizontal="center"/>
    </xf>
    <xf numFmtId="0" fontId="76" fillId="2" borderId="26" xfId="0" applyFont="1" applyFill="1" applyBorder="1" applyAlignment="1">
      <alignment horizontal="center"/>
    </xf>
    <xf numFmtId="0" fontId="76" fillId="2" borderId="28" xfId="0" applyFont="1" applyFill="1" applyBorder="1" applyAlignment="1">
      <alignment horizontal="center"/>
    </xf>
    <xf numFmtId="183" fontId="76" fillId="2" borderId="44" xfId="2" applyNumberFormat="1" applyFont="1" applyFill="1" applyBorder="1"/>
    <xf numFmtId="183" fontId="76" fillId="2" borderId="45" xfId="2" applyNumberFormat="1" applyFont="1" applyFill="1" applyBorder="1"/>
    <xf numFmtId="183" fontId="76" fillId="2" borderId="46" xfId="2" applyNumberFormat="1" applyFont="1" applyFill="1" applyBorder="1"/>
    <xf numFmtId="0" fontId="76" fillId="2" borderId="0" xfId="0" applyFont="1" applyFill="1" applyAlignment="1">
      <alignment horizontal="center"/>
    </xf>
    <xf numFmtId="0" fontId="73" fillId="2" borderId="30" xfId="2118" applyFont="1" applyFill="1" applyBorder="1" applyAlignment="1">
      <alignment horizontal="center"/>
    </xf>
    <xf numFmtId="0" fontId="40" fillId="41" borderId="25" xfId="955" applyFont="1" applyFill="1" applyBorder="1" applyAlignment="1">
      <alignment horizontal="center" vertical="center" wrapText="1"/>
    </xf>
    <xf numFmtId="0" fontId="40" fillId="41" borderId="26" xfId="955" applyFont="1" applyFill="1" applyBorder="1" applyAlignment="1">
      <alignment horizontal="center" vertical="center" wrapText="1"/>
    </xf>
  </cellXfs>
  <cellStyles count="2630">
    <cellStyle name="$" xfId="5" xr:uid="{00000000-0005-0000-0000-000000000000}"/>
    <cellStyle name="$ 2" xfId="6" xr:uid="{00000000-0005-0000-0000-000001000000}"/>
    <cellStyle name="$.00" xfId="7" xr:uid="{00000000-0005-0000-0000-000002000000}"/>
    <cellStyle name="$.00 2" xfId="8" xr:uid="{00000000-0005-0000-0000-000003000000}"/>
    <cellStyle name="$.00_2019 IRM Rates" xfId="9" xr:uid="{00000000-0005-0000-0000-000004000000}"/>
    <cellStyle name="$_2019 IRM Rates" xfId="10" xr:uid="{00000000-0005-0000-0000-000005000000}"/>
    <cellStyle name="$_9. Rev2Cost_GDPIPI" xfId="11" xr:uid="{00000000-0005-0000-0000-000006000000}"/>
    <cellStyle name="$_9. Rev2Cost_GDPIPI 2" xfId="12" xr:uid="{00000000-0005-0000-0000-000007000000}"/>
    <cellStyle name="$_9. Rev2Cost_GDPIPI_1. Information Sheet" xfId="13" xr:uid="{00000000-0005-0000-0000-000008000000}"/>
    <cellStyle name="$_9. Rev2Cost_GDPIPI_6.2 CBR B" xfId="2212" xr:uid="{A9FC2B02-9FA1-444C-A475-7F3631831BF1}"/>
    <cellStyle name="$_9. Rev2Cost_GDPIPI_9. Shared Tax - Rate Rider" xfId="2218" xr:uid="{B4873533-BB44-4943-9D5D-47E9F2BF5A08}"/>
    <cellStyle name="$_lists" xfId="14" xr:uid="{00000000-0005-0000-0000-000009000000}"/>
    <cellStyle name="$_lists 2" xfId="15" xr:uid="{00000000-0005-0000-0000-00000A000000}"/>
    <cellStyle name="$_lists_1. Information Sheet" xfId="16" xr:uid="{00000000-0005-0000-0000-00000B000000}"/>
    <cellStyle name="$_lists_4. Current Monthly Fixed Charge" xfId="17" xr:uid="{00000000-0005-0000-0000-00000C000000}"/>
    <cellStyle name="$_lists_6.2 CBR B" xfId="2213" xr:uid="{9D0B90C1-2CEA-45B4-A6E1-52536A71A7DB}"/>
    <cellStyle name="$_lists_9. Shared Tax - Rate Rider" xfId="2219" xr:uid="{F236E797-A0A2-4276-8BEF-E4A5CAECE6AB}"/>
    <cellStyle name="$_Sheet4" xfId="18" xr:uid="{00000000-0005-0000-0000-00000D000000}"/>
    <cellStyle name="$_Sheet4 2" xfId="19" xr:uid="{00000000-0005-0000-0000-00000E000000}"/>
    <cellStyle name="$_Sheet4_1. Information Sheet" xfId="20" xr:uid="{00000000-0005-0000-0000-00000F000000}"/>
    <cellStyle name="$_Sheet4_6.2 CBR B" xfId="2214" xr:uid="{EB4D2B2F-C297-4D6A-88A9-399C9CD27AA5}"/>
    <cellStyle name="$_Sheet4_9. Shared Tax - Rate Rider" xfId="2220" xr:uid="{F3991354-1822-4BEF-8CD4-A23355994138}"/>
    <cellStyle name="$M" xfId="21" xr:uid="{00000000-0005-0000-0000-000010000000}"/>
    <cellStyle name="$M 2" xfId="22" xr:uid="{00000000-0005-0000-0000-000011000000}"/>
    <cellStyle name="$M 3" xfId="2120" xr:uid="{5713CE3A-EFF0-4E07-A1EC-DCBEC6C9BF3F}"/>
    <cellStyle name="$M.00" xfId="23" xr:uid="{00000000-0005-0000-0000-000012000000}"/>
    <cellStyle name="$M.00 2" xfId="24" xr:uid="{00000000-0005-0000-0000-000013000000}"/>
    <cellStyle name="$M.00_2019 IRM Rates" xfId="25" xr:uid="{00000000-0005-0000-0000-000014000000}"/>
    <cellStyle name="$M_2019 IRM Rates" xfId="26" xr:uid="{00000000-0005-0000-0000-000015000000}"/>
    <cellStyle name="%" xfId="27" xr:uid="{00000000-0005-0000-0000-000016000000}"/>
    <cellStyle name="20% - Accent1" xfId="2101" builtinId="30" customBuiltin="1"/>
    <cellStyle name="20% - Accent1 10" xfId="2274" xr:uid="{24570983-88F1-41B3-86CD-78EAE85B88C7}"/>
    <cellStyle name="20% - Accent1 2" xfId="28" xr:uid="{00000000-0005-0000-0000-000017000000}"/>
    <cellStyle name="20% - Accent1 2 2" xfId="29" xr:uid="{00000000-0005-0000-0000-000018000000}"/>
    <cellStyle name="20% - Accent1 2 2 2" xfId="2362" xr:uid="{39693B43-3E79-4C15-B096-F5A323C309BC}"/>
    <cellStyle name="20% - Accent1 2 2_6. Rate Rider Calculations" xfId="2397" xr:uid="{720E12B6-179E-4F1E-9F38-899F35A39DEA}"/>
    <cellStyle name="20% - Accent1 2 3" xfId="2345" xr:uid="{2D1B2922-4EA0-42A1-A19A-DCDB133198FC}"/>
    <cellStyle name="20% - Accent1 2 4" xfId="2423" xr:uid="{B9376167-C75F-4822-8783-493A0B7D65F2}"/>
    <cellStyle name="20% - Accent1 2_1. Information Sheet" xfId="30" xr:uid="{00000000-0005-0000-0000-000019000000}"/>
    <cellStyle name="20% - Accent1 3" xfId="31" xr:uid="{00000000-0005-0000-0000-00001A000000}"/>
    <cellStyle name="20% - Accent1 4" xfId="2451" xr:uid="{8AC29455-A73B-4775-9D91-43A8DC4F7FD8}"/>
    <cellStyle name="20% - Accent1 5" xfId="2225" xr:uid="{86B9B9B8-AB0D-4EDD-BD14-B57989A98F38}"/>
    <cellStyle name="20% - Accent1 6" xfId="2380" xr:uid="{1F0219C0-6667-4663-BEFB-BF78ED6FA13F}"/>
    <cellStyle name="20% - Accent1 7" xfId="2270" xr:uid="{8BD4D15A-A2F2-4DF1-AFE5-D2162A2C75E8}"/>
    <cellStyle name="20% - Accent1 8" xfId="2496" xr:uid="{067940A1-2230-4BC5-B508-63CADBADFF4C}"/>
    <cellStyle name="20% - Accent1 9" xfId="2525" xr:uid="{20C5EAF2-A6FF-4D83-8ACD-3DE49B71D957}"/>
    <cellStyle name="20% - Accent2" xfId="2104" builtinId="34" customBuiltin="1"/>
    <cellStyle name="20% - Accent2 10" xfId="2529" xr:uid="{857123F4-888A-4B75-BE0D-C94FC3FE95DA}"/>
    <cellStyle name="20% - Accent2 2" xfId="32" xr:uid="{00000000-0005-0000-0000-00001B000000}"/>
    <cellStyle name="20% - Accent2 2 2" xfId="33" xr:uid="{00000000-0005-0000-0000-00001C000000}"/>
    <cellStyle name="20% - Accent2 2 2 2" xfId="2363" xr:uid="{92EB44A6-F1CD-46AF-B07D-C4BA68D2CAF6}"/>
    <cellStyle name="20% - Accent2 2 2_6. Rate Rider Calculations" xfId="2398" xr:uid="{4232FED1-5985-4A84-9BF7-EA679CA2A5A6}"/>
    <cellStyle name="20% - Accent2 2 3" xfId="2346" xr:uid="{EBA93F1D-CDF3-4EEC-B817-AA6BCCFB0A4E}"/>
    <cellStyle name="20% - Accent2 2 4" xfId="2424" xr:uid="{E27E2184-2F42-4827-AF22-680A1857B3D3}"/>
    <cellStyle name="20% - Accent2 2_1. Information Sheet" xfId="34" xr:uid="{00000000-0005-0000-0000-00001D000000}"/>
    <cellStyle name="20% - Accent2 3" xfId="35" xr:uid="{00000000-0005-0000-0000-00001E000000}"/>
    <cellStyle name="20% - Accent2 4" xfId="2453" xr:uid="{0D528FE1-D507-4186-9869-B180CC3CC1AC}"/>
    <cellStyle name="20% - Accent2 5" xfId="2226" xr:uid="{2D3213D0-C429-4C3F-94E3-C5F99E92DD42}"/>
    <cellStyle name="20% - Accent2 6" xfId="2291" xr:uid="{46C189AE-8928-418E-B49D-937317A636FC}"/>
    <cellStyle name="20% - Accent2 7" xfId="2545" xr:uid="{314DEEDB-8FE0-4D9D-BDA9-A9237E2045AD}"/>
    <cellStyle name="20% - Accent2 8" xfId="2551" xr:uid="{01D3AFEB-5D39-43A8-B064-E8621201C76D}"/>
    <cellStyle name="20% - Accent2 9" xfId="2502" xr:uid="{9FFE114C-20BC-43F6-8B06-40CBAA8004F9}"/>
    <cellStyle name="20% - Accent3" xfId="2107" builtinId="38" customBuiltin="1"/>
    <cellStyle name="20% - Accent3 10" xfId="2553" xr:uid="{C834F24E-505F-42B8-A707-6F08641C2E16}"/>
    <cellStyle name="20% - Accent3 2" xfId="36" xr:uid="{00000000-0005-0000-0000-00001F000000}"/>
    <cellStyle name="20% - Accent3 2 2" xfId="37" xr:uid="{00000000-0005-0000-0000-000020000000}"/>
    <cellStyle name="20% - Accent3 2 2 2" xfId="2364" xr:uid="{D4D22AFA-1523-46BB-9BD5-DC2776BF4694}"/>
    <cellStyle name="20% - Accent3 2 2_6. Rate Rider Calculations" xfId="2399" xr:uid="{764BB81D-DC20-4AF9-BCCF-4D51AFA4D70A}"/>
    <cellStyle name="20% - Accent3 2 3" xfId="2347" xr:uid="{AB0204D7-4EF3-4B65-A65F-CF5DC3256EE1}"/>
    <cellStyle name="20% - Accent3 2 4" xfId="2425" xr:uid="{993C6ED4-D234-4152-859F-293925815CE6}"/>
    <cellStyle name="20% - Accent3 2_1. Information Sheet" xfId="38" xr:uid="{00000000-0005-0000-0000-000021000000}"/>
    <cellStyle name="20% - Accent3 3" xfId="39" xr:uid="{00000000-0005-0000-0000-000022000000}"/>
    <cellStyle name="20% - Accent3 4" xfId="2455" xr:uid="{DCC01D8C-38C8-4CD3-876A-6A5D39C922AF}"/>
    <cellStyle name="20% - Accent3 5" xfId="2227" xr:uid="{4F50CD8D-D057-4B7F-934C-6A573B86F412}"/>
    <cellStyle name="20% - Accent3 6" xfId="2283" xr:uid="{959BF53B-214F-4502-AB6B-1E9759F96913}"/>
    <cellStyle name="20% - Accent3 7" xfId="2497" xr:uid="{F2732E9D-1BC8-49BD-A8D4-B91DB4CEB9F6}"/>
    <cellStyle name="20% - Accent3 8" xfId="2508" xr:uid="{359C57B3-C8B8-43B0-98AB-80B1926A7824}"/>
    <cellStyle name="20% - Accent3 9" xfId="2547" xr:uid="{DAECBB00-6571-477F-8275-6D6BEBBB54FF}"/>
    <cellStyle name="20% - Accent4" xfId="2110" builtinId="42" customBuiltin="1"/>
    <cellStyle name="20% - Accent4 10" xfId="2535" xr:uid="{21CBDB9F-3D32-4FAE-BD1C-F84181DBD8DD}"/>
    <cellStyle name="20% - Accent4 2" xfId="40" xr:uid="{00000000-0005-0000-0000-000023000000}"/>
    <cellStyle name="20% - Accent4 2 2" xfId="41" xr:uid="{00000000-0005-0000-0000-000024000000}"/>
    <cellStyle name="20% - Accent4 2 2 2" xfId="2365" xr:uid="{7F4DD8F5-D429-4381-9511-F68CA568F7A2}"/>
    <cellStyle name="20% - Accent4 2 2_6. Rate Rider Calculations" xfId="2400" xr:uid="{CEB62357-F436-43D7-88A9-01B88C8C58A6}"/>
    <cellStyle name="20% - Accent4 2 3" xfId="2348" xr:uid="{5260CF50-4995-47C1-90EB-DFB77717F648}"/>
    <cellStyle name="20% - Accent4 2 4" xfId="2426" xr:uid="{84D1B750-BA84-424A-867B-D59B60828A29}"/>
    <cellStyle name="20% - Accent4 2_1. Information Sheet" xfId="42" xr:uid="{00000000-0005-0000-0000-000025000000}"/>
    <cellStyle name="20% - Accent4 3" xfId="43" xr:uid="{00000000-0005-0000-0000-000026000000}"/>
    <cellStyle name="20% - Accent4 4" xfId="2457" xr:uid="{326A4D14-15CE-4E94-83F8-BAC52AD3723C}"/>
    <cellStyle name="20% - Accent4 5" xfId="2228" xr:uid="{81353940-E8D3-4E95-B378-3EE90FE8D0AA}"/>
    <cellStyle name="20% - Accent4 6" xfId="2282" xr:uid="{74C35247-F425-462B-B726-3D576897C62D}"/>
    <cellStyle name="20% - Accent4 7" xfId="2542" xr:uid="{A4FFC313-AE04-49FE-8F58-5ED6E6B74373}"/>
    <cellStyle name="20% - Accent4 8" xfId="2548" xr:uid="{37E22B02-DE8E-4DDF-8335-F09774BC83E5}"/>
    <cellStyle name="20% - Accent4 9" xfId="2498" xr:uid="{5CFFB8F9-F96D-416B-AAC8-2D8C2705315F}"/>
    <cellStyle name="20% - Accent5" xfId="2113" builtinId="46" customBuiltin="1"/>
    <cellStyle name="20% - Accent5 10" xfId="2530" xr:uid="{3F9320F1-4BD0-4456-8CD0-23B93A865AFD}"/>
    <cellStyle name="20% - Accent5 2" xfId="44" xr:uid="{00000000-0005-0000-0000-000027000000}"/>
    <cellStyle name="20% - Accent5 2 2" xfId="45" xr:uid="{00000000-0005-0000-0000-000028000000}"/>
    <cellStyle name="20% - Accent5 2 2 2" xfId="2366" xr:uid="{ADEE62C5-7269-4813-B805-E3C14A3A059B}"/>
    <cellStyle name="20% - Accent5 2 2_6. Rate Rider Calculations" xfId="2401" xr:uid="{D943E3CD-37EC-42BC-98AC-ACEE52901C70}"/>
    <cellStyle name="20% - Accent5 2 3" xfId="2349" xr:uid="{1B95B88E-B6DC-4148-BC64-445AA0A3E503}"/>
    <cellStyle name="20% - Accent5 2 4" xfId="2427" xr:uid="{C45587FF-51E8-433A-838E-B59B51CF410C}"/>
    <cellStyle name="20% - Accent5 2_1. Information Sheet" xfId="46" xr:uid="{00000000-0005-0000-0000-000029000000}"/>
    <cellStyle name="20% - Accent5 3" xfId="47" xr:uid="{00000000-0005-0000-0000-00002A000000}"/>
    <cellStyle name="20% - Accent5 4" xfId="2459" xr:uid="{4516F2A2-DB77-4E98-A31E-887B8E8800CF}"/>
    <cellStyle name="20% - Accent5 5" xfId="2229" xr:uid="{CDA07274-5B05-40C0-86B0-BD62B77B38EC}"/>
    <cellStyle name="20% - Accent5 6" xfId="2263" xr:uid="{53BBA4D2-4FAC-41F9-8FFD-2022F25D12C5}"/>
    <cellStyle name="20% - Accent5 7" xfId="2500" xr:uid="{E0E8569E-04FF-439A-A809-D5AEE47AA6FF}"/>
    <cellStyle name="20% - Accent5 8" xfId="2272" xr:uid="{579977ED-0048-4A1A-93BA-B980952D7626}"/>
    <cellStyle name="20% - Accent5 9" xfId="2509" xr:uid="{6EDF7C7E-98B6-4262-8716-AB0C380DEE95}"/>
    <cellStyle name="20% - Accent6" xfId="2116" builtinId="50" customBuiltin="1"/>
    <cellStyle name="20% - Accent6 10" xfId="2273" xr:uid="{84FE45CB-877B-4DB5-B8E8-4848BCDEEACB}"/>
    <cellStyle name="20% - Accent6 2" xfId="48" xr:uid="{00000000-0005-0000-0000-00002B000000}"/>
    <cellStyle name="20% - Accent6 2 2" xfId="49" xr:uid="{00000000-0005-0000-0000-00002C000000}"/>
    <cellStyle name="20% - Accent6 2 2 2" xfId="2367" xr:uid="{C07E563E-C14F-4EBE-87BB-7F13BBA18A05}"/>
    <cellStyle name="20% - Accent6 2 2 3" xfId="2191" xr:uid="{7FA0F893-60C8-4E2D-BEA9-128F3EB9E443}"/>
    <cellStyle name="20% - Accent6 2 2_6. Rate Rider Calculations" xfId="2402" xr:uid="{09AA3D30-145B-4933-B55A-661B54E8A5F0}"/>
    <cellStyle name="20% - Accent6 2 3" xfId="2350" xr:uid="{5BE1510D-5E17-4AD2-A8A3-A021E31323D8}"/>
    <cellStyle name="20% - Accent6 2 4" xfId="2428" xr:uid="{FE77B65D-0C2E-4948-ACA9-B1565B5688D9}"/>
    <cellStyle name="20% - Accent6 2 5" xfId="2121" xr:uid="{4CF939E9-F5F3-4DBB-8FF7-B2480C271B65}"/>
    <cellStyle name="20% - Accent6 2_1. Information Sheet" xfId="50" xr:uid="{00000000-0005-0000-0000-00002D000000}"/>
    <cellStyle name="20% - Accent6 3" xfId="51" xr:uid="{00000000-0005-0000-0000-00002E000000}"/>
    <cellStyle name="20% - Accent6 4" xfId="2461" xr:uid="{C1950C83-FD7E-4554-A722-2A971AC97B21}"/>
    <cellStyle name="20% - Accent6 5" xfId="2230" xr:uid="{6D093F52-E135-4DF9-9DB2-7140661D64DA}"/>
    <cellStyle name="20% - Accent6 6" xfId="2281" xr:uid="{8A870957-6676-48F7-99E7-6E642A134675}"/>
    <cellStyle name="20% - Accent6 7" xfId="2544" xr:uid="{A07804D8-10BB-4048-A650-8DA6FE5D4F3E}"/>
    <cellStyle name="20% - Accent6 8" xfId="2550" xr:uid="{F2052935-0F78-4492-BA8B-1A350E1D3E7F}"/>
    <cellStyle name="20% - Accent6 9" xfId="2259" xr:uid="{CD88DF38-4259-42A9-A2D5-94442D964EED}"/>
    <cellStyle name="40% - Accent1" xfId="2102" builtinId="31" customBuiltin="1"/>
    <cellStyle name="40% - Accent1 10" xfId="2254" xr:uid="{A2A88D18-028F-41F0-A568-7CED7B983078}"/>
    <cellStyle name="40% - Accent1 2" xfId="52" xr:uid="{00000000-0005-0000-0000-00002F000000}"/>
    <cellStyle name="40% - Accent1 2 2" xfId="53" xr:uid="{00000000-0005-0000-0000-000030000000}"/>
    <cellStyle name="40% - Accent1 2 2 2" xfId="2368" xr:uid="{950FB790-ECC9-457B-B691-51D61C649AC2}"/>
    <cellStyle name="40% - Accent1 2 2_6. Rate Rider Calculations" xfId="2403" xr:uid="{E33FC33F-382A-4C79-A6B9-7B31D6B57430}"/>
    <cellStyle name="40% - Accent1 2 3" xfId="2351" xr:uid="{9F8FD074-4C99-4094-9ACE-6E4D582713A1}"/>
    <cellStyle name="40% - Accent1 2 4" xfId="2429" xr:uid="{F0B8CB45-E3B4-4C8C-8076-F3FDEEBB672F}"/>
    <cellStyle name="40% - Accent1 2_1. Information Sheet" xfId="54" xr:uid="{00000000-0005-0000-0000-000031000000}"/>
    <cellStyle name="40% - Accent1 3" xfId="55" xr:uid="{00000000-0005-0000-0000-000032000000}"/>
    <cellStyle name="40% - Accent1 4" xfId="2452" xr:uid="{741F001E-CED2-4AB1-8EB7-15A15CEC714C}"/>
    <cellStyle name="40% - Accent1 5" xfId="2231" xr:uid="{B5DCF8CD-5A8B-4FE6-A889-87724134A6F1}"/>
    <cellStyle name="40% - Accent1 6" xfId="56" xr:uid="{00000000-0005-0000-0000-000033000000}"/>
    <cellStyle name="40% - Accent1 6 2" xfId="2290" xr:uid="{442D89EA-E630-40B7-AC69-08FC8374A530}"/>
    <cellStyle name="40% - Accent1 7" xfId="2501" xr:uid="{8B867B76-E1A8-44B4-BA04-168636632255}"/>
    <cellStyle name="40% - Accent1 8" xfId="2507" xr:uid="{6E6330F8-A3DD-4EEE-A2F2-FDD2F5ED00A3}"/>
    <cellStyle name="40% - Accent1 9" xfId="2540" xr:uid="{E332693A-1203-471B-832F-E67A52E8DBCA}"/>
    <cellStyle name="40% - Accent2" xfId="2105" builtinId="35" customBuiltin="1"/>
    <cellStyle name="40% - Accent2 10" xfId="2511" xr:uid="{4707EBE4-380F-41B8-8F06-5724108DF656}"/>
    <cellStyle name="40% - Accent2 2" xfId="57" xr:uid="{00000000-0005-0000-0000-000034000000}"/>
    <cellStyle name="40% - Accent2 2 2" xfId="58" xr:uid="{00000000-0005-0000-0000-000035000000}"/>
    <cellStyle name="40% - Accent2 2 2 2" xfId="2369" xr:uid="{955056C6-F606-463C-9E83-E10E6A3CB93C}"/>
    <cellStyle name="40% - Accent2 2 2_6. Rate Rider Calculations" xfId="2404" xr:uid="{92B4DEA5-85AA-4CAC-BDC7-0CAF83A6425A}"/>
    <cellStyle name="40% - Accent2 2 3" xfId="2352" xr:uid="{D6750B81-D11C-4FF4-9406-639E7352C4BD}"/>
    <cellStyle name="40% - Accent2 2 4" xfId="2430" xr:uid="{92D60AD3-9F9A-45E3-AA98-D1E63EEDE0F7}"/>
    <cellStyle name="40% - Accent2 2_1. Information Sheet" xfId="59" xr:uid="{00000000-0005-0000-0000-000036000000}"/>
    <cellStyle name="40% - Accent2 3" xfId="60" xr:uid="{00000000-0005-0000-0000-000037000000}"/>
    <cellStyle name="40% - Accent2 4" xfId="2454" xr:uid="{17AEA6ED-6462-497F-9E51-70F948AB0096}"/>
    <cellStyle name="40% - Accent2 5" xfId="2232" xr:uid="{274A4E04-CAE0-447C-9F9A-CCFFBDD5D29B}"/>
    <cellStyle name="40% - Accent2 6" xfId="2280" xr:uid="{AE30EC10-C8CE-4AD6-BBC4-962455323B32}"/>
    <cellStyle name="40% - Accent2 7" xfId="2543" xr:uid="{A93470A3-311C-4C03-9B46-E3E9FE7B65E9}"/>
    <cellStyle name="40% - Accent2 8" xfId="2549" xr:uid="{9E0ACB0B-AEA0-4D23-88FE-5042F7128C0B}"/>
    <cellStyle name="40% - Accent2 9" xfId="2393" xr:uid="{FF27FD86-5641-422E-96B9-B2B0E55BA339}"/>
    <cellStyle name="40% - Accent3" xfId="2108" builtinId="39" customBuiltin="1"/>
    <cellStyle name="40% - Accent3 10" xfId="2492" xr:uid="{708B7268-B479-4719-B7BC-B00CE82D7AB5}"/>
    <cellStyle name="40% - Accent3 2" xfId="61" xr:uid="{00000000-0005-0000-0000-000038000000}"/>
    <cellStyle name="40% - Accent3 2 2" xfId="62" xr:uid="{00000000-0005-0000-0000-000039000000}"/>
    <cellStyle name="40% - Accent3 2 2 2" xfId="2370" xr:uid="{1F7AF15B-CBC8-410C-829B-C3B85C324474}"/>
    <cellStyle name="40% - Accent3 2 2_6. Rate Rider Calculations" xfId="2405" xr:uid="{44B9426A-D003-46B1-A15E-3CEC4A41050C}"/>
    <cellStyle name="40% - Accent3 2 3" xfId="2353" xr:uid="{7BB72A60-4A20-4EB9-8853-B02376EBB4FB}"/>
    <cellStyle name="40% - Accent3 2 4" xfId="2431" xr:uid="{B17EFCF1-5913-40B2-B3CF-4D0EA29AD5EC}"/>
    <cellStyle name="40% - Accent3 2 5" xfId="63" xr:uid="{00000000-0005-0000-0000-00003A000000}"/>
    <cellStyle name="40% - Accent3 2_1. Information Sheet" xfId="64" xr:uid="{00000000-0005-0000-0000-00003B000000}"/>
    <cellStyle name="40% - Accent3 3" xfId="65" xr:uid="{00000000-0005-0000-0000-00003C000000}"/>
    <cellStyle name="40% - Accent3 4" xfId="2456" xr:uid="{6344A61D-0D0C-4004-8B40-3492A09980F8}"/>
    <cellStyle name="40% - Accent3 5" xfId="2233" xr:uid="{83354A7C-B572-4931-8A74-F2C59800672F}"/>
    <cellStyle name="40% - Accent3 6" xfId="2323" xr:uid="{EF184000-7D80-4640-8218-830FBB1116A4}"/>
    <cellStyle name="40% - Accent3 7" xfId="2499" xr:uid="{0FC30B40-49CB-4373-9F8C-95A1C5685A1F}"/>
    <cellStyle name="40% - Accent3 8" xfId="2536" xr:uid="{3AD82162-EA2A-47E9-AC36-4EB0A85FCD6D}"/>
    <cellStyle name="40% - Accent3 9" xfId="2534" xr:uid="{E75761CF-CE46-4769-988A-7A65716D591E}"/>
    <cellStyle name="40% - Accent4" xfId="2111" builtinId="43" customBuiltin="1"/>
    <cellStyle name="40% - Accent4 10" xfId="2532" xr:uid="{D21AE518-DDC5-46C3-9944-4BC8922D2DE9}"/>
    <cellStyle name="40% - Accent4 2" xfId="66" xr:uid="{00000000-0005-0000-0000-00003D000000}"/>
    <cellStyle name="40% - Accent4 2 2" xfId="67" xr:uid="{00000000-0005-0000-0000-00003E000000}"/>
    <cellStyle name="40% - Accent4 2 2 2" xfId="2371" xr:uid="{5738D6F2-FCBA-4EF3-A447-6AD778CB78D7}"/>
    <cellStyle name="40% - Accent4 2 2_6. Rate Rider Calculations" xfId="2406" xr:uid="{A7683F21-D8E6-406A-8CCA-904E01B1AC2E}"/>
    <cellStyle name="40% - Accent4 2 3" xfId="2354" xr:uid="{5EF61668-D551-4512-8BAC-25433AB5D468}"/>
    <cellStyle name="40% - Accent4 2 4" xfId="2432" xr:uid="{6313E9D2-DC8F-413F-91EE-8AC8177138C6}"/>
    <cellStyle name="40% - Accent4 2_1. Information Sheet" xfId="68" xr:uid="{00000000-0005-0000-0000-00003F000000}"/>
    <cellStyle name="40% - Accent4 3" xfId="69" xr:uid="{00000000-0005-0000-0000-000040000000}"/>
    <cellStyle name="40% - Accent4 4" xfId="2458" xr:uid="{AD02377E-9B57-4445-9084-D34564313AB7}"/>
    <cellStyle name="40% - Accent4 5" xfId="2234" xr:uid="{A3FB95FE-091B-4995-8367-B4B8A98B3CA0}"/>
    <cellStyle name="40% - Accent4 6" xfId="2322" xr:uid="{8D7A6314-B53F-47F1-A5A4-95EFA7BC9AAA}"/>
    <cellStyle name="40% - Accent4 7" xfId="2537" xr:uid="{7B642B7B-423A-4F32-8F20-057DAE29A6CF}"/>
    <cellStyle name="40% - Accent4 8" xfId="2533" xr:uid="{85D4BFB5-8C75-4CE7-BF5E-75C5FDE11857}"/>
    <cellStyle name="40% - Accent4 9" xfId="2493" xr:uid="{90AB809A-D7B3-4037-8DB5-B5A7D164E01E}"/>
    <cellStyle name="40% - Accent5" xfId="2114" builtinId="47" customBuiltin="1"/>
    <cellStyle name="40% - Accent5 10" xfId="2555" xr:uid="{79198B05-CD03-44A5-BDA0-1B693DB2EBD4}"/>
    <cellStyle name="40% - Accent5 2" xfId="70" xr:uid="{00000000-0005-0000-0000-000041000000}"/>
    <cellStyle name="40% - Accent5 2 2" xfId="71" xr:uid="{00000000-0005-0000-0000-000042000000}"/>
    <cellStyle name="40% - Accent5 2 2 2" xfId="2372" xr:uid="{E71C9C72-DD7A-43C2-A44B-438C33FA8310}"/>
    <cellStyle name="40% - Accent5 2 2_6. Rate Rider Calculations" xfId="2407" xr:uid="{EA4228B3-9879-4A4A-BE9D-4AA80AC846F9}"/>
    <cellStyle name="40% - Accent5 2 3" xfId="2355" xr:uid="{8A9C1704-5F1D-4D29-90EE-8D3059F1B167}"/>
    <cellStyle name="40% - Accent5 2 4" xfId="2433" xr:uid="{FAA69009-F609-4786-AE3A-D998103A5252}"/>
    <cellStyle name="40% - Accent5 2_1. Information Sheet" xfId="72" xr:uid="{00000000-0005-0000-0000-000043000000}"/>
    <cellStyle name="40% - Accent5 3" xfId="73" xr:uid="{00000000-0005-0000-0000-000044000000}"/>
    <cellStyle name="40% - Accent5 4" xfId="2460" xr:uid="{C0030979-A709-4168-8B3E-603677AAC0EA}"/>
    <cellStyle name="40% - Accent5 5" xfId="2235" xr:uid="{19D7D1F6-E1C0-4A21-88DF-0661C8C6AFF2}"/>
    <cellStyle name="40% - Accent5 6" xfId="2384" xr:uid="{441B0625-5EDE-4C9D-9D3C-42D3D46B091D}"/>
    <cellStyle name="40% - Accent5 7" xfId="2546" xr:uid="{1C8EEA32-BCD8-472E-A460-42EC8C11AD8F}"/>
    <cellStyle name="40% - Accent5 8" xfId="2552" xr:uid="{A7E622A9-1074-417F-AC6E-62256A4683F3}"/>
    <cellStyle name="40% - Accent5 9" xfId="2554" xr:uid="{0411A97C-8C9C-495A-ABAF-7DFDAB447857}"/>
    <cellStyle name="40% - Accent6" xfId="2117" builtinId="51" customBuiltin="1"/>
    <cellStyle name="40% - Accent6 10" xfId="2520" xr:uid="{F5D8EB05-E9B0-4DFF-8AD8-D2A7579F0E6B}"/>
    <cellStyle name="40% - Accent6 2" xfId="74" xr:uid="{00000000-0005-0000-0000-000045000000}"/>
    <cellStyle name="40% - Accent6 2 2" xfId="75" xr:uid="{00000000-0005-0000-0000-000046000000}"/>
    <cellStyle name="40% - Accent6 2 2 2" xfId="2373" xr:uid="{BE56E0B1-E575-48EA-862D-7C389125D64E}"/>
    <cellStyle name="40% - Accent6 2 2_6. Rate Rider Calculations" xfId="2408" xr:uid="{FA2E215A-EB14-419E-AAE0-F6006F68A988}"/>
    <cellStyle name="40% - Accent6 2 3" xfId="2356" xr:uid="{F7014D65-AB91-4261-A895-060D09CBDAC9}"/>
    <cellStyle name="40% - Accent6 2 4" xfId="2434" xr:uid="{BAEEAE1C-A9CE-41E0-9A31-F36D8B539EEC}"/>
    <cellStyle name="40% - Accent6 2_1. Information Sheet" xfId="76" xr:uid="{00000000-0005-0000-0000-000047000000}"/>
    <cellStyle name="40% - Accent6 3" xfId="77" xr:uid="{00000000-0005-0000-0000-000048000000}"/>
    <cellStyle name="40% - Accent6 4" xfId="2462" xr:uid="{E8AA627C-D229-4D90-A176-FCD72ABD3B7A}"/>
    <cellStyle name="40% - Accent6 5" xfId="2236" xr:uid="{4733C159-23E9-4315-887E-52D8EC87B80C}"/>
    <cellStyle name="40% - Accent6 6" xfId="2329" xr:uid="{1B405C19-3384-4B2D-A23F-02252B497780}"/>
    <cellStyle name="40% - Accent6 7" xfId="2531" xr:uid="{E5D5DFDD-AC66-4C48-AC77-F1D18480C581}"/>
    <cellStyle name="40% - Accent6 8" xfId="2522" xr:uid="{95DA68B0-0A3B-44CF-B6C0-5A2197ED3A77}"/>
    <cellStyle name="40% - Accent6 9" xfId="2279" xr:uid="{FB317823-A63D-4BD3-B461-DE75E11F1A25}"/>
    <cellStyle name="60% - Accent1 2" xfId="78" xr:uid="{00000000-0005-0000-0000-000049000000}"/>
    <cellStyle name="60% - Accent1 2 2" xfId="2122" xr:uid="{12E0FB98-4ED3-4CFD-9AFE-51361CA380D5}"/>
    <cellStyle name="60% - Accent1 3" xfId="2237" xr:uid="{742FADC9-0843-478C-8ACB-2DCC3E4156CC}"/>
    <cellStyle name="60% - Accent1 4" xfId="2160" xr:uid="{0B558B2C-71ED-4F20-A11B-5E7115D878D9}"/>
    <cellStyle name="60% - Accent2 2" xfId="79" xr:uid="{00000000-0005-0000-0000-00004A000000}"/>
    <cellStyle name="60% - Accent2 2 2" xfId="2123" xr:uid="{579D6129-DDD6-4A3F-B737-2E6DDEEDA21C}"/>
    <cellStyle name="60% - Accent2 3" xfId="2238" xr:uid="{681E8926-7603-4FD9-8EDE-37DAAE269D16}"/>
    <cellStyle name="60% - Accent2 4" xfId="2161" xr:uid="{67E8930F-9869-47F6-8D04-55CD6F1569C9}"/>
    <cellStyle name="60% - Accent3 2" xfId="80" xr:uid="{00000000-0005-0000-0000-00004B000000}"/>
    <cellStyle name="60% - Accent3 2 2" xfId="2124" xr:uid="{F29B41DD-15AB-4C85-895D-669860485EA0}"/>
    <cellStyle name="60% - Accent3 3" xfId="2239" xr:uid="{8CEE352A-F79E-44C2-9C8C-B17321A97F56}"/>
    <cellStyle name="60% - Accent3 4" xfId="2162" xr:uid="{C98F9BC8-05E5-4412-A00C-7E9826F3FD4A}"/>
    <cellStyle name="60% - Accent4 2" xfId="81" xr:uid="{00000000-0005-0000-0000-00004C000000}"/>
    <cellStyle name="60% - Accent4 2 2" xfId="2125" xr:uid="{83D84CA0-E7E2-41DC-BE1C-0B399B75CB3B}"/>
    <cellStyle name="60% - Accent4 3" xfId="2240" xr:uid="{DDE3EBFC-B45B-43FF-A0D5-322B7EB368FF}"/>
    <cellStyle name="60% - Accent4 4" xfId="2163" xr:uid="{6B2EF8AA-55BA-42E4-9F4A-DE51BC34AFFA}"/>
    <cellStyle name="60% - Accent5 2" xfId="82" xr:uid="{00000000-0005-0000-0000-00004D000000}"/>
    <cellStyle name="60% - Accent5 2 2" xfId="2126" xr:uid="{213B6417-5A25-4893-820D-AB2BCE49E0CF}"/>
    <cellStyle name="60% - Accent5 3" xfId="2241" xr:uid="{876BBAC9-3AD1-4A4B-8CE2-BC1EDBA9D453}"/>
    <cellStyle name="60% - Accent5 4" xfId="2164" xr:uid="{7AF2B581-DD02-4E06-BE72-43396D526542}"/>
    <cellStyle name="60% - Accent6 2" xfId="83" xr:uid="{00000000-0005-0000-0000-00004E000000}"/>
    <cellStyle name="60% - Accent6 2 2" xfId="2127" xr:uid="{486D58EA-9059-4C1B-A55B-2DCC21AC4CC4}"/>
    <cellStyle name="60% - Accent6 3" xfId="2242" xr:uid="{1CD87F82-6565-479E-8608-5BC383912B2A}"/>
    <cellStyle name="60% - Accent6 4" xfId="2165" xr:uid="{249A0F1F-2BCC-4BF6-B11B-D9CC91324FC2}"/>
    <cellStyle name="99-4,5M" xfId="84" xr:uid="{00000000-0005-0000-0000-00004F000000}"/>
    <cellStyle name="Accent1" xfId="2100" builtinId="29" customBuiltin="1"/>
    <cellStyle name="Accent1 2" xfId="85" xr:uid="{00000000-0005-0000-0000-000050000000}"/>
    <cellStyle name="Accent1 2 2" xfId="2128" xr:uid="{2AAB198A-6ABB-4B6E-8A73-B79EE030E4B7}"/>
    <cellStyle name="Accent1 3" xfId="2243" xr:uid="{0413619F-03E6-40C3-B58B-5FD9CBE01500}"/>
    <cellStyle name="Accent2" xfId="2103" builtinId="33" customBuiltin="1"/>
    <cellStyle name="Accent2 2" xfId="86" xr:uid="{00000000-0005-0000-0000-000051000000}"/>
    <cellStyle name="Accent2 2 2" xfId="2129" xr:uid="{CC77BA6A-2014-4D53-B8C0-85567E466E8E}"/>
    <cellStyle name="Accent2 3" xfId="2244" xr:uid="{17C8B8EB-5648-4E63-AC58-A59E5AC9ABD9}"/>
    <cellStyle name="Accent3" xfId="2106" builtinId="37" customBuiltin="1"/>
    <cellStyle name="Accent3 2" xfId="87" xr:uid="{00000000-0005-0000-0000-000052000000}"/>
    <cellStyle name="Accent3 2 2" xfId="2130" xr:uid="{B6D64406-202F-4D05-A982-01980B01F330}"/>
    <cellStyle name="Accent3 3" xfId="2245" xr:uid="{D45910D0-76D4-4D88-857C-58A1BDEF5BB5}"/>
    <cellStyle name="Accent4" xfId="2109" builtinId="41" customBuiltin="1"/>
    <cellStyle name="Accent4 2" xfId="88" xr:uid="{00000000-0005-0000-0000-000053000000}"/>
    <cellStyle name="Accent4 2 2" xfId="2131" xr:uid="{E4FFC407-DF96-4169-9841-919931705B3C}"/>
    <cellStyle name="Accent4 3" xfId="2246" xr:uid="{4976C50C-50A4-45CC-8F91-9E8097036E9F}"/>
    <cellStyle name="Accent5" xfId="2112" builtinId="45" customBuiltin="1"/>
    <cellStyle name="Accent5 2" xfId="89" xr:uid="{00000000-0005-0000-0000-000054000000}"/>
    <cellStyle name="Accent5 2 2" xfId="2132" xr:uid="{40A5A10E-A8BF-40D0-AF0C-3AF6A74D6316}"/>
    <cellStyle name="Accent5 3" xfId="2247" xr:uid="{57A88843-D870-4B4E-AE60-28C552537FDD}"/>
    <cellStyle name="Accent6" xfId="2115" builtinId="49" customBuiltin="1"/>
    <cellStyle name="Accent6 2" xfId="90" xr:uid="{00000000-0005-0000-0000-000055000000}"/>
    <cellStyle name="Accent6 2 2" xfId="2133" xr:uid="{14F38AC9-8F4B-4E4A-A882-0055F043E752}"/>
    <cellStyle name="Accent6 3" xfId="2248" xr:uid="{AC445C67-D50F-4466-9487-A309CA9207C8}"/>
    <cellStyle name="Bad" xfId="2090" builtinId="27" customBuiltin="1"/>
    <cellStyle name="Bad 2" xfId="91" xr:uid="{00000000-0005-0000-0000-000056000000}"/>
    <cellStyle name="Bad 2 2" xfId="2134" xr:uid="{E2A67007-FEA1-4F25-89E9-8F2E0A47A6E4}"/>
    <cellStyle name="Bad 3" xfId="2249" xr:uid="{9F070B5B-0EAD-4BD4-8B30-20978FE51F8E}"/>
    <cellStyle name="C2" xfId="92" xr:uid="{00000000-0005-0000-0000-000057000000}"/>
    <cellStyle name="Calculation" xfId="2093" builtinId="22" customBuiltin="1"/>
    <cellStyle name="Calculation 2" xfId="93" xr:uid="{00000000-0005-0000-0000-000058000000}"/>
    <cellStyle name="Calculation 2 2" xfId="2135" xr:uid="{18D19949-00E5-4FAC-94E8-5ED815C4CB82}"/>
    <cellStyle name="Calculation 3" xfId="2250" xr:uid="{5B824AF1-8F07-495F-B422-FA2B66ACCFB1}"/>
    <cellStyle name="Check Cell" xfId="2095" builtinId="23" customBuiltin="1"/>
    <cellStyle name="Check Cell 2" xfId="94" xr:uid="{00000000-0005-0000-0000-000059000000}"/>
    <cellStyle name="Check Cell 2 2" xfId="2136" xr:uid="{A908B113-9C64-46EE-A2F8-F975B47ECD3E}"/>
    <cellStyle name="Check Cell 3" xfId="2251" xr:uid="{799E9139-372F-4D1E-B2AF-CEBFA4755357}"/>
    <cellStyle name="Comma" xfId="1" builtinId="3"/>
    <cellStyle name="Comma 10" xfId="96" xr:uid="{00000000-0005-0000-0000-00005B000000}"/>
    <cellStyle name="Comma 10 2" xfId="97" xr:uid="{00000000-0005-0000-0000-00005C000000}"/>
    <cellStyle name="Comma 10 2 2" xfId="1821" xr:uid="{00000000-0005-0000-0000-00005C000000}"/>
    <cellStyle name="Comma 10 2 3" xfId="2621" xr:uid="{E0D1FE70-91B8-4531-AE48-2AF5DCE1BE36}"/>
    <cellStyle name="Comma 10 3" xfId="98" xr:uid="{00000000-0005-0000-0000-00005D000000}"/>
    <cellStyle name="Comma 10 3 2" xfId="1822" xr:uid="{00000000-0005-0000-0000-00005D000000}"/>
    <cellStyle name="Comma 10 4" xfId="1820" xr:uid="{00000000-0005-0000-0000-00005B000000}"/>
    <cellStyle name="Comma 10 5" xfId="2512" xr:uid="{959E6FC6-F7C5-4083-9B66-C3C20E63D31E}"/>
    <cellStyle name="Comma 11" xfId="99" xr:uid="{00000000-0005-0000-0000-00005E000000}"/>
    <cellStyle name="Comma 11 2" xfId="100" xr:uid="{00000000-0005-0000-0000-00005F000000}"/>
    <cellStyle name="Comma 11 2 2" xfId="1824" xr:uid="{00000000-0005-0000-0000-00005F000000}"/>
    <cellStyle name="Comma 11 3" xfId="1823" xr:uid="{00000000-0005-0000-0000-00005E000000}"/>
    <cellStyle name="Comma 12" xfId="101" xr:uid="{00000000-0005-0000-0000-000060000000}"/>
    <cellStyle name="Comma 12 2" xfId="102" xr:uid="{00000000-0005-0000-0000-000061000000}"/>
    <cellStyle name="Comma 12 2 2" xfId="103" xr:uid="{00000000-0005-0000-0000-000062000000}"/>
    <cellStyle name="Comma 12 3" xfId="1825" xr:uid="{00000000-0005-0000-0000-000060000000}"/>
    <cellStyle name="Comma 13" xfId="104" xr:uid="{00000000-0005-0000-0000-000063000000}"/>
    <cellStyle name="Comma 13 2" xfId="1826" xr:uid="{00000000-0005-0000-0000-000063000000}"/>
    <cellStyle name="Comma 14" xfId="105" xr:uid="{00000000-0005-0000-0000-000064000000}"/>
    <cellStyle name="Comma 14 2" xfId="1827" xr:uid="{00000000-0005-0000-0000-000064000000}"/>
    <cellStyle name="Comma 15" xfId="106" xr:uid="{00000000-0005-0000-0000-000065000000}"/>
    <cellStyle name="Comma 15 2" xfId="1828" xr:uid="{00000000-0005-0000-0000-000065000000}"/>
    <cellStyle name="Comma 16" xfId="107" xr:uid="{00000000-0005-0000-0000-000066000000}"/>
    <cellStyle name="Comma 16 2" xfId="1829" xr:uid="{00000000-0005-0000-0000-000066000000}"/>
    <cellStyle name="Comma 17" xfId="108" xr:uid="{00000000-0005-0000-0000-000067000000}"/>
    <cellStyle name="Comma 17 2" xfId="1830" xr:uid="{00000000-0005-0000-0000-000067000000}"/>
    <cellStyle name="Comma 18" xfId="109" xr:uid="{00000000-0005-0000-0000-000068000000}"/>
    <cellStyle name="Comma 18 2" xfId="1831" xr:uid="{00000000-0005-0000-0000-000068000000}"/>
    <cellStyle name="Comma 19" xfId="110" xr:uid="{00000000-0005-0000-0000-000069000000}"/>
    <cellStyle name="Comma 19 2" xfId="1832" xr:uid="{00000000-0005-0000-0000-000069000000}"/>
    <cellStyle name="Comma 2" xfId="111" xr:uid="{00000000-0005-0000-0000-00006A000000}"/>
    <cellStyle name="Comma 2 10" xfId="112" xr:uid="{00000000-0005-0000-0000-00006B000000}"/>
    <cellStyle name="Comma 2 10 2" xfId="113" xr:uid="{00000000-0005-0000-0000-00006C000000}"/>
    <cellStyle name="Comma 2 10 2 2" xfId="114" xr:uid="{00000000-0005-0000-0000-00006D000000}"/>
    <cellStyle name="Comma 2 10 2 2 2" xfId="115" xr:uid="{00000000-0005-0000-0000-00006E000000}"/>
    <cellStyle name="Comma 2 10 3" xfId="116" xr:uid="{00000000-0005-0000-0000-00006F000000}"/>
    <cellStyle name="Comma 2 10 3 2" xfId="117" xr:uid="{00000000-0005-0000-0000-000070000000}"/>
    <cellStyle name="Comma 2 11" xfId="118" xr:uid="{00000000-0005-0000-0000-000071000000}"/>
    <cellStyle name="Comma 2 11 2" xfId="119" xr:uid="{00000000-0005-0000-0000-000072000000}"/>
    <cellStyle name="Comma 2 11 2 2" xfId="120" xr:uid="{00000000-0005-0000-0000-000073000000}"/>
    <cellStyle name="Comma 2 11 2 2 2" xfId="121" xr:uid="{00000000-0005-0000-0000-000074000000}"/>
    <cellStyle name="Comma 2 11 2 2 2 2" xfId="122" xr:uid="{00000000-0005-0000-0000-000075000000}"/>
    <cellStyle name="Comma 2 11 2 2 2 2 2" xfId="1837" xr:uid="{00000000-0005-0000-0000-000075000000}"/>
    <cellStyle name="Comma 2 11 2 2 2 3" xfId="1836" xr:uid="{00000000-0005-0000-0000-000074000000}"/>
    <cellStyle name="Comma 2 11 2 2 3" xfId="1835" xr:uid="{00000000-0005-0000-0000-000073000000}"/>
    <cellStyle name="Comma 2 11 2 3" xfId="123" xr:uid="{00000000-0005-0000-0000-000076000000}"/>
    <cellStyle name="Comma 2 11 2 3 2" xfId="124" xr:uid="{00000000-0005-0000-0000-000077000000}"/>
    <cellStyle name="Comma 2 11 2 3 2 2" xfId="1839" xr:uid="{00000000-0005-0000-0000-000077000000}"/>
    <cellStyle name="Comma 2 11 2 3 3" xfId="1838" xr:uid="{00000000-0005-0000-0000-000076000000}"/>
    <cellStyle name="Comma 2 11 2 4" xfId="1834" xr:uid="{00000000-0005-0000-0000-000072000000}"/>
    <cellStyle name="Comma 2 11 3" xfId="125" xr:uid="{00000000-0005-0000-0000-000078000000}"/>
    <cellStyle name="Comma 2 11 3 2" xfId="126" xr:uid="{00000000-0005-0000-0000-000079000000}"/>
    <cellStyle name="Comma 2 11 3 2 2" xfId="127" xr:uid="{00000000-0005-0000-0000-00007A000000}"/>
    <cellStyle name="Comma 2 11 3 2 2 2" xfId="128" xr:uid="{00000000-0005-0000-0000-00007B000000}"/>
    <cellStyle name="Comma 2 11 3 2 2 2 2" xfId="1843" xr:uid="{00000000-0005-0000-0000-00007B000000}"/>
    <cellStyle name="Comma 2 11 3 2 2 3" xfId="1842" xr:uid="{00000000-0005-0000-0000-00007A000000}"/>
    <cellStyle name="Comma 2 11 3 2 3" xfId="1841" xr:uid="{00000000-0005-0000-0000-000079000000}"/>
    <cellStyle name="Comma 2 11 3 3" xfId="129" xr:uid="{00000000-0005-0000-0000-00007C000000}"/>
    <cellStyle name="Comma 2 11 3 3 2" xfId="130" xr:uid="{00000000-0005-0000-0000-00007D000000}"/>
    <cellStyle name="Comma 2 11 3 3 2 2" xfId="1845" xr:uid="{00000000-0005-0000-0000-00007D000000}"/>
    <cellStyle name="Comma 2 11 3 3 3" xfId="1844" xr:uid="{00000000-0005-0000-0000-00007C000000}"/>
    <cellStyle name="Comma 2 11 3 4" xfId="1840" xr:uid="{00000000-0005-0000-0000-000078000000}"/>
    <cellStyle name="Comma 2 11 4" xfId="131" xr:uid="{00000000-0005-0000-0000-00007E000000}"/>
    <cellStyle name="Comma 2 11 4 2" xfId="132" xr:uid="{00000000-0005-0000-0000-00007F000000}"/>
    <cellStyle name="Comma 2 11 4 2 2" xfId="133" xr:uid="{00000000-0005-0000-0000-000080000000}"/>
    <cellStyle name="Comma 2 11 5" xfId="134" xr:uid="{00000000-0005-0000-0000-000081000000}"/>
    <cellStyle name="Comma 2 11 5 2" xfId="135" xr:uid="{00000000-0005-0000-0000-000082000000}"/>
    <cellStyle name="Comma 2 12" xfId="136" xr:uid="{00000000-0005-0000-0000-000083000000}"/>
    <cellStyle name="Comma 2 12 2" xfId="137" xr:uid="{00000000-0005-0000-0000-000084000000}"/>
    <cellStyle name="Comma 2 12 2 2" xfId="138" xr:uid="{00000000-0005-0000-0000-000085000000}"/>
    <cellStyle name="Comma 2 12 2 2 2" xfId="139" xr:uid="{00000000-0005-0000-0000-000086000000}"/>
    <cellStyle name="Comma 2 12 2 2 2 2" xfId="1849" xr:uid="{00000000-0005-0000-0000-000086000000}"/>
    <cellStyle name="Comma 2 12 2 2 3" xfId="1848" xr:uid="{00000000-0005-0000-0000-000085000000}"/>
    <cellStyle name="Comma 2 12 2 3" xfId="1847" xr:uid="{00000000-0005-0000-0000-000084000000}"/>
    <cellStyle name="Comma 2 12 3" xfId="140" xr:uid="{00000000-0005-0000-0000-000087000000}"/>
    <cellStyle name="Comma 2 12 3 2" xfId="141" xr:uid="{00000000-0005-0000-0000-000088000000}"/>
    <cellStyle name="Comma 2 12 3 2 2" xfId="1851" xr:uid="{00000000-0005-0000-0000-000088000000}"/>
    <cellStyle name="Comma 2 12 3 3" xfId="1850" xr:uid="{00000000-0005-0000-0000-000087000000}"/>
    <cellStyle name="Comma 2 12 4" xfId="1846" xr:uid="{00000000-0005-0000-0000-000083000000}"/>
    <cellStyle name="Comma 2 13" xfId="142" xr:uid="{00000000-0005-0000-0000-000089000000}"/>
    <cellStyle name="Comma 2 13 2" xfId="143" xr:uid="{00000000-0005-0000-0000-00008A000000}"/>
    <cellStyle name="Comma 2 13 2 2" xfId="144" xr:uid="{00000000-0005-0000-0000-00008B000000}"/>
    <cellStyle name="Comma 2 13 2 2 2" xfId="145" xr:uid="{00000000-0005-0000-0000-00008C000000}"/>
    <cellStyle name="Comma 2 13 2 2 2 2" xfId="1855" xr:uid="{00000000-0005-0000-0000-00008C000000}"/>
    <cellStyle name="Comma 2 13 2 2 3" xfId="1854" xr:uid="{00000000-0005-0000-0000-00008B000000}"/>
    <cellStyle name="Comma 2 13 2 3" xfId="1853" xr:uid="{00000000-0005-0000-0000-00008A000000}"/>
    <cellStyle name="Comma 2 13 3" xfId="146" xr:uid="{00000000-0005-0000-0000-00008D000000}"/>
    <cellStyle name="Comma 2 13 3 2" xfId="147" xr:uid="{00000000-0005-0000-0000-00008E000000}"/>
    <cellStyle name="Comma 2 13 3 2 2" xfId="1857" xr:uid="{00000000-0005-0000-0000-00008E000000}"/>
    <cellStyle name="Comma 2 13 3 3" xfId="1856" xr:uid="{00000000-0005-0000-0000-00008D000000}"/>
    <cellStyle name="Comma 2 13 4" xfId="1852" xr:uid="{00000000-0005-0000-0000-000089000000}"/>
    <cellStyle name="Comma 2 14" xfId="148" xr:uid="{00000000-0005-0000-0000-00008F000000}"/>
    <cellStyle name="Comma 2 14 2" xfId="149" xr:uid="{00000000-0005-0000-0000-000090000000}"/>
    <cellStyle name="Comma 2 14 2 2" xfId="150" xr:uid="{00000000-0005-0000-0000-000091000000}"/>
    <cellStyle name="Comma 2 14 2 2 2" xfId="151" xr:uid="{00000000-0005-0000-0000-000092000000}"/>
    <cellStyle name="Comma 2 14 3" xfId="152" xr:uid="{00000000-0005-0000-0000-000093000000}"/>
    <cellStyle name="Comma 2 14 3 2" xfId="153" xr:uid="{00000000-0005-0000-0000-000094000000}"/>
    <cellStyle name="Comma 2 15" xfId="154" xr:uid="{00000000-0005-0000-0000-000095000000}"/>
    <cellStyle name="Comma 2 16" xfId="155" xr:uid="{00000000-0005-0000-0000-000096000000}"/>
    <cellStyle name="Comma 2 16 2" xfId="1858" xr:uid="{00000000-0005-0000-0000-000096000000}"/>
    <cellStyle name="Comma 2 17" xfId="156" xr:uid="{00000000-0005-0000-0000-000097000000}"/>
    <cellStyle name="Comma 2 17 2" xfId="1859" xr:uid="{00000000-0005-0000-0000-000097000000}"/>
    <cellStyle name="Comma 2 18" xfId="1833" xr:uid="{00000000-0005-0000-0000-00006A000000}"/>
    <cellStyle name="Comma 2 19" xfId="2137" xr:uid="{B5F0731E-B3A1-4090-94F0-CF02646FE034}"/>
    <cellStyle name="Comma 2 2" xfId="157" xr:uid="{00000000-0005-0000-0000-000098000000}"/>
    <cellStyle name="Comma 2 2 10" xfId="158" xr:uid="{00000000-0005-0000-0000-000099000000}"/>
    <cellStyle name="Comma 2 2 11" xfId="159" xr:uid="{00000000-0005-0000-0000-00009A000000}"/>
    <cellStyle name="Comma 2 2 12" xfId="160" xr:uid="{00000000-0005-0000-0000-00009B000000}"/>
    <cellStyle name="Comma 2 2 13" xfId="161" xr:uid="{00000000-0005-0000-0000-00009C000000}"/>
    <cellStyle name="Comma 2 2 13 2" xfId="162" xr:uid="{00000000-0005-0000-0000-00009D000000}"/>
    <cellStyle name="Comma 2 2 13 2 2" xfId="1861" xr:uid="{00000000-0005-0000-0000-00009D000000}"/>
    <cellStyle name="Comma 2 2 13 3" xfId="1860" xr:uid="{00000000-0005-0000-0000-00009C000000}"/>
    <cellStyle name="Comma 2 2 14" xfId="163" xr:uid="{00000000-0005-0000-0000-00009E000000}"/>
    <cellStyle name="Comma 2 2 14 2" xfId="164" xr:uid="{00000000-0005-0000-0000-00009F000000}"/>
    <cellStyle name="Comma 2 2 15" xfId="2168" xr:uid="{B779676E-0F12-4AA7-BD31-50DDFD953D12}"/>
    <cellStyle name="Comma 2 2 2" xfId="165" xr:uid="{00000000-0005-0000-0000-0000A0000000}"/>
    <cellStyle name="Comma 2 2 2 2" xfId="166" xr:uid="{00000000-0005-0000-0000-0000A1000000}"/>
    <cellStyle name="Comma 2 2 2 2 2" xfId="2594" xr:uid="{0CD84143-0856-4AC4-A7FC-CC2174CC8BC7}"/>
    <cellStyle name="Comma 2 2 2 2 3" xfId="2388" xr:uid="{601DB6BC-A2F1-4EFA-9C48-7326D0F944A6}"/>
    <cellStyle name="Comma 2 2 2 3" xfId="2395" xr:uid="{24CD0612-6CE7-49B5-9C5F-E6A572C1147C}"/>
    <cellStyle name="Comma 2 2 2 3 2" xfId="2599" xr:uid="{A85D0B4A-53A0-430B-B6F3-2C9EE8872D63}"/>
    <cellStyle name="Comma 2 2 2 4" xfId="2468" xr:uid="{A6B91739-51F4-4928-A4FE-00ACA1B68333}"/>
    <cellStyle name="Comma 2 2 2 4 2" xfId="2612" xr:uid="{EDFD8966-0256-44B7-8080-0A01EDD2F6B9}"/>
    <cellStyle name="Comma 2 2 2 5" xfId="2485" xr:uid="{0050A02F-2D63-4357-86B2-6FD4A014EB2A}"/>
    <cellStyle name="Comma 2 2 2 5 2" xfId="2618" xr:uid="{100A289C-263B-4EB5-BF17-AC4282906603}"/>
    <cellStyle name="Comma 2 2 2 6" xfId="2333" xr:uid="{FDCD7EC7-33B7-4EBD-83FB-402FCC47C06B}"/>
    <cellStyle name="Comma 2 2 2 6 2" xfId="2587" xr:uid="{C48688D6-07D6-44EE-BCD2-1B8336DD262C}"/>
    <cellStyle name="Comma 2 2 2 7" xfId="2173" xr:uid="{CE28C2A9-B744-41D3-8933-5DF4C9336E57}"/>
    <cellStyle name="Comma 2 2 3" xfId="167" xr:uid="{00000000-0005-0000-0000-0000A2000000}"/>
    <cellStyle name="Comma 2 2 3 2" xfId="2473" xr:uid="{12E200F2-E1B1-4D0E-AE2B-321BAC4D40A1}"/>
    <cellStyle name="Comma 2 2 3 2 2" xfId="2614" xr:uid="{68E48DAF-8C24-4AC6-AAD7-C105DFAFCA75}"/>
    <cellStyle name="Comma 2 2 3 3" xfId="2374" xr:uid="{DC904A2B-E966-43AD-8431-F9DB00ACD2FF}"/>
    <cellStyle name="Comma 2 2 3 3 2" xfId="2590" xr:uid="{A684BE7F-758E-4E5A-A9ED-3F029B8FF96F}"/>
    <cellStyle name="Comma 2 2 3 4" xfId="2178" xr:uid="{EE6F5DB2-C2E2-4285-A849-DFD11FA59976}"/>
    <cellStyle name="Comma 2 2 4" xfId="168" xr:uid="{00000000-0005-0000-0000-0000A3000000}"/>
    <cellStyle name="Comma 2 2 4 2" xfId="2484" xr:uid="{74700CEC-274B-4C53-90C0-6FB6E61F819B}"/>
    <cellStyle name="Comma 2 2 4 2 2" xfId="2617" xr:uid="{C0B9E03A-9762-47ED-B99A-BA47AEFDBA9B}"/>
    <cellStyle name="Comma 2 2 4 3" xfId="2391" xr:uid="{849826DF-3260-4864-B14C-156B02604CE2}"/>
    <cellStyle name="Comma 2 2 4 3 2" xfId="2596" xr:uid="{19465C5E-8775-480E-9354-B11DEE71E6AF}"/>
    <cellStyle name="Comma 2 2 4 4" xfId="2565" xr:uid="{400F757E-CD1E-42CD-8A7B-6AEE8A582C94}"/>
    <cellStyle name="Comma 2 2 4 4 2" xfId="2628" xr:uid="{DD26DD1E-9FDE-4CEB-8F98-63889EA1531A}"/>
    <cellStyle name="Comma 2 2 4 5" xfId="2570" xr:uid="{C0B6217C-1054-4121-826F-BB29B98AAE16}"/>
    <cellStyle name="Comma 2 2 4 6" xfId="2201" xr:uid="{53F6CE71-03D3-4A4C-BAB5-96EB5F6D090C}"/>
    <cellStyle name="Comma 2 2 5" xfId="169" xr:uid="{00000000-0005-0000-0000-0000A4000000}"/>
    <cellStyle name="Comma 2 2 5 2" xfId="2608" xr:uid="{D5709128-378B-4A91-BC6B-ACFCAB868CCE}"/>
    <cellStyle name="Comma 2 2 5 3" xfId="2463" xr:uid="{51B2BBA9-B302-495F-A57B-D40FFF678309}"/>
    <cellStyle name="Comma 2 2 6" xfId="170" xr:uid="{00000000-0005-0000-0000-0000A5000000}"/>
    <cellStyle name="Comma 2 2 7" xfId="171" xr:uid="{00000000-0005-0000-0000-0000A6000000}"/>
    <cellStyle name="Comma 2 2 8" xfId="172" xr:uid="{00000000-0005-0000-0000-0000A7000000}"/>
    <cellStyle name="Comma 2 2 9" xfId="173" xr:uid="{00000000-0005-0000-0000-0000A8000000}"/>
    <cellStyle name="Comma 2 2_Database" xfId="174" xr:uid="{00000000-0005-0000-0000-0000A9000000}"/>
    <cellStyle name="Comma 2 3" xfId="175" xr:uid="{00000000-0005-0000-0000-0000AA000000}"/>
    <cellStyle name="Comma 2 3 2" xfId="176" xr:uid="{00000000-0005-0000-0000-0000AB000000}"/>
    <cellStyle name="Comma 2 3 2 2" xfId="177" xr:uid="{00000000-0005-0000-0000-0000AC000000}"/>
    <cellStyle name="Comma 2 3 2 2 2" xfId="178" xr:uid="{00000000-0005-0000-0000-0000AD000000}"/>
    <cellStyle name="Comma 2 3 2 3" xfId="2588" xr:uid="{C04C4EF9-3560-4A48-82A1-93AA473B1D38}"/>
    <cellStyle name="Comma 2 3 3" xfId="179" xr:uid="{00000000-0005-0000-0000-0000AE000000}"/>
    <cellStyle name="Comma 2 3 3 2" xfId="180" xr:uid="{00000000-0005-0000-0000-0000AF000000}"/>
    <cellStyle name="Comma 2 3 3 2 2" xfId="1862" xr:uid="{00000000-0005-0000-0000-0000AF000000}"/>
    <cellStyle name="Comma 2 3 4" xfId="2358" xr:uid="{7089AE34-B2B9-4897-B812-44F2B8C9D3C9}"/>
    <cellStyle name="Comma 2 4" xfId="181" xr:uid="{00000000-0005-0000-0000-0000B0000000}"/>
    <cellStyle name="Comma 2 4 2" xfId="182" xr:uid="{00000000-0005-0000-0000-0000B1000000}"/>
    <cellStyle name="Comma 2 4 2 2" xfId="183" xr:uid="{00000000-0005-0000-0000-0000B2000000}"/>
    <cellStyle name="Comma 2 4 2 2 2" xfId="184" xr:uid="{00000000-0005-0000-0000-0000B3000000}"/>
    <cellStyle name="Comma 2 4 2 3" xfId="2603" xr:uid="{2F64E3F2-B5C3-4899-9742-D01771B5F2BC}"/>
    <cellStyle name="Comma 2 4 3" xfId="185" xr:uid="{00000000-0005-0000-0000-0000B4000000}"/>
    <cellStyle name="Comma 2 4 3 2" xfId="186" xr:uid="{00000000-0005-0000-0000-0000B5000000}"/>
    <cellStyle name="Comma 2 4 4" xfId="187" xr:uid="{00000000-0005-0000-0000-0000B6000000}"/>
    <cellStyle name="Comma 2 4 4 2" xfId="1863" xr:uid="{00000000-0005-0000-0000-0000B6000000}"/>
    <cellStyle name="Comma 2 4 5" xfId="188" xr:uid="{00000000-0005-0000-0000-0000B7000000}"/>
    <cellStyle name="Comma 2 4 5 2" xfId="189" xr:uid="{00000000-0005-0000-0000-0000B8000000}"/>
    <cellStyle name="Comma 2 4 6" xfId="2435" xr:uid="{30B4B9D6-6D3B-494A-89F6-AD11959BBA1A}"/>
    <cellStyle name="Comma 2 5" xfId="190" xr:uid="{00000000-0005-0000-0000-0000B9000000}"/>
    <cellStyle name="Comma 2 5 2" xfId="191" xr:uid="{00000000-0005-0000-0000-0000BA000000}"/>
    <cellStyle name="Comma 2 5 2 2" xfId="192" xr:uid="{00000000-0005-0000-0000-0000BB000000}"/>
    <cellStyle name="Comma 2 5 2 2 2" xfId="193" xr:uid="{00000000-0005-0000-0000-0000BC000000}"/>
    <cellStyle name="Comma 2 5 3" xfId="194" xr:uid="{00000000-0005-0000-0000-0000BD000000}"/>
    <cellStyle name="Comma 2 5 3 2" xfId="195" xr:uid="{00000000-0005-0000-0000-0000BE000000}"/>
    <cellStyle name="Comma 2 6" xfId="196" xr:uid="{00000000-0005-0000-0000-0000BF000000}"/>
    <cellStyle name="Comma 2 6 2" xfId="197" xr:uid="{00000000-0005-0000-0000-0000C0000000}"/>
    <cellStyle name="Comma 2 6 2 2" xfId="198" xr:uid="{00000000-0005-0000-0000-0000C1000000}"/>
    <cellStyle name="Comma 2 6 2 2 2" xfId="199" xr:uid="{00000000-0005-0000-0000-0000C2000000}"/>
    <cellStyle name="Comma 2 6 3" xfId="200" xr:uid="{00000000-0005-0000-0000-0000C3000000}"/>
    <cellStyle name="Comma 2 6 3 2" xfId="201" xr:uid="{00000000-0005-0000-0000-0000C4000000}"/>
    <cellStyle name="Comma 2 7" xfId="202" xr:uid="{00000000-0005-0000-0000-0000C5000000}"/>
    <cellStyle name="Comma 2 7 2" xfId="203" xr:uid="{00000000-0005-0000-0000-0000C6000000}"/>
    <cellStyle name="Comma 2 7 2 2" xfId="204" xr:uid="{00000000-0005-0000-0000-0000C7000000}"/>
    <cellStyle name="Comma 2 7 2 2 2" xfId="205" xr:uid="{00000000-0005-0000-0000-0000C8000000}"/>
    <cellStyle name="Comma 2 7 3" xfId="206" xr:uid="{00000000-0005-0000-0000-0000C9000000}"/>
    <cellStyle name="Comma 2 7 3 2" xfId="207" xr:uid="{00000000-0005-0000-0000-0000CA000000}"/>
    <cellStyle name="Comma 2 8" xfId="208" xr:uid="{00000000-0005-0000-0000-0000CB000000}"/>
    <cellStyle name="Comma 2 8 2" xfId="209" xr:uid="{00000000-0005-0000-0000-0000CC000000}"/>
    <cellStyle name="Comma 2 8 2 2" xfId="210" xr:uid="{00000000-0005-0000-0000-0000CD000000}"/>
    <cellStyle name="Comma 2 8 2 2 2" xfId="211" xr:uid="{00000000-0005-0000-0000-0000CE000000}"/>
    <cellStyle name="Comma 2 8 3" xfId="212" xr:uid="{00000000-0005-0000-0000-0000CF000000}"/>
    <cellStyle name="Comma 2 8 3 2" xfId="213" xr:uid="{00000000-0005-0000-0000-0000D0000000}"/>
    <cellStyle name="Comma 2 9" xfId="214" xr:uid="{00000000-0005-0000-0000-0000D1000000}"/>
    <cellStyle name="Comma 2 9 2" xfId="215" xr:uid="{00000000-0005-0000-0000-0000D2000000}"/>
    <cellStyle name="Comma 2 9 2 2" xfId="216" xr:uid="{00000000-0005-0000-0000-0000D3000000}"/>
    <cellStyle name="Comma 2 9 2 2 2" xfId="217" xr:uid="{00000000-0005-0000-0000-0000D4000000}"/>
    <cellStyle name="Comma 2 9 3" xfId="218" xr:uid="{00000000-0005-0000-0000-0000D5000000}"/>
    <cellStyle name="Comma 2 9 3 2" xfId="219" xr:uid="{00000000-0005-0000-0000-0000D6000000}"/>
    <cellStyle name="Comma 2_2019 IRM Rates" xfId="220" xr:uid="{00000000-0005-0000-0000-0000D7000000}"/>
    <cellStyle name="Comma 20" xfId="221" xr:uid="{00000000-0005-0000-0000-0000D8000000}"/>
    <cellStyle name="Comma 20 2" xfId="1865" xr:uid="{00000000-0005-0000-0000-0000D8000000}"/>
    <cellStyle name="Comma 21" xfId="222" xr:uid="{00000000-0005-0000-0000-0000D9000000}"/>
    <cellStyle name="Comma 21 2" xfId="1866" xr:uid="{00000000-0005-0000-0000-0000D9000000}"/>
    <cellStyle name="Comma 22" xfId="223" xr:uid="{00000000-0005-0000-0000-0000DA000000}"/>
    <cellStyle name="Comma 22 2" xfId="1867" xr:uid="{00000000-0005-0000-0000-0000DA000000}"/>
    <cellStyle name="Comma 23" xfId="224" xr:uid="{00000000-0005-0000-0000-0000DB000000}"/>
    <cellStyle name="Comma 23 2" xfId="1868" xr:uid="{00000000-0005-0000-0000-0000DB000000}"/>
    <cellStyle name="Comma 24" xfId="225" xr:uid="{00000000-0005-0000-0000-0000DC000000}"/>
    <cellStyle name="Comma 24 2" xfId="1869" xr:uid="{00000000-0005-0000-0000-0000DC000000}"/>
    <cellStyle name="Comma 25" xfId="226" xr:uid="{00000000-0005-0000-0000-0000DD000000}"/>
    <cellStyle name="Comma 25 2" xfId="227" xr:uid="{00000000-0005-0000-0000-0000DE000000}"/>
    <cellStyle name="Comma 25 2 2" xfId="1871" xr:uid="{00000000-0005-0000-0000-0000DE000000}"/>
    <cellStyle name="Comma 25 3" xfId="228" xr:uid="{00000000-0005-0000-0000-0000DF000000}"/>
    <cellStyle name="Comma 25 3 2" xfId="229" xr:uid="{00000000-0005-0000-0000-0000E0000000}"/>
    <cellStyle name="Comma 25 3 2 2" xfId="1873" xr:uid="{00000000-0005-0000-0000-0000E0000000}"/>
    <cellStyle name="Comma 25 3 3" xfId="1872" xr:uid="{00000000-0005-0000-0000-0000DF000000}"/>
    <cellStyle name="Comma 25 4" xfId="230" xr:uid="{00000000-0005-0000-0000-0000E1000000}"/>
    <cellStyle name="Comma 25 4 2" xfId="1874" xr:uid="{00000000-0005-0000-0000-0000E1000000}"/>
    <cellStyle name="Comma 25 5" xfId="1870" xr:uid="{00000000-0005-0000-0000-0000DD000000}"/>
    <cellStyle name="Comma 26" xfId="231" xr:uid="{00000000-0005-0000-0000-0000E2000000}"/>
    <cellStyle name="Comma 26 2" xfId="232" xr:uid="{00000000-0005-0000-0000-0000E3000000}"/>
    <cellStyle name="Comma 26 2 2" xfId="1876" xr:uid="{00000000-0005-0000-0000-0000E3000000}"/>
    <cellStyle name="Comma 26 3" xfId="1875" xr:uid="{00000000-0005-0000-0000-0000E2000000}"/>
    <cellStyle name="Comma 27" xfId="233" xr:uid="{00000000-0005-0000-0000-0000E4000000}"/>
    <cellStyle name="Comma 27 2" xfId="234" xr:uid="{00000000-0005-0000-0000-0000E5000000}"/>
    <cellStyle name="Comma 27 2 2" xfId="1878" xr:uid="{00000000-0005-0000-0000-0000E5000000}"/>
    <cellStyle name="Comma 27 3" xfId="1877" xr:uid="{00000000-0005-0000-0000-0000E4000000}"/>
    <cellStyle name="Comma 28" xfId="235" xr:uid="{00000000-0005-0000-0000-0000E6000000}"/>
    <cellStyle name="Comma 28 2" xfId="236" xr:uid="{00000000-0005-0000-0000-0000E7000000}"/>
    <cellStyle name="Comma 28 2 2" xfId="1880" xr:uid="{00000000-0005-0000-0000-0000E7000000}"/>
    <cellStyle name="Comma 28 3" xfId="1879" xr:uid="{00000000-0005-0000-0000-0000E6000000}"/>
    <cellStyle name="Comma 29" xfId="237" xr:uid="{00000000-0005-0000-0000-0000E8000000}"/>
    <cellStyle name="Comma 29 2" xfId="238" xr:uid="{00000000-0005-0000-0000-0000E9000000}"/>
    <cellStyle name="Comma 29 2 2" xfId="1882" xr:uid="{00000000-0005-0000-0000-0000E9000000}"/>
    <cellStyle name="Comma 29 3" xfId="239" xr:uid="{00000000-0005-0000-0000-0000EA000000}"/>
    <cellStyle name="Comma 29 4" xfId="1881" xr:uid="{00000000-0005-0000-0000-0000E8000000}"/>
    <cellStyle name="Comma 3" xfId="240" xr:uid="{00000000-0005-0000-0000-0000EB000000}"/>
    <cellStyle name="Comma 3 10" xfId="2082" xr:uid="{00000000-0005-0000-0000-0000EB000000}"/>
    <cellStyle name="Comma 3 11" xfId="2138" xr:uid="{EA813264-98DE-4F7E-BA79-DF640BB07BE9}"/>
    <cellStyle name="Comma 3 2" xfId="241" xr:uid="{00000000-0005-0000-0000-0000EC000000}"/>
    <cellStyle name="Comma 3 2 2" xfId="242" xr:uid="{00000000-0005-0000-0000-0000ED000000}"/>
    <cellStyle name="Comma 3 2 2 2" xfId="243" xr:uid="{00000000-0005-0000-0000-0000EE000000}"/>
    <cellStyle name="Comma 3 2 2 2 2" xfId="2591" xr:uid="{0633EB72-5FE1-476B-9B81-8000AFDB3774}"/>
    <cellStyle name="Comma 3 2 2 2 3" xfId="2375" xr:uid="{6E934439-FAA9-4D0D-914F-400548EAF7BF}"/>
    <cellStyle name="Comma 3 2 2 3" xfId="244" xr:uid="{00000000-0005-0000-0000-0000EF000000}"/>
    <cellStyle name="Comma 3 2 2 4" xfId="245" xr:uid="{00000000-0005-0000-0000-0000F0000000}"/>
    <cellStyle name="Comma 3 2 2 4 2" xfId="246" xr:uid="{00000000-0005-0000-0000-0000F1000000}"/>
    <cellStyle name="Comma 3 2 2 4 2 2" xfId="247" xr:uid="{00000000-0005-0000-0000-0000F2000000}"/>
    <cellStyle name="Comma 3 2 2 4 2 2 2" xfId="1887" xr:uid="{00000000-0005-0000-0000-0000F2000000}"/>
    <cellStyle name="Comma 3 2 2 4 2 3" xfId="1886" xr:uid="{00000000-0005-0000-0000-0000F1000000}"/>
    <cellStyle name="Comma 3 2 2 4 3" xfId="1885" xr:uid="{00000000-0005-0000-0000-0000F0000000}"/>
    <cellStyle name="Comma 3 2 2 5" xfId="248" xr:uid="{00000000-0005-0000-0000-0000F3000000}"/>
    <cellStyle name="Comma 3 2 2 5 2" xfId="249" xr:uid="{00000000-0005-0000-0000-0000F4000000}"/>
    <cellStyle name="Comma 3 2 2 5 2 2" xfId="1889" xr:uid="{00000000-0005-0000-0000-0000F4000000}"/>
    <cellStyle name="Comma 3 2 2 5 3" xfId="1888" xr:uid="{00000000-0005-0000-0000-0000F3000000}"/>
    <cellStyle name="Comma 3 2 2 6" xfId="1884" xr:uid="{00000000-0005-0000-0000-0000ED000000}"/>
    <cellStyle name="Comma 3 2 2 7" xfId="2196" xr:uid="{08F768B2-ABCA-4F4E-A984-97E6F1C00A26}"/>
    <cellStyle name="Comma 3 2 2_2019 IRM Rates" xfId="250" xr:uid="{00000000-0005-0000-0000-0000F5000000}"/>
    <cellStyle name="Comma 3 2 3" xfId="251" xr:uid="{00000000-0005-0000-0000-0000F6000000}"/>
    <cellStyle name="Comma 3 2 3 2" xfId="2606" xr:uid="{3E3545D8-5F27-45CC-AC64-4A2AD032D6EB}"/>
    <cellStyle name="Comma 3 2 3 3" xfId="2439" xr:uid="{E97E9D15-4E8F-465C-BCC6-C39B133E7068}"/>
    <cellStyle name="Comma 3 2 4" xfId="252" xr:uid="{00000000-0005-0000-0000-0000F7000000}"/>
    <cellStyle name="Comma 3 2 4 2" xfId="2579" xr:uid="{1F1802E3-FB3B-4498-8879-C557957A03E8}"/>
    <cellStyle name="Comma 3 2 4 3" xfId="2287" xr:uid="{31EA78AE-57F8-468B-91EB-51562E5DC254}"/>
    <cellStyle name="Comma 3 2 5" xfId="253" xr:uid="{00000000-0005-0000-0000-0000F8000000}"/>
    <cellStyle name="Comma 3 2 5 2" xfId="254" xr:uid="{00000000-0005-0000-0000-0000F9000000}"/>
    <cellStyle name="Comma 3 2 5 2 2" xfId="255" xr:uid="{00000000-0005-0000-0000-0000FA000000}"/>
    <cellStyle name="Comma 3 2 5 2 2 2" xfId="256" xr:uid="{00000000-0005-0000-0000-0000FB000000}"/>
    <cellStyle name="Comma 3 2 5 2 2 2 2" xfId="1893" xr:uid="{00000000-0005-0000-0000-0000FB000000}"/>
    <cellStyle name="Comma 3 2 5 2 2 3" xfId="1892" xr:uid="{00000000-0005-0000-0000-0000FA000000}"/>
    <cellStyle name="Comma 3 2 5 2 3" xfId="1891" xr:uid="{00000000-0005-0000-0000-0000F9000000}"/>
    <cellStyle name="Comma 3 2 5 3" xfId="257" xr:uid="{00000000-0005-0000-0000-0000FC000000}"/>
    <cellStyle name="Comma 3 2 5 3 2" xfId="258" xr:uid="{00000000-0005-0000-0000-0000FD000000}"/>
    <cellStyle name="Comma 3 2 5 3 2 2" xfId="1895" xr:uid="{00000000-0005-0000-0000-0000FD000000}"/>
    <cellStyle name="Comma 3 2 5 3 3" xfId="1894" xr:uid="{00000000-0005-0000-0000-0000FC000000}"/>
    <cellStyle name="Comma 3 2 5 4" xfId="1890" xr:uid="{00000000-0005-0000-0000-0000F8000000}"/>
    <cellStyle name="Comma 3 2 6" xfId="259" xr:uid="{00000000-0005-0000-0000-0000FE000000}"/>
    <cellStyle name="Comma 3 2 6 2" xfId="260" xr:uid="{00000000-0005-0000-0000-0000FF000000}"/>
    <cellStyle name="Comma 3 2 6 2 2" xfId="261" xr:uid="{00000000-0005-0000-0000-000000010000}"/>
    <cellStyle name="Comma 3 2 6 3" xfId="262" xr:uid="{00000000-0005-0000-0000-000001010000}"/>
    <cellStyle name="Comma 3 2 7" xfId="2154" xr:uid="{9AE7D429-6D6D-4C78-B297-363A23832A3F}"/>
    <cellStyle name="Comma 3 3" xfId="263" xr:uid="{00000000-0005-0000-0000-000002010000}"/>
    <cellStyle name="Comma 3 3 2" xfId="264" xr:uid="{00000000-0005-0000-0000-000003010000}"/>
    <cellStyle name="Comma 3 3 2 2" xfId="265" xr:uid="{00000000-0005-0000-0000-000004010000}"/>
    <cellStyle name="Comma 3 3 2 2 2" xfId="266" xr:uid="{00000000-0005-0000-0000-000005010000}"/>
    <cellStyle name="Comma 3 3 2 2 2 2" xfId="267" xr:uid="{00000000-0005-0000-0000-000006010000}"/>
    <cellStyle name="Comma 3 3 2 2 2 2 2" xfId="1899" xr:uid="{00000000-0005-0000-0000-000006010000}"/>
    <cellStyle name="Comma 3 3 2 2 2 3" xfId="1898" xr:uid="{00000000-0005-0000-0000-000005010000}"/>
    <cellStyle name="Comma 3 3 2 2 3" xfId="1897" xr:uid="{00000000-0005-0000-0000-000004010000}"/>
    <cellStyle name="Comma 3 3 2 2 4" xfId="2589" xr:uid="{BCB678ED-45D5-4A1C-AD77-6E456873D325}"/>
    <cellStyle name="Comma 3 3 2 3" xfId="268" xr:uid="{00000000-0005-0000-0000-000007010000}"/>
    <cellStyle name="Comma 3 3 2 3 2" xfId="269" xr:uid="{00000000-0005-0000-0000-000008010000}"/>
    <cellStyle name="Comma 3 3 2 3 2 2" xfId="1901" xr:uid="{00000000-0005-0000-0000-000008010000}"/>
    <cellStyle name="Comma 3 3 2 3 3" xfId="1900" xr:uid="{00000000-0005-0000-0000-000007010000}"/>
    <cellStyle name="Comma 3 3 2 4" xfId="1896" xr:uid="{00000000-0005-0000-0000-000003010000}"/>
    <cellStyle name="Comma 3 3 2 5" xfId="2359" xr:uid="{59D7EA01-77E4-434F-B138-24D90A071C8C}"/>
    <cellStyle name="Comma 3 3 3" xfId="270" xr:uid="{00000000-0005-0000-0000-000009010000}"/>
    <cellStyle name="Comma 3 3 3 2" xfId="271" xr:uid="{00000000-0005-0000-0000-00000A010000}"/>
    <cellStyle name="Comma 3 3 3 2 2" xfId="272" xr:uid="{00000000-0005-0000-0000-00000B010000}"/>
    <cellStyle name="Comma 3 3 3 2 2 2" xfId="273" xr:uid="{00000000-0005-0000-0000-00000C010000}"/>
    <cellStyle name="Comma 3 3 3 2 2 2 2" xfId="1905" xr:uid="{00000000-0005-0000-0000-00000C010000}"/>
    <cellStyle name="Comma 3 3 3 2 2 3" xfId="1904" xr:uid="{00000000-0005-0000-0000-00000B010000}"/>
    <cellStyle name="Comma 3 3 3 2 3" xfId="1903" xr:uid="{00000000-0005-0000-0000-00000A010000}"/>
    <cellStyle name="Comma 3 3 3 3" xfId="274" xr:uid="{00000000-0005-0000-0000-00000D010000}"/>
    <cellStyle name="Comma 3 3 3 3 2" xfId="275" xr:uid="{00000000-0005-0000-0000-00000E010000}"/>
    <cellStyle name="Comma 3 3 3 3 2 2" xfId="1907" xr:uid="{00000000-0005-0000-0000-00000E010000}"/>
    <cellStyle name="Comma 3 3 3 3 3" xfId="1906" xr:uid="{00000000-0005-0000-0000-00000D010000}"/>
    <cellStyle name="Comma 3 3 3 4" xfId="1902" xr:uid="{00000000-0005-0000-0000-000009010000}"/>
    <cellStyle name="Comma 3 3 4" xfId="276" xr:uid="{00000000-0005-0000-0000-00000F010000}"/>
    <cellStyle name="Comma 3 3 4 2" xfId="277" xr:uid="{00000000-0005-0000-0000-000010010000}"/>
    <cellStyle name="Comma 3 3 4 2 2" xfId="278" xr:uid="{00000000-0005-0000-0000-000011010000}"/>
    <cellStyle name="Comma 3 3 4 3" xfId="279" xr:uid="{00000000-0005-0000-0000-000012010000}"/>
    <cellStyle name="Comma 3 3 5" xfId="2192" xr:uid="{500F80BA-0566-4131-911B-A6EF583CCF94}"/>
    <cellStyle name="Comma 3 4" xfId="280" xr:uid="{00000000-0005-0000-0000-000013010000}"/>
    <cellStyle name="Comma 3 4 2" xfId="281" xr:uid="{00000000-0005-0000-0000-000014010000}"/>
    <cellStyle name="Comma 3 4 2 2" xfId="282" xr:uid="{00000000-0005-0000-0000-000015010000}"/>
    <cellStyle name="Comma 3 4 2 2 2" xfId="283" xr:uid="{00000000-0005-0000-0000-000016010000}"/>
    <cellStyle name="Comma 3 4 2 2 2 2" xfId="1911" xr:uid="{00000000-0005-0000-0000-000016010000}"/>
    <cellStyle name="Comma 3 4 2 2 3" xfId="1910" xr:uid="{00000000-0005-0000-0000-000015010000}"/>
    <cellStyle name="Comma 3 4 2 3" xfId="1909" xr:uid="{00000000-0005-0000-0000-000014010000}"/>
    <cellStyle name="Comma 3 4 2 4" xfId="2604" xr:uid="{2D144971-D1C6-4421-804D-5FC6F39305A4}"/>
    <cellStyle name="Comma 3 4 3" xfId="284" xr:uid="{00000000-0005-0000-0000-000017010000}"/>
    <cellStyle name="Comma 3 4 3 2" xfId="285" xr:uid="{00000000-0005-0000-0000-000018010000}"/>
    <cellStyle name="Comma 3 4 3 2 2" xfId="286" xr:uid="{00000000-0005-0000-0000-000019010000}"/>
    <cellStyle name="Comma 3 4 3 3" xfId="287" xr:uid="{00000000-0005-0000-0000-00001A010000}"/>
    <cellStyle name="Comma 3 4 4" xfId="288" xr:uid="{00000000-0005-0000-0000-00001B010000}"/>
    <cellStyle name="Comma 3 4 4 2" xfId="289" xr:uid="{00000000-0005-0000-0000-00001C010000}"/>
    <cellStyle name="Comma 3 4 4 2 2" xfId="1913" xr:uid="{00000000-0005-0000-0000-00001C010000}"/>
    <cellStyle name="Comma 3 4 4 3" xfId="1912" xr:uid="{00000000-0005-0000-0000-00001B010000}"/>
    <cellStyle name="Comma 3 4 5" xfId="1908" xr:uid="{00000000-0005-0000-0000-000013010000}"/>
    <cellStyle name="Comma 3 4 6" xfId="2436" xr:uid="{843CB19A-FE40-4352-8EB1-C5210D9EBEC9}"/>
    <cellStyle name="Comma 3 5" xfId="290" xr:uid="{00000000-0005-0000-0000-00001D010000}"/>
    <cellStyle name="Comma 3 5 2" xfId="291" xr:uid="{00000000-0005-0000-0000-00001E010000}"/>
    <cellStyle name="Comma 3 5 2 2" xfId="292" xr:uid="{00000000-0005-0000-0000-00001F010000}"/>
    <cellStyle name="Comma 3 5 2 2 2" xfId="293" xr:uid="{00000000-0005-0000-0000-000020010000}"/>
    <cellStyle name="Comma 3 5 2 3" xfId="294" xr:uid="{00000000-0005-0000-0000-000021010000}"/>
    <cellStyle name="Comma 3 5 2 4" xfId="2575" xr:uid="{FAA3B16A-5081-4793-909B-7FBBE3266E68}"/>
    <cellStyle name="Comma 3 5 3" xfId="2275" xr:uid="{CD1F1E56-6373-41C9-9A77-25C302650EBE}"/>
    <cellStyle name="Comma 3 6" xfId="295" xr:uid="{00000000-0005-0000-0000-000022010000}"/>
    <cellStyle name="Comma 3 6 2" xfId="296" xr:uid="{00000000-0005-0000-0000-000023010000}"/>
    <cellStyle name="Comma 3 6 2 2" xfId="1914" xr:uid="{00000000-0005-0000-0000-000023010000}"/>
    <cellStyle name="Comma 3 6 3" xfId="297" xr:uid="{00000000-0005-0000-0000-000024010000}"/>
    <cellStyle name="Comma 3 6 3 2" xfId="298" xr:uid="{00000000-0005-0000-0000-000025010000}"/>
    <cellStyle name="Comma 3 6 3 2 2" xfId="299" xr:uid="{00000000-0005-0000-0000-000026010000}"/>
    <cellStyle name="Comma 3 6 3 2 2 2" xfId="1917" xr:uid="{00000000-0005-0000-0000-000026010000}"/>
    <cellStyle name="Comma 3 6 3 2 3" xfId="1916" xr:uid="{00000000-0005-0000-0000-000025010000}"/>
    <cellStyle name="Comma 3 6 3 3" xfId="300" xr:uid="{00000000-0005-0000-0000-000027010000}"/>
    <cellStyle name="Comma 3 6 3 3 2" xfId="1918" xr:uid="{00000000-0005-0000-0000-000027010000}"/>
    <cellStyle name="Comma 3 6 3 4" xfId="1915" xr:uid="{00000000-0005-0000-0000-000024010000}"/>
    <cellStyle name="Comma 3 7" xfId="301" xr:uid="{00000000-0005-0000-0000-000028010000}"/>
    <cellStyle name="Comma 3 7 2" xfId="1919" xr:uid="{00000000-0005-0000-0000-000028010000}"/>
    <cellStyle name="Comma 3 8" xfId="302" xr:uid="{00000000-0005-0000-0000-000029010000}"/>
    <cellStyle name="Comma 3 8 2" xfId="1920" xr:uid="{00000000-0005-0000-0000-000029010000}"/>
    <cellStyle name="Comma 3 9" xfId="1883" xr:uid="{00000000-0005-0000-0000-0000EB000000}"/>
    <cellStyle name="Comma 3_2019 IRM Rates" xfId="303" xr:uid="{00000000-0005-0000-0000-00002A010000}"/>
    <cellStyle name="Comma 30" xfId="304" xr:uid="{00000000-0005-0000-0000-00002B010000}"/>
    <cellStyle name="Comma 30 2" xfId="305" xr:uid="{00000000-0005-0000-0000-00002C010000}"/>
    <cellStyle name="Comma 30 2 2" xfId="1922" xr:uid="{00000000-0005-0000-0000-00002C010000}"/>
    <cellStyle name="Comma 30 3" xfId="306" xr:uid="{00000000-0005-0000-0000-00002D010000}"/>
    <cellStyle name="Comma 30 3 2" xfId="1923" xr:uid="{00000000-0005-0000-0000-00002D010000}"/>
    <cellStyle name="Comma 30 4" xfId="307" xr:uid="{00000000-0005-0000-0000-00002E010000}"/>
    <cellStyle name="Comma 30 4 2" xfId="1924" xr:uid="{00000000-0005-0000-0000-00002E010000}"/>
    <cellStyle name="Comma 30 5" xfId="1921" xr:uid="{00000000-0005-0000-0000-00002B010000}"/>
    <cellStyle name="Comma 31" xfId="95" xr:uid="{00000000-0005-0000-0000-00008A000000}"/>
    <cellStyle name="Comma 32" xfId="1817" xr:uid="{00000000-0005-0000-0000-00004A070000}"/>
    <cellStyle name="Comma 32 2" xfId="2580" xr:uid="{A2BD9C95-487C-4A7A-A96C-0C8FCB87AE00}"/>
    <cellStyle name="Comma 32 3" xfId="2324" xr:uid="{4F47799F-017E-4CFC-BC1C-415823A1D3AE}"/>
    <cellStyle name="Comma 33" xfId="2119" xr:uid="{C33667A9-625E-46DC-9F39-1E7DCC72189C}"/>
    <cellStyle name="Comma 33 2" xfId="2581" xr:uid="{4DB21086-21E2-469B-816B-EFAF277184EB}"/>
    <cellStyle name="Comma 33 3" xfId="2325" xr:uid="{E9F4824F-8F87-4E6E-90DA-1DB015692964}"/>
    <cellStyle name="Comma 34" xfId="2326" xr:uid="{EBDB4EB8-EB56-4CB6-B3EC-DE83F3DE1FD9}"/>
    <cellStyle name="Comma 34 2" xfId="2582" xr:uid="{9CF64CA8-7EAC-449E-B935-BCE0ACE2B18B}"/>
    <cellStyle name="Comma 35" xfId="2327" xr:uid="{A3724185-7CEA-4848-B593-0AA62E3D3E2C}"/>
    <cellStyle name="Comma 35 2" xfId="2583" xr:uid="{1CB2A275-EFA8-43CF-B8AB-91E24B0EF6F3}"/>
    <cellStyle name="Comma 36" xfId="2328" xr:uid="{4352FBFB-7F1F-4EAC-BE0E-7D25C9A86973}"/>
    <cellStyle name="Comma 36 2" xfId="2584" xr:uid="{418ABE8E-41A2-4C5B-B8A8-7A48FE363DF1}"/>
    <cellStyle name="Comma 4" xfId="308" xr:uid="{00000000-0005-0000-0000-00002F010000}"/>
    <cellStyle name="Comma 4 2" xfId="309" xr:uid="{00000000-0005-0000-0000-000030010000}"/>
    <cellStyle name="Comma 4 2 2" xfId="310" xr:uid="{00000000-0005-0000-0000-000031010000}"/>
    <cellStyle name="Comma 4 2 2 2" xfId="2605" xr:uid="{EA7EBA60-AF96-4E01-9A14-73AFF9FC3DA4}"/>
    <cellStyle name="Comma 4 3" xfId="311" xr:uid="{00000000-0005-0000-0000-000032010000}"/>
    <cellStyle name="Comma 4 3 2" xfId="2576" xr:uid="{600BFC7A-E3D6-479B-9A8C-2A6E875025E8}"/>
    <cellStyle name="Comma 4 3 3" xfId="2276" xr:uid="{D92A119A-0E2E-47F1-8C04-9CDFA1A00502}"/>
    <cellStyle name="Comma 4 4" xfId="312" xr:uid="{00000000-0005-0000-0000-000033010000}"/>
    <cellStyle name="Comma 4 5" xfId="313" xr:uid="{00000000-0005-0000-0000-000034010000}"/>
    <cellStyle name="Comma 4 6" xfId="314" xr:uid="{00000000-0005-0000-0000-000035010000}"/>
    <cellStyle name="Comma 4 6 2" xfId="1926" xr:uid="{00000000-0005-0000-0000-000035010000}"/>
    <cellStyle name="Comma 4 7" xfId="315" xr:uid="{00000000-0005-0000-0000-000036010000}"/>
    <cellStyle name="Comma 4 7 2" xfId="1927" xr:uid="{00000000-0005-0000-0000-000036010000}"/>
    <cellStyle name="Comma 4 8" xfId="316" xr:uid="{00000000-0005-0000-0000-000037010000}"/>
    <cellStyle name="Comma 4 8 2" xfId="317" xr:uid="{00000000-0005-0000-0000-000038010000}"/>
    <cellStyle name="Comma 4 8 2 2" xfId="1929" xr:uid="{00000000-0005-0000-0000-000038010000}"/>
    <cellStyle name="Comma 4 8 3" xfId="1928" xr:uid="{00000000-0005-0000-0000-000037010000}"/>
    <cellStyle name="Comma 4 9" xfId="1925" xr:uid="{00000000-0005-0000-0000-00002F010000}"/>
    <cellStyle name="Comma 4_2019 IRM Rates" xfId="318" xr:uid="{00000000-0005-0000-0000-000039010000}"/>
    <cellStyle name="Comma 5" xfId="319" xr:uid="{00000000-0005-0000-0000-00003A010000}"/>
    <cellStyle name="Comma 5 2" xfId="320" xr:uid="{00000000-0005-0000-0000-00003B010000}"/>
    <cellStyle name="Comma 5 2 2" xfId="321" xr:uid="{00000000-0005-0000-0000-00003C010000}"/>
    <cellStyle name="Comma 5 2 2 2" xfId="322" xr:uid="{00000000-0005-0000-0000-00003D010000}"/>
    <cellStyle name="Comma 5 2 2 3" xfId="2592" xr:uid="{18EF5B58-E514-4295-944C-42B51A81BCCA}"/>
    <cellStyle name="Comma 5 2 3" xfId="2385" xr:uid="{F41C1268-2C61-431D-9CDF-0A365395D22D}"/>
    <cellStyle name="Comma 5 3" xfId="323" xr:uid="{00000000-0005-0000-0000-00003E010000}"/>
    <cellStyle name="Comma 5 3 2" xfId="2616" xr:uid="{5907E662-6038-4D14-907A-790C628578B8}"/>
    <cellStyle name="Comma 5 3 3" xfId="2476" xr:uid="{41673C3F-5345-4B8E-A64C-D937727C6A0E}"/>
    <cellStyle name="Comma 5 4" xfId="324" xr:uid="{00000000-0005-0000-0000-00003F010000}"/>
    <cellStyle name="Comma 5 4 2" xfId="2585" xr:uid="{FB7E4171-6321-474E-AF3B-FFB4F83AB4AA}"/>
    <cellStyle name="Comma 5 4 3" xfId="2330" xr:uid="{26A851E9-9EEC-437B-BBE1-937F79E81B1B}"/>
    <cellStyle name="Comma 5 5" xfId="325" xr:uid="{00000000-0005-0000-0000-000040010000}"/>
    <cellStyle name="Comma 5 5 2" xfId="326" xr:uid="{00000000-0005-0000-0000-000041010000}"/>
    <cellStyle name="Comma 5 6" xfId="1930" xr:uid="{00000000-0005-0000-0000-00003A010000}"/>
    <cellStyle name="Comma 5 7" xfId="2181" xr:uid="{C15B2895-AAA9-4143-9071-429617543ADE}"/>
    <cellStyle name="Comma 5_2019 IRM Rates" xfId="327" xr:uid="{00000000-0005-0000-0000-000042010000}"/>
    <cellStyle name="Comma 6" xfId="328" xr:uid="{00000000-0005-0000-0000-000043010000}"/>
    <cellStyle name="Comma 6 2" xfId="329" xr:uid="{00000000-0005-0000-0000-000044010000}"/>
    <cellStyle name="Comma 6 2 2" xfId="330" xr:uid="{00000000-0005-0000-0000-000045010000}"/>
    <cellStyle name="Comma 6 2 2 2" xfId="331" xr:uid="{00000000-0005-0000-0000-000046010000}"/>
    <cellStyle name="Comma 6 2 2 2 2" xfId="332" xr:uid="{00000000-0005-0000-0000-000047010000}"/>
    <cellStyle name="Comma 6 2 2 2 2 2" xfId="1935" xr:uid="{00000000-0005-0000-0000-000047010000}"/>
    <cellStyle name="Comma 6 2 2 2 3" xfId="1934" xr:uid="{00000000-0005-0000-0000-000046010000}"/>
    <cellStyle name="Comma 6 2 2 3" xfId="1933" xr:uid="{00000000-0005-0000-0000-000045010000}"/>
    <cellStyle name="Comma 6 2 3" xfId="333" xr:uid="{00000000-0005-0000-0000-000048010000}"/>
    <cellStyle name="Comma 6 2 3 2" xfId="334" xr:uid="{00000000-0005-0000-0000-000049010000}"/>
    <cellStyle name="Comma 6 2 4" xfId="335" xr:uid="{00000000-0005-0000-0000-00004A010000}"/>
    <cellStyle name="Comma 6 2 4 2" xfId="336" xr:uid="{00000000-0005-0000-0000-00004B010000}"/>
    <cellStyle name="Comma 6 2 4 2 2" xfId="1937" xr:uid="{00000000-0005-0000-0000-00004B010000}"/>
    <cellStyle name="Comma 6 2 4 3" xfId="1936" xr:uid="{00000000-0005-0000-0000-00004A010000}"/>
    <cellStyle name="Comma 6 2 5" xfId="1932" xr:uid="{00000000-0005-0000-0000-000044010000}"/>
    <cellStyle name="Comma 6 2 6" xfId="2600" xr:uid="{CCA34003-4A41-423E-A851-4B4736E70147}"/>
    <cellStyle name="Comma 6 3" xfId="337" xr:uid="{00000000-0005-0000-0000-00004C010000}"/>
    <cellStyle name="Comma 6 3 2" xfId="338" xr:uid="{00000000-0005-0000-0000-00004D010000}"/>
    <cellStyle name="Comma 6 3 2 2" xfId="339" xr:uid="{00000000-0005-0000-0000-00004E010000}"/>
    <cellStyle name="Comma 6 3 2 2 2" xfId="1940" xr:uid="{00000000-0005-0000-0000-00004E010000}"/>
    <cellStyle name="Comma 6 3 2 3" xfId="1939" xr:uid="{00000000-0005-0000-0000-00004D010000}"/>
    <cellStyle name="Comma 6 3 3" xfId="1938" xr:uid="{00000000-0005-0000-0000-00004C010000}"/>
    <cellStyle name="Comma 6 4" xfId="340" xr:uid="{00000000-0005-0000-0000-00004F010000}"/>
    <cellStyle name="Comma 6 4 2" xfId="1941" xr:uid="{00000000-0005-0000-0000-00004F010000}"/>
    <cellStyle name="Comma 6 5" xfId="341" xr:uid="{00000000-0005-0000-0000-000050010000}"/>
    <cellStyle name="Comma 6 5 2" xfId="342" xr:uid="{00000000-0005-0000-0000-000051010000}"/>
    <cellStyle name="Comma 6 5 2 2" xfId="343" xr:uid="{00000000-0005-0000-0000-000052010000}"/>
    <cellStyle name="Comma 6 5 2 2 2" xfId="1944" xr:uid="{00000000-0005-0000-0000-000052010000}"/>
    <cellStyle name="Comma 6 5 2 3" xfId="1943" xr:uid="{00000000-0005-0000-0000-000051010000}"/>
    <cellStyle name="Comma 6 5 3" xfId="344" xr:uid="{00000000-0005-0000-0000-000053010000}"/>
    <cellStyle name="Comma 6 5 3 2" xfId="345" xr:uid="{00000000-0005-0000-0000-000054010000}"/>
    <cellStyle name="Comma 6 5 3 2 2" xfId="1946" xr:uid="{00000000-0005-0000-0000-000054010000}"/>
    <cellStyle name="Comma 6 5 3 3" xfId="1945" xr:uid="{00000000-0005-0000-0000-000053010000}"/>
    <cellStyle name="Comma 6 5 4" xfId="346" xr:uid="{00000000-0005-0000-0000-000055010000}"/>
    <cellStyle name="Comma 6 5 4 2" xfId="1947" xr:uid="{00000000-0005-0000-0000-000055010000}"/>
    <cellStyle name="Comma 6 5 5" xfId="1942" xr:uid="{00000000-0005-0000-0000-000050010000}"/>
    <cellStyle name="Comma 6 6" xfId="347" xr:uid="{00000000-0005-0000-0000-000056010000}"/>
    <cellStyle name="Comma 6 6 2" xfId="348" xr:uid="{00000000-0005-0000-0000-000057010000}"/>
    <cellStyle name="Comma 6 6 2 2" xfId="1949" xr:uid="{00000000-0005-0000-0000-000057010000}"/>
    <cellStyle name="Comma 6 6 3" xfId="1948" xr:uid="{00000000-0005-0000-0000-000056010000}"/>
    <cellStyle name="Comma 6 7" xfId="1931" xr:uid="{00000000-0005-0000-0000-000043010000}"/>
    <cellStyle name="Comma 6 8" xfId="2420" xr:uid="{F1517629-789C-4BC0-8908-4831F6346019}"/>
    <cellStyle name="Comma 7" xfId="349" xr:uid="{00000000-0005-0000-0000-000058010000}"/>
    <cellStyle name="Comma 7 2" xfId="350" xr:uid="{00000000-0005-0000-0000-000059010000}"/>
    <cellStyle name="Comma 7 2 2" xfId="351" xr:uid="{00000000-0005-0000-0000-00005A010000}"/>
    <cellStyle name="Comma 7 2 2 2" xfId="1952" xr:uid="{00000000-0005-0000-0000-00005A010000}"/>
    <cellStyle name="Comma 7 2 3" xfId="352" xr:uid="{00000000-0005-0000-0000-00005B010000}"/>
    <cellStyle name="Comma 7 2 3 2" xfId="353" xr:uid="{00000000-0005-0000-0000-00005C010000}"/>
    <cellStyle name="Comma 7 2 3 2 2" xfId="1954" xr:uid="{00000000-0005-0000-0000-00005C010000}"/>
    <cellStyle name="Comma 7 2 3 3" xfId="1953" xr:uid="{00000000-0005-0000-0000-00005B010000}"/>
    <cellStyle name="Comma 7 2 4" xfId="354" xr:uid="{00000000-0005-0000-0000-00005D010000}"/>
    <cellStyle name="Comma 7 2 4 2" xfId="355" xr:uid="{00000000-0005-0000-0000-00005E010000}"/>
    <cellStyle name="Comma 7 2 4 2 2" xfId="1956" xr:uid="{00000000-0005-0000-0000-00005E010000}"/>
    <cellStyle name="Comma 7 2 4 3" xfId="1955" xr:uid="{00000000-0005-0000-0000-00005D010000}"/>
    <cellStyle name="Comma 7 2 5" xfId="1951" xr:uid="{00000000-0005-0000-0000-000059010000}"/>
    <cellStyle name="Comma 7 2 6" xfId="2573" xr:uid="{FB4F2F00-4DA2-43A4-A215-B90DF3FEDD93}"/>
    <cellStyle name="Comma 7 3" xfId="356" xr:uid="{00000000-0005-0000-0000-00005F010000}"/>
    <cellStyle name="Comma 7 3 2" xfId="1957" xr:uid="{00000000-0005-0000-0000-00005F010000}"/>
    <cellStyle name="Comma 7 4" xfId="357" xr:uid="{00000000-0005-0000-0000-000060010000}"/>
    <cellStyle name="Comma 7 4 2" xfId="358" xr:uid="{00000000-0005-0000-0000-000061010000}"/>
    <cellStyle name="Comma 7 4 2 2" xfId="359" xr:uid="{00000000-0005-0000-0000-000062010000}"/>
    <cellStyle name="Comma 7 4 2 2 2" xfId="1960" xr:uid="{00000000-0005-0000-0000-000062010000}"/>
    <cellStyle name="Comma 7 4 2 3" xfId="1959" xr:uid="{00000000-0005-0000-0000-000061010000}"/>
    <cellStyle name="Comma 7 4 3" xfId="360" xr:uid="{00000000-0005-0000-0000-000063010000}"/>
    <cellStyle name="Comma 7 4 3 2" xfId="361" xr:uid="{00000000-0005-0000-0000-000064010000}"/>
    <cellStyle name="Comma 7 4 3 2 2" xfId="1962" xr:uid="{00000000-0005-0000-0000-000064010000}"/>
    <cellStyle name="Comma 7 4 3 3" xfId="1961" xr:uid="{00000000-0005-0000-0000-000063010000}"/>
    <cellStyle name="Comma 7 4 4" xfId="362" xr:uid="{00000000-0005-0000-0000-000065010000}"/>
    <cellStyle name="Comma 7 4 4 2" xfId="1963" xr:uid="{00000000-0005-0000-0000-000065010000}"/>
    <cellStyle name="Comma 7 4 5" xfId="1958" xr:uid="{00000000-0005-0000-0000-000060010000}"/>
    <cellStyle name="Comma 7 5" xfId="363" xr:uid="{00000000-0005-0000-0000-000066010000}"/>
    <cellStyle name="Comma 7 5 2" xfId="364" xr:uid="{00000000-0005-0000-0000-000067010000}"/>
    <cellStyle name="Comma 7 5 2 2" xfId="1965" xr:uid="{00000000-0005-0000-0000-000067010000}"/>
    <cellStyle name="Comma 7 5 3" xfId="1964" xr:uid="{00000000-0005-0000-0000-000066010000}"/>
    <cellStyle name="Comma 7 6" xfId="1950" xr:uid="{00000000-0005-0000-0000-000058010000}"/>
    <cellStyle name="Comma 7 7" xfId="2266" xr:uid="{6E7C064A-7A8F-483D-BD68-B5812F4CE860}"/>
    <cellStyle name="Comma 8" xfId="365" xr:uid="{00000000-0005-0000-0000-000068010000}"/>
    <cellStyle name="Comma 8 2" xfId="366" xr:uid="{00000000-0005-0000-0000-000069010000}"/>
    <cellStyle name="Comma 8 2 2" xfId="367" xr:uid="{00000000-0005-0000-0000-00006A010000}"/>
    <cellStyle name="Comma 8 2 2 2" xfId="368" xr:uid="{00000000-0005-0000-0000-00006B010000}"/>
    <cellStyle name="Comma 8 2 3" xfId="2578" xr:uid="{C086D9CD-8A1E-4492-A070-65B7D0601A0B}"/>
    <cellStyle name="Comma 8 3" xfId="369" xr:uid="{00000000-0005-0000-0000-00006C010000}"/>
    <cellStyle name="Comma 8 3 2" xfId="1967" xr:uid="{00000000-0005-0000-0000-00006C010000}"/>
    <cellStyle name="Comma 8 4" xfId="370" xr:uid="{00000000-0005-0000-0000-00006D010000}"/>
    <cellStyle name="Comma 8 4 2" xfId="371" xr:uid="{00000000-0005-0000-0000-00006E010000}"/>
    <cellStyle name="Comma 8 4 2 2" xfId="372" xr:uid="{00000000-0005-0000-0000-00006F010000}"/>
    <cellStyle name="Comma 8 4 2 2 2" xfId="1970" xr:uid="{00000000-0005-0000-0000-00006F010000}"/>
    <cellStyle name="Comma 8 4 2 3" xfId="1969" xr:uid="{00000000-0005-0000-0000-00006E010000}"/>
    <cellStyle name="Comma 8 4 3" xfId="373" xr:uid="{00000000-0005-0000-0000-000070010000}"/>
    <cellStyle name="Comma 8 4 3 2" xfId="1971" xr:uid="{00000000-0005-0000-0000-000070010000}"/>
    <cellStyle name="Comma 8 4 4" xfId="1968" xr:uid="{00000000-0005-0000-0000-00006D010000}"/>
    <cellStyle name="Comma 8 5" xfId="374" xr:uid="{00000000-0005-0000-0000-000071010000}"/>
    <cellStyle name="Comma 8 5 2" xfId="375" xr:uid="{00000000-0005-0000-0000-000072010000}"/>
    <cellStyle name="Comma 8 5 2 2" xfId="1973" xr:uid="{00000000-0005-0000-0000-000072010000}"/>
    <cellStyle name="Comma 8 5 3" xfId="1972" xr:uid="{00000000-0005-0000-0000-000071010000}"/>
    <cellStyle name="Comma 8 6" xfId="1966" xr:uid="{00000000-0005-0000-0000-000068010000}"/>
    <cellStyle name="Comma 8 7" xfId="2278" xr:uid="{44A1A66F-00A2-4EF1-8013-1D979FE39F94}"/>
    <cellStyle name="Comma 9" xfId="376" xr:uid="{00000000-0005-0000-0000-000073010000}"/>
    <cellStyle name="Comma 9 2" xfId="377" xr:uid="{00000000-0005-0000-0000-000074010000}"/>
    <cellStyle name="Comma 9 2 2" xfId="378" xr:uid="{00000000-0005-0000-0000-000075010000}"/>
    <cellStyle name="Comma 9 2 2 2" xfId="379" xr:uid="{00000000-0005-0000-0000-000076010000}"/>
    <cellStyle name="Comma 9 2 3" xfId="2620" xr:uid="{DF6A8D16-1E3A-4ADE-BA46-BD3497D4E290}"/>
    <cellStyle name="Comma 9 3" xfId="380" xr:uid="{00000000-0005-0000-0000-000077010000}"/>
    <cellStyle name="Comma 9 4" xfId="381" xr:uid="{00000000-0005-0000-0000-000078010000}"/>
    <cellStyle name="Comma 9 4 2" xfId="382" xr:uid="{00000000-0005-0000-0000-000079010000}"/>
    <cellStyle name="Comma 9 4 2 2" xfId="383" xr:uid="{00000000-0005-0000-0000-00007A010000}"/>
    <cellStyle name="Comma 9 4 2 2 2" xfId="1977" xr:uid="{00000000-0005-0000-0000-00007A010000}"/>
    <cellStyle name="Comma 9 4 2 3" xfId="1976" xr:uid="{00000000-0005-0000-0000-000079010000}"/>
    <cellStyle name="Comma 9 4 3" xfId="384" xr:uid="{00000000-0005-0000-0000-00007B010000}"/>
    <cellStyle name="Comma 9 4 3 2" xfId="1978" xr:uid="{00000000-0005-0000-0000-00007B010000}"/>
    <cellStyle name="Comma 9 4 4" xfId="1975" xr:uid="{00000000-0005-0000-0000-000078010000}"/>
    <cellStyle name="Comma 9 5" xfId="385" xr:uid="{00000000-0005-0000-0000-00007C010000}"/>
    <cellStyle name="Comma 9 5 2" xfId="386" xr:uid="{00000000-0005-0000-0000-00007D010000}"/>
    <cellStyle name="Comma 9 6" xfId="1974" xr:uid="{00000000-0005-0000-0000-000073010000}"/>
    <cellStyle name="Comma 9 7" xfId="2503" xr:uid="{8F5839D8-E80A-49DF-A3FE-4DB775C54981}"/>
    <cellStyle name="Comma0" xfId="387" xr:uid="{00000000-0005-0000-0000-00007E010000}"/>
    <cellStyle name="Comma0 2" xfId="388" xr:uid="{00000000-0005-0000-0000-00007F010000}"/>
    <cellStyle name="Comma0 3" xfId="389" xr:uid="{00000000-0005-0000-0000-000080010000}"/>
    <cellStyle name="Comma0 4" xfId="390" xr:uid="{00000000-0005-0000-0000-000081010000}"/>
    <cellStyle name="Comma0 4 2" xfId="391" xr:uid="{00000000-0005-0000-0000-000082010000}"/>
    <cellStyle name="Comma0 4 3" xfId="392" xr:uid="{00000000-0005-0000-0000-000083010000}"/>
    <cellStyle name="Comma0 4 3 2" xfId="393" xr:uid="{00000000-0005-0000-0000-000084010000}"/>
    <cellStyle name="Comma0 4 4" xfId="394" xr:uid="{00000000-0005-0000-0000-000085010000}"/>
    <cellStyle name="Comma0 5" xfId="395" xr:uid="{00000000-0005-0000-0000-000086010000}"/>
    <cellStyle name="Comma0 5 2" xfId="396" xr:uid="{00000000-0005-0000-0000-000087010000}"/>
    <cellStyle name="Comma0 6" xfId="397" xr:uid="{00000000-0005-0000-0000-000088010000}"/>
    <cellStyle name="Comma0 6 2" xfId="398" xr:uid="{00000000-0005-0000-0000-000089010000}"/>
    <cellStyle name="Comma0 7" xfId="399" xr:uid="{00000000-0005-0000-0000-00008A010000}"/>
    <cellStyle name="Comma0 7 2" xfId="400" xr:uid="{00000000-0005-0000-0000-00008B010000}"/>
    <cellStyle name="Comma0 8" xfId="401" xr:uid="{00000000-0005-0000-0000-00008C010000}"/>
    <cellStyle name="Comma0 8 2" xfId="402" xr:uid="{00000000-0005-0000-0000-00008D010000}"/>
    <cellStyle name="Comma0 9" xfId="403" xr:uid="{00000000-0005-0000-0000-00008E010000}"/>
    <cellStyle name="Comma0 9 2" xfId="404" xr:uid="{00000000-0005-0000-0000-00008F010000}"/>
    <cellStyle name="Currency" xfId="2" builtinId="4"/>
    <cellStyle name="Currency 10" xfId="406" xr:uid="{00000000-0005-0000-0000-000091010000}"/>
    <cellStyle name="Currency 10 2" xfId="407" xr:uid="{00000000-0005-0000-0000-000092010000}"/>
    <cellStyle name="Currency 10 2 2" xfId="408" xr:uid="{00000000-0005-0000-0000-000093010000}"/>
    <cellStyle name="Currency 10 2 2 2" xfId="409" xr:uid="{00000000-0005-0000-0000-000094010000}"/>
    <cellStyle name="Currency 10 2 2 2 2" xfId="1982" xr:uid="{00000000-0005-0000-0000-000094010000}"/>
    <cellStyle name="Currency 10 2 2 3" xfId="1981" xr:uid="{00000000-0005-0000-0000-000093010000}"/>
    <cellStyle name="Currency 10 2 3" xfId="410" xr:uid="{00000000-0005-0000-0000-000095010000}"/>
    <cellStyle name="Currency 10 2 3 2" xfId="1983" xr:uid="{00000000-0005-0000-0000-000095010000}"/>
    <cellStyle name="Currency 10 2 4" xfId="1980" xr:uid="{00000000-0005-0000-0000-000092010000}"/>
    <cellStyle name="Currency 10 3" xfId="1979" xr:uid="{00000000-0005-0000-0000-000091010000}"/>
    <cellStyle name="Currency 11" xfId="411" xr:uid="{00000000-0005-0000-0000-000096010000}"/>
    <cellStyle name="Currency 11 2" xfId="1984" xr:uid="{00000000-0005-0000-0000-000096010000}"/>
    <cellStyle name="Currency 12" xfId="412" xr:uid="{00000000-0005-0000-0000-000097010000}"/>
    <cellStyle name="Currency 12 2" xfId="1985" xr:uid="{00000000-0005-0000-0000-000097010000}"/>
    <cellStyle name="Currency 13" xfId="413" xr:uid="{00000000-0005-0000-0000-000098010000}"/>
    <cellStyle name="Currency 13 2" xfId="1986" xr:uid="{00000000-0005-0000-0000-000098010000}"/>
    <cellStyle name="Currency 14" xfId="414" xr:uid="{00000000-0005-0000-0000-000099010000}"/>
    <cellStyle name="Currency 14 2" xfId="1987" xr:uid="{00000000-0005-0000-0000-000099010000}"/>
    <cellStyle name="Currency 15" xfId="415" xr:uid="{00000000-0005-0000-0000-00009A010000}"/>
    <cellStyle name="Currency 15 2" xfId="1988" xr:uid="{00000000-0005-0000-0000-00009A010000}"/>
    <cellStyle name="Currency 16" xfId="416" xr:uid="{00000000-0005-0000-0000-00009B010000}"/>
    <cellStyle name="Currency 16 2" xfId="1989" xr:uid="{00000000-0005-0000-0000-00009B010000}"/>
    <cellStyle name="Currency 17" xfId="417" xr:uid="{00000000-0005-0000-0000-00009C010000}"/>
    <cellStyle name="Currency 17 2" xfId="1990" xr:uid="{00000000-0005-0000-0000-00009C010000}"/>
    <cellStyle name="Currency 18" xfId="418" xr:uid="{00000000-0005-0000-0000-00009D010000}"/>
    <cellStyle name="Currency 18 2" xfId="1991" xr:uid="{00000000-0005-0000-0000-00009D010000}"/>
    <cellStyle name="Currency 19" xfId="419" xr:uid="{00000000-0005-0000-0000-00009E010000}"/>
    <cellStyle name="Currency 19 2" xfId="1992" xr:uid="{00000000-0005-0000-0000-00009E010000}"/>
    <cellStyle name="Currency 2" xfId="420" xr:uid="{00000000-0005-0000-0000-00009F010000}"/>
    <cellStyle name="Currency 2 10" xfId="421" xr:uid="{00000000-0005-0000-0000-0000A0010000}"/>
    <cellStyle name="Currency 2 10 2" xfId="422" xr:uid="{00000000-0005-0000-0000-0000A1010000}"/>
    <cellStyle name="Currency 2 10 2 2" xfId="423" xr:uid="{00000000-0005-0000-0000-0000A2010000}"/>
    <cellStyle name="Currency 2 10 2 2 2" xfId="1996" xr:uid="{00000000-0005-0000-0000-0000A2010000}"/>
    <cellStyle name="Currency 2 10 2 3" xfId="1995" xr:uid="{00000000-0005-0000-0000-0000A1010000}"/>
    <cellStyle name="Currency 2 10 3" xfId="1994" xr:uid="{00000000-0005-0000-0000-0000A0010000}"/>
    <cellStyle name="Currency 2 11" xfId="424" xr:uid="{00000000-0005-0000-0000-0000A3010000}"/>
    <cellStyle name="Currency 2 11 2" xfId="425" xr:uid="{00000000-0005-0000-0000-0000A4010000}"/>
    <cellStyle name="Currency 2 11 2 2" xfId="1998" xr:uid="{00000000-0005-0000-0000-0000A4010000}"/>
    <cellStyle name="Currency 2 11 3" xfId="1997" xr:uid="{00000000-0005-0000-0000-0000A3010000}"/>
    <cellStyle name="Currency 2 12" xfId="1993" xr:uid="{00000000-0005-0000-0000-00009F010000}"/>
    <cellStyle name="Currency 2 2" xfId="426" xr:uid="{00000000-0005-0000-0000-0000A5010000}"/>
    <cellStyle name="Currency 2 2 10" xfId="427" xr:uid="{00000000-0005-0000-0000-0000A6010000}"/>
    <cellStyle name="Currency 2 2 10 2" xfId="2000" xr:uid="{00000000-0005-0000-0000-0000A6010000}"/>
    <cellStyle name="Currency 2 2 11" xfId="1999" xr:uid="{00000000-0005-0000-0000-0000A5010000}"/>
    <cellStyle name="Currency 2 2 2" xfId="428" xr:uid="{00000000-0005-0000-0000-0000A7010000}"/>
    <cellStyle name="Currency 2 2 2 2" xfId="429" xr:uid="{00000000-0005-0000-0000-0000A8010000}"/>
    <cellStyle name="Currency 2 2 2 2 2" xfId="2001" xr:uid="{00000000-0005-0000-0000-0000A8010000}"/>
    <cellStyle name="Currency 2 2 2 3" xfId="430" xr:uid="{00000000-0005-0000-0000-0000A9010000}"/>
    <cellStyle name="Currency 2 2 2 3 2" xfId="2002" xr:uid="{00000000-0005-0000-0000-0000A9010000}"/>
    <cellStyle name="Currency 2 2 2 4" xfId="431" xr:uid="{00000000-0005-0000-0000-0000AA010000}"/>
    <cellStyle name="Currency 2 2 2 5" xfId="2602" xr:uid="{71CD2238-467F-4B73-81BC-BFFAB35B7D38}"/>
    <cellStyle name="Currency 2 2 3" xfId="432" xr:uid="{00000000-0005-0000-0000-0000AB010000}"/>
    <cellStyle name="Currency 2 2 3 2" xfId="433" xr:uid="{00000000-0005-0000-0000-0000AC010000}"/>
    <cellStyle name="Currency 2 2 3 2 2" xfId="2004" xr:uid="{00000000-0005-0000-0000-0000AC010000}"/>
    <cellStyle name="Currency 2 2 3 3" xfId="2003" xr:uid="{00000000-0005-0000-0000-0000AB010000}"/>
    <cellStyle name="Currency 2 2 4" xfId="434" xr:uid="{00000000-0005-0000-0000-0000AD010000}"/>
    <cellStyle name="Currency 2 2 4 2" xfId="435" xr:uid="{00000000-0005-0000-0000-0000AE010000}"/>
    <cellStyle name="Currency 2 2 4 2 2" xfId="436" xr:uid="{00000000-0005-0000-0000-0000AF010000}"/>
    <cellStyle name="Currency 2 2 4 2 2 2" xfId="437" xr:uid="{00000000-0005-0000-0000-0000B0010000}"/>
    <cellStyle name="Currency 2 2 4 2 3" xfId="438" xr:uid="{00000000-0005-0000-0000-0000B1010000}"/>
    <cellStyle name="Currency 2 2 4 3" xfId="2005" xr:uid="{00000000-0005-0000-0000-0000AD010000}"/>
    <cellStyle name="Currency 2 2 5" xfId="439" xr:uid="{00000000-0005-0000-0000-0000B2010000}"/>
    <cellStyle name="Currency 2 2 5 2" xfId="2006" xr:uid="{00000000-0005-0000-0000-0000B2010000}"/>
    <cellStyle name="Currency 2 2 6" xfId="440" xr:uid="{00000000-0005-0000-0000-0000B3010000}"/>
    <cellStyle name="Currency 2 2 6 2" xfId="2007" xr:uid="{00000000-0005-0000-0000-0000B3010000}"/>
    <cellStyle name="Currency 2 2 7" xfId="441" xr:uid="{00000000-0005-0000-0000-0000B4010000}"/>
    <cellStyle name="Currency 2 2 7 2" xfId="2008" xr:uid="{00000000-0005-0000-0000-0000B4010000}"/>
    <cellStyle name="Currency 2 2 8" xfId="442" xr:uid="{00000000-0005-0000-0000-0000B5010000}"/>
    <cellStyle name="Currency 2 2 9" xfId="443" xr:uid="{00000000-0005-0000-0000-0000B6010000}"/>
    <cellStyle name="Currency 2 2 9 2" xfId="444" xr:uid="{00000000-0005-0000-0000-0000B7010000}"/>
    <cellStyle name="Currency 2 2 9 2 2" xfId="2009" xr:uid="{00000000-0005-0000-0000-0000B7010000}"/>
    <cellStyle name="Currency 2 2 9 3" xfId="445" xr:uid="{00000000-0005-0000-0000-0000B8010000}"/>
    <cellStyle name="Currency 2 2 9 3 2" xfId="446" xr:uid="{00000000-0005-0000-0000-0000B9010000}"/>
    <cellStyle name="Currency 2 2 9 4" xfId="447" xr:uid="{00000000-0005-0000-0000-0000BA010000}"/>
    <cellStyle name="Currency 2 3" xfId="448" xr:uid="{00000000-0005-0000-0000-0000BB010000}"/>
    <cellStyle name="Currency 2 3 2" xfId="449" xr:uid="{00000000-0005-0000-0000-0000BC010000}"/>
    <cellStyle name="Currency 2 3 2 2" xfId="450" xr:uid="{00000000-0005-0000-0000-0000BD010000}"/>
    <cellStyle name="Currency 2 3 2 2 2" xfId="2010" xr:uid="{00000000-0005-0000-0000-0000BD010000}"/>
    <cellStyle name="Currency 2 3 2 3" xfId="2577" xr:uid="{61B81297-D532-455F-A4CB-0AF5AAB4FF9C}"/>
    <cellStyle name="Currency 2 3 3" xfId="2277" xr:uid="{0FD2586F-2D23-4A67-AAD2-9510AC49682F}"/>
    <cellStyle name="Currency 2 4" xfId="451" xr:uid="{00000000-0005-0000-0000-0000BE010000}"/>
    <cellStyle name="Currency 2 5" xfId="452" xr:uid="{00000000-0005-0000-0000-0000BF010000}"/>
    <cellStyle name="Currency 2 6" xfId="453" xr:uid="{00000000-0005-0000-0000-0000C0010000}"/>
    <cellStyle name="Currency 2 7" xfId="454" xr:uid="{00000000-0005-0000-0000-0000C1010000}"/>
    <cellStyle name="Currency 2 8" xfId="455" xr:uid="{00000000-0005-0000-0000-0000C2010000}"/>
    <cellStyle name="Currency 2 9" xfId="456" xr:uid="{00000000-0005-0000-0000-0000C3010000}"/>
    <cellStyle name="Currency 2 9 2" xfId="2011" xr:uid="{00000000-0005-0000-0000-0000C3010000}"/>
    <cellStyle name="Currency 2_2019 IRM Rates" xfId="457" xr:uid="{00000000-0005-0000-0000-0000C4010000}"/>
    <cellStyle name="Currency 20" xfId="458" xr:uid="{00000000-0005-0000-0000-0000C5010000}"/>
    <cellStyle name="Currency 20 2" xfId="2012" xr:uid="{00000000-0005-0000-0000-0000C5010000}"/>
    <cellStyle name="Currency 21" xfId="459" xr:uid="{00000000-0005-0000-0000-0000C6010000}"/>
    <cellStyle name="Currency 21 2" xfId="2013" xr:uid="{00000000-0005-0000-0000-0000C6010000}"/>
    <cellStyle name="Currency 22" xfId="460" xr:uid="{00000000-0005-0000-0000-0000C7010000}"/>
    <cellStyle name="Currency 22 2" xfId="2014" xr:uid="{00000000-0005-0000-0000-0000C7010000}"/>
    <cellStyle name="Currency 23" xfId="461" xr:uid="{00000000-0005-0000-0000-0000C8010000}"/>
    <cellStyle name="Currency 23 2" xfId="2015" xr:uid="{00000000-0005-0000-0000-0000C8010000}"/>
    <cellStyle name="Currency 24" xfId="462" xr:uid="{00000000-0005-0000-0000-0000C9010000}"/>
    <cellStyle name="Currency 24 2" xfId="463" xr:uid="{00000000-0005-0000-0000-0000CA010000}"/>
    <cellStyle name="Currency 24 2 2" xfId="2017" xr:uid="{00000000-0005-0000-0000-0000CA010000}"/>
    <cellStyle name="Currency 24 3" xfId="464" xr:uid="{00000000-0005-0000-0000-0000CB010000}"/>
    <cellStyle name="Currency 24 3 2" xfId="465" xr:uid="{00000000-0005-0000-0000-0000CC010000}"/>
    <cellStyle name="Currency 24 3 2 2" xfId="2019" xr:uid="{00000000-0005-0000-0000-0000CC010000}"/>
    <cellStyle name="Currency 24 3 3" xfId="2018" xr:uid="{00000000-0005-0000-0000-0000CB010000}"/>
    <cellStyle name="Currency 24 4" xfId="466" xr:uid="{00000000-0005-0000-0000-0000CD010000}"/>
    <cellStyle name="Currency 24 4 2" xfId="2020" xr:uid="{00000000-0005-0000-0000-0000CD010000}"/>
    <cellStyle name="Currency 24 5" xfId="2016" xr:uid="{00000000-0005-0000-0000-0000C9010000}"/>
    <cellStyle name="Currency 25" xfId="467" xr:uid="{00000000-0005-0000-0000-0000CE010000}"/>
    <cellStyle name="Currency 25 2" xfId="468" xr:uid="{00000000-0005-0000-0000-0000CF010000}"/>
    <cellStyle name="Currency 25 2 2" xfId="2022" xr:uid="{00000000-0005-0000-0000-0000CF010000}"/>
    <cellStyle name="Currency 25 3" xfId="2021" xr:uid="{00000000-0005-0000-0000-0000CE010000}"/>
    <cellStyle name="Currency 26" xfId="469" xr:uid="{00000000-0005-0000-0000-0000D0010000}"/>
    <cellStyle name="Currency 26 2" xfId="470" xr:uid="{00000000-0005-0000-0000-0000D1010000}"/>
    <cellStyle name="Currency 26 2 2" xfId="2024" xr:uid="{00000000-0005-0000-0000-0000D1010000}"/>
    <cellStyle name="Currency 26 3" xfId="2023" xr:uid="{00000000-0005-0000-0000-0000D0010000}"/>
    <cellStyle name="Currency 27" xfId="471" xr:uid="{00000000-0005-0000-0000-0000D2010000}"/>
    <cellStyle name="Currency 27 2" xfId="472" xr:uid="{00000000-0005-0000-0000-0000D3010000}"/>
    <cellStyle name="Currency 27 2 2" xfId="2026" xr:uid="{00000000-0005-0000-0000-0000D3010000}"/>
    <cellStyle name="Currency 27 3" xfId="2025" xr:uid="{00000000-0005-0000-0000-0000D2010000}"/>
    <cellStyle name="Currency 28" xfId="473" xr:uid="{00000000-0005-0000-0000-0000D4010000}"/>
    <cellStyle name="Currency 28 2" xfId="474" xr:uid="{00000000-0005-0000-0000-0000D5010000}"/>
    <cellStyle name="Currency 28 2 2" xfId="2028" xr:uid="{00000000-0005-0000-0000-0000D5010000}"/>
    <cellStyle name="Currency 28 3" xfId="2027" xr:uid="{00000000-0005-0000-0000-0000D4010000}"/>
    <cellStyle name="Currency 29" xfId="475" xr:uid="{00000000-0005-0000-0000-0000D6010000}"/>
    <cellStyle name="Currency 29 2" xfId="476" xr:uid="{00000000-0005-0000-0000-0000D7010000}"/>
    <cellStyle name="Currency 29 2 2" xfId="2030" xr:uid="{00000000-0005-0000-0000-0000D7010000}"/>
    <cellStyle name="Currency 29 3" xfId="2029" xr:uid="{00000000-0005-0000-0000-0000D6010000}"/>
    <cellStyle name="Currency 3" xfId="477" xr:uid="{00000000-0005-0000-0000-0000D8010000}"/>
    <cellStyle name="Currency 3 10" xfId="478" xr:uid="{00000000-0005-0000-0000-0000D9010000}"/>
    <cellStyle name="Currency 3 10 2" xfId="479" xr:uid="{00000000-0005-0000-0000-0000DA010000}"/>
    <cellStyle name="Currency 3 10 2 2" xfId="2033" xr:uid="{00000000-0005-0000-0000-0000DA010000}"/>
    <cellStyle name="Currency 3 10 3" xfId="2032" xr:uid="{00000000-0005-0000-0000-0000D9010000}"/>
    <cellStyle name="Currency 3 11" xfId="2031" xr:uid="{00000000-0005-0000-0000-0000D8010000}"/>
    <cellStyle name="Currency 3 2" xfId="480" xr:uid="{00000000-0005-0000-0000-0000DB010000}"/>
    <cellStyle name="Currency 3 2 2" xfId="481" xr:uid="{00000000-0005-0000-0000-0000DC010000}"/>
    <cellStyle name="Currency 3 2 2 2" xfId="482" xr:uid="{00000000-0005-0000-0000-0000DD010000}"/>
    <cellStyle name="Currency 3 2 2 3" xfId="483" xr:uid="{00000000-0005-0000-0000-0000DE010000}"/>
    <cellStyle name="Currency 3 2 2 4" xfId="484" xr:uid="{00000000-0005-0000-0000-0000DF010000}"/>
    <cellStyle name="Currency 3 2 2 4 2" xfId="485" xr:uid="{00000000-0005-0000-0000-0000E0010000}"/>
    <cellStyle name="Currency 3 2 2 4 2 2" xfId="2036" xr:uid="{00000000-0005-0000-0000-0000E0010000}"/>
    <cellStyle name="Currency 3 2 2 4 3" xfId="2035" xr:uid="{00000000-0005-0000-0000-0000DF010000}"/>
    <cellStyle name="Currency 3 2 2 5" xfId="2034" xr:uid="{00000000-0005-0000-0000-0000DC010000}"/>
    <cellStyle name="Currency 3 2 2 6" xfId="2593" xr:uid="{4CE05164-61B2-4E36-B34A-7943A62C11A4}"/>
    <cellStyle name="Currency 3 2 3" xfId="486" xr:uid="{00000000-0005-0000-0000-0000E1010000}"/>
    <cellStyle name="Currency 3 2 4" xfId="487" xr:uid="{00000000-0005-0000-0000-0000E2010000}"/>
    <cellStyle name="Currency 3 2 5" xfId="488" xr:uid="{00000000-0005-0000-0000-0000E3010000}"/>
    <cellStyle name="Currency 3 2 5 2" xfId="489" xr:uid="{00000000-0005-0000-0000-0000E4010000}"/>
    <cellStyle name="Currency 3 2 5 2 2" xfId="490" xr:uid="{00000000-0005-0000-0000-0000E5010000}"/>
    <cellStyle name="Currency 3 2 5 2 2 2" xfId="2039" xr:uid="{00000000-0005-0000-0000-0000E5010000}"/>
    <cellStyle name="Currency 3 2 5 2 3" xfId="2038" xr:uid="{00000000-0005-0000-0000-0000E4010000}"/>
    <cellStyle name="Currency 3 2 5 3" xfId="2037" xr:uid="{00000000-0005-0000-0000-0000E3010000}"/>
    <cellStyle name="Currency 3 2 6" xfId="491" xr:uid="{00000000-0005-0000-0000-0000E6010000}"/>
    <cellStyle name="Currency 3 2 6 2" xfId="492" xr:uid="{00000000-0005-0000-0000-0000E7010000}"/>
    <cellStyle name="Currency 3 2 6 2 2" xfId="493" xr:uid="{00000000-0005-0000-0000-0000E8010000}"/>
    <cellStyle name="Currency 3 2 6 3" xfId="494" xr:uid="{00000000-0005-0000-0000-0000E9010000}"/>
    <cellStyle name="Currency 3 2 7" xfId="2387" xr:uid="{954427BB-F69B-4A1D-8550-AB9387A9A06C}"/>
    <cellStyle name="Currency 3 3" xfId="495" xr:uid="{00000000-0005-0000-0000-0000EA010000}"/>
    <cellStyle name="Currency 3 3 2" xfId="496" xr:uid="{00000000-0005-0000-0000-0000EB010000}"/>
    <cellStyle name="Currency 3 3 2 2" xfId="497" xr:uid="{00000000-0005-0000-0000-0000EC010000}"/>
    <cellStyle name="Currency 3 3 2 2 2" xfId="498" xr:uid="{00000000-0005-0000-0000-0000ED010000}"/>
    <cellStyle name="Currency 3 3 2 2 2 2" xfId="2042" xr:uid="{00000000-0005-0000-0000-0000ED010000}"/>
    <cellStyle name="Currency 3 3 2 2 3" xfId="2041" xr:uid="{00000000-0005-0000-0000-0000EC010000}"/>
    <cellStyle name="Currency 3 3 2 3" xfId="2040" xr:uid="{00000000-0005-0000-0000-0000EB010000}"/>
    <cellStyle name="Currency 3 3 2 4" xfId="2607" xr:uid="{148459F6-1E79-4BAC-8660-32E27378D34B}"/>
    <cellStyle name="Currency 3 3 3" xfId="499" xr:uid="{00000000-0005-0000-0000-0000EE010000}"/>
    <cellStyle name="Currency 3 3 3 2" xfId="500" xr:uid="{00000000-0005-0000-0000-0000EF010000}"/>
    <cellStyle name="Currency 3 3 3 2 2" xfId="501" xr:uid="{00000000-0005-0000-0000-0000F0010000}"/>
    <cellStyle name="Currency 3 3 3 2 2 2" xfId="2045" xr:uid="{00000000-0005-0000-0000-0000F0010000}"/>
    <cellStyle name="Currency 3 3 3 2 3" xfId="2044" xr:uid="{00000000-0005-0000-0000-0000EF010000}"/>
    <cellStyle name="Currency 3 3 3 3" xfId="2043" xr:uid="{00000000-0005-0000-0000-0000EE010000}"/>
    <cellStyle name="Currency 3 3 4" xfId="502" xr:uid="{00000000-0005-0000-0000-0000F1010000}"/>
    <cellStyle name="Currency 3 3 4 2" xfId="503" xr:uid="{00000000-0005-0000-0000-0000F2010000}"/>
    <cellStyle name="Currency 3 3 4 2 2" xfId="504" xr:uid="{00000000-0005-0000-0000-0000F3010000}"/>
    <cellStyle name="Currency 3 3 4 3" xfId="505" xr:uid="{00000000-0005-0000-0000-0000F4010000}"/>
    <cellStyle name="Currency 3 3 5" xfId="2440" xr:uid="{1D2C13EE-801A-4353-9D61-C3078A102157}"/>
    <cellStyle name="Currency 3 4" xfId="506" xr:uid="{00000000-0005-0000-0000-0000F5010000}"/>
    <cellStyle name="Currency 3 4 2" xfId="507" xr:uid="{00000000-0005-0000-0000-0000F6010000}"/>
    <cellStyle name="Currency 3 4 2 2" xfId="508" xr:uid="{00000000-0005-0000-0000-0000F7010000}"/>
    <cellStyle name="Currency 3 4 2 2 2" xfId="509" xr:uid="{00000000-0005-0000-0000-0000F8010000}"/>
    <cellStyle name="Currency 3 4 2 3" xfId="510" xr:uid="{00000000-0005-0000-0000-0000F9010000}"/>
    <cellStyle name="Currency 3 4 2 4" xfId="2586" xr:uid="{2B1E5D78-1635-4BAD-851A-85906CE2F750}"/>
    <cellStyle name="Currency 3 4 3" xfId="511" xr:uid="{00000000-0005-0000-0000-0000FA010000}"/>
    <cellStyle name="Currency 3 4 3 2" xfId="512" xr:uid="{00000000-0005-0000-0000-0000FB010000}"/>
    <cellStyle name="Currency 3 4 3 2 2" xfId="2048" xr:uid="{00000000-0005-0000-0000-0000FB010000}"/>
    <cellStyle name="Currency 3 4 3 3" xfId="2047" xr:uid="{00000000-0005-0000-0000-0000FA010000}"/>
    <cellStyle name="Currency 3 4 4" xfId="2046" xr:uid="{00000000-0005-0000-0000-0000F5010000}"/>
    <cellStyle name="Currency 3 4 5" xfId="2332" xr:uid="{EFF875E6-DFA2-4904-842D-D747EBA351C4}"/>
    <cellStyle name="Currency 3 5" xfId="513" xr:uid="{00000000-0005-0000-0000-0000FC010000}"/>
    <cellStyle name="Currency 3 5 2" xfId="514" xr:uid="{00000000-0005-0000-0000-0000FD010000}"/>
    <cellStyle name="Currency 3 5 2 2" xfId="515" xr:uid="{00000000-0005-0000-0000-0000FE010000}"/>
    <cellStyle name="Currency 3 5 2 2 2" xfId="516" xr:uid="{00000000-0005-0000-0000-0000FF010000}"/>
    <cellStyle name="Currency 3 5 2 3" xfId="517" xr:uid="{00000000-0005-0000-0000-000000020000}"/>
    <cellStyle name="Currency 3 5 2 4" xfId="2624" xr:uid="{30667845-50A9-4C9A-86C9-033350D3FE72}"/>
    <cellStyle name="Currency 3 5 3" xfId="518" xr:uid="{00000000-0005-0000-0000-000001020000}"/>
    <cellStyle name="Currency 3 5 3 2" xfId="2049" xr:uid="{00000000-0005-0000-0000-000001020000}"/>
    <cellStyle name="Currency 3 5 4" xfId="2561" xr:uid="{A96A17CA-650A-4AAA-A208-13834CA44CBA}"/>
    <cellStyle name="Currency 3 6" xfId="519" xr:uid="{00000000-0005-0000-0000-000002020000}"/>
    <cellStyle name="Currency 3 7" xfId="520" xr:uid="{00000000-0005-0000-0000-000003020000}"/>
    <cellStyle name="Currency 3 7 2" xfId="2050" xr:uid="{00000000-0005-0000-0000-000003020000}"/>
    <cellStyle name="Currency 3 8" xfId="521" xr:uid="{00000000-0005-0000-0000-000004020000}"/>
    <cellStyle name="Currency 3 8 2" xfId="522" xr:uid="{00000000-0005-0000-0000-000005020000}"/>
    <cellStyle name="Currency 3 8 2 2" xfId="523" xr:uid="{00000000-0005-0000-0000-000006020000}"/>
    <cellStyle name="Currency 3 8 2 2 2" xfId="2052" xr:uid="{00000000-0005-0000-0000-000006020000}"/>
    <cellStyle name="Currency 3 8 2 3" xfId="2051" xr:uid="{00000000-0005-0000-0000-000005020000}"/>
    <cellStyle name="Currency 3 8 3" xfId="524" xr:uid="{00000000-0005-0000-0000-000007020000}"/>
    <cellStyle name="Currency 3 8 3 2" xfId="525" xr:uid="{00000000-0005-0000-0000-000008020000}"/>
    <cellStyle name="Currency 3 8 4" xfId="526" xr:uid="{00000000-0005-0000-0000-000009020000}"/>
    <cellStyle name="Currency 3 9" xfId="527" xr:uid="{00000000-0005-0000-0000-00000A020000}"/>
    <cellStyle name="Currency 3_2019 IRM Rates" xfId="528" xr:uid="{00000000-0005-0000-0000-00000B020000}"/>
    <cellStyle name="Currency 30" xfId="529" xr:uid="{00000000-0005-0000-0000-00000C020000}"/>
    <cellStyle name="Currency 31" xfId="405" xr:uid="{00000000-0005-0000-0000-0000C0010000}"/>
    <cellStyle name="Currency 32" xfId="1810" xr:uid="{00000000-0005-0000-0000-00003F070000}"/>
    <cellStyle name="Currency 33" xfId="1809" xr:uid="{00000000-0005-0000-0000-000042070000}"/>
    <cellStyle name="Currency 34" xfId="1815" xr:uid="{00000000-0005-0000-0000-000047070000}"/>
    <cellStyle name="Currency 35" xfId="1818" xr:uid="{00000000-0005-0000-0000-00004B070000}"/>
    <cellStyle name="Currency 4" xfId="530" xr:uid="{00000000-0005-0000-0000-00000D020000}"/>
    <cellStyle name="Currency 4 2" xfId="531" xr:uid="{00000000-0005-0000-0000-00000E020000}"/>
    <cellStyle name="Currency 4 2 2" xfId="532" xr:uid="{00000000-0005-0000-0000-00000F020000}"/>
    <cellStyle name="Currency 4 2 2 2" xfId="2598" xr:uid="{CC603974-3FF1-4C94-8B01-6E85DCFF3993}"/>
    <cellStyle name="Currency 4 2 2 3" xfId="2394" xr:uid="{91C26D05-92B9-40B4-961F-BD9E1F7C34E3}"/>
    <cellStyle name="Currency 4 2 3" xfId="2467" xr:uid="{62FE9A04-3857-4772-9B38-9DA3F24A4DF4}"/>
    <cellStyle name="Currency 4 2 3 2" xfId="2611" xr:uid="{B8D33ACC-ECE3-476D-91D5-E731B6D36514}"/>
    <cellStyle name="Currency 4 2 4" xfId="2488" xr:uid="{D099BDEA-88AA-45FC-B11E-2BE2AA9A4AF7}"/>
    <cellStyle name="Currency 4 2 4 2" xfId="2619" xr:uid="{19397A1D-21E6-4F93-853A-D400D2129702}"/>
    <cellStyle name="Currency 4 2 5" xfId="2563" xr:uid="{C8E0213B-A05A-4158-B083-F65B56B3DCE9}"/>
    <cellStyle name="Currency 4 2 5 2" xfId="2626" xr:uid="{917EA46D-EF16-4021-84DB-BED870A3A70E}"/>
    <cellStyle name="Currency 4 2 6" xfId="2172" xr:uid="{BA715DA6-61F6-4282-BE05-FA0FB26D00C1}"/>
    <cellStyle name="Currency 4 2_2019 IRM Rates" xfId="533" xr:uid="{00000000-0005-0000-0000-000010020000}"/>
    <cellStyle name="Currency 4 3" xfId="534" xr:uid="{00000000-0005-0000-0000-000011020000}"/>
    <cellStyle name="Currency 4 3 2" xfId="535" xr:uid="{00000000-0005-0000-0000-000012020000}"/>
    <cellStyle name="Currency 4 3 2 2" xfId="536" xr:uid="{00000000-0005-0000-0000-000013020000}"/>
    <cellStyle name="Currency 4 3 2 2 2" xfId="2056" xr:uid="{00000000-0005-0000-0000-000013020000}"/>
    <cellStyle name="Currency 4 3 2 2 3" xfId="2615" xr:uid="{334DF706-70CC-414C-B6A3-570B42D478E5}"/>
    <cellStyle name="Currency 4 3 2 3" xfId="2055" xr:uid="{00000000-0005-0000-0000-000012020000}"/>
    <cellStyle name="Currency 4 3 2 4" xfId="2474" xr:uid="{3D51B346-70ED-484E-9109-06C2EFB916A7}"/>
    <cellStyle name="Currency 4 3 3" xfId="537" xr:uid="{00000000-0005-0000-0000-000014020000}"/>
    <cellStyle name="Currency 4 3 3 2" xfId="2057" xr:uid="{00000000-0005-0000-0000-000014020000}"/>
    <cellStyle name="Currency 4 3 3 2 2" xfId="2595" xr:uid="{33EFC126-C490-4E92-B785-3C23FF135A47}"/>
    <cellStyle name="Currency 4 3 3 3" xfId="2390" xr:uid="{3CF8B8EE-5085-4030-8675-0ACFBA8286B7}"/>
    <cellStyle name="Currency 4 3 4" xfId="2054" xr:uid="{00000000-0005-0000-0000-000011020000}"/>
    <cellStyle name="Currency 4 3 5" xfId="2179" xr:uid="{17E65898-93AC-4CBC-B5FC-96A440A59057}"/>
    <cellStyle name="Currency 4 3_2019 IRM Rates" xfId="538" xr:uid="{00000000-0005-0000-0000-000015020000}"/>
    <cellStyle name="Currency 4 4" xfId="539" xr:uid="{00000000-0005-0000-0000-000016020000}"/>
    <cellStyle name="Currency 4 4 2" xfId="2058" xr:uid="{00000000-0005-0000-0000-000016020000}"/>
    <cellStyle name="Currency 4 4 2 2" xfId="2597" xr:uid="{6CAA50BD-9CE9-473F-8C2B-D6F53C553FD8}"/>
    <cellStyle name="Currency 4 4 3" xfId="2566" xr:uid="{312F4AB1-96EE-4818-B4CA-7684E8874E81}"/>
    <cellStyle name="Currency 4 4 3 2" xfId="2629" xr:uid="{D4D4DC3A-4C56-408C-892F-A6BE8C7F57CA}"/>
    <cellStyle name="Currency 4 4 4" xfId="2571" xr:uid="{F0B4CBC0-8EE0-4BEE-94DC-11A88C820BC9}"/>
    <cellStyle name="Currency 4 4 5" xfId="2202" xr:uid="{63F7AECE-168A-4E73-8709-68A0E514BCB0}"/>
    <cellStyle name="Currency 4 5" xfId="2053" xr:uid="{00000000-0005-0000-0000-00000D020000}"/>
    <cellStyle name="Currency 4 5 2" xfId="2609" xr:uid="{4F9DAC6A-B9EA-4882-B8EE-BD2AC903B222}"/>
    <cellStyle name="Currency 4 5 3" xfId="2464" xr:uid="{14501B50-D4E7-43B8-BFFB-8E24FBF49F1D}"/>
    <cellStyle name="Currency 4 6" xfId="2080" xr:uid="{00000000-0005-0000-0000-00000D020000}"/>
    <cellStyle name="Currency 4 7" xfId="2169" xr:uid="{8289E3AF-22BF-4AD6-82FB-84F94862C92D}"/>
    <cellStyle name="Currency 4_2019 IRM Rates" xfId="540" xr:uid="{00000000-0005-0000-0000-000017020000}"/>
    <cellStyle name="Currency 5" xfId="541" xr:uid="{00000000-0005-0000-0000-000018020000}"/>
    <cellStyle name="Currency 5 2" xfId="542" xr:uid="{00000000-0005-0000-0000-000019020000}"/>
    <cellStyle name="Currency 5 2 2" xfId="2610" xr:uid="{B4D65D0C-BA3D-4B19-9B22-03AC0CDDE46A}"/>
    <cellStyle name="Currency 5 2 3" xfId="2465" xr:uid="{3731D436-5322-4F0C-8F8D-8CEDB5500CA9}"/>
    <cellStyle name="Currency 5 3" xfId="543" xr:uid="{00000000-0005-0000-0000-00001A020000}"/>
    <cellStyle name="Currency 5 3 2" xfId="544" xr:uid="{00000000-0005-0000-0000-00001B020000}"/>
    <cellStyle name="Currency 5 3 2 2" xfId="545" xr:uid="{00000000-0005-0000-0000-00001C020000}"/>
    <cellStyle name="Currency 5 3 2 2 2" xfId="2062" xr:uid="{00000000-0005-0000-0000-00001C020000}"/>
    <cellStyle name="Currency 5 3 2 3" xfId="2061" xr:uid="{00000000-0005-0000-0000-00001B020000}"/>
    <cellStyle name="Currency 5 3 2 4" xfId="2625" xr:uid="{46DC02BD-4093-486F-81FD-F1149CCAE59F}"/>
    <cellStyle name="Currency 5 3 3" xfId="546" xr:uid="{00000000-0005-0000-0000-00001D020000}"/>
    <cellStyle name="Currency 5 3 3 2" xfId="2063" xr:uid="{00000000-0005-0000-0000-00001D020000}"/>
    <cellStyle name="Currency 5 3 4" xfId="2060" xr:uid="{00000000-0005-0000-0000-00001A020000}"/>
    <cellStyle name="Currency 5 3 5" xfId="2562" xr:uid="{871CDC45-AE6E-4332-AB6D-3A446628C40B}"/>
    <cellStyle name="Currency 5 4" xfId="2059" xr:uid="{00000000-0005-0000-0000-000018020000}"/>
    <cellStyle name="Currency 5 5" xfId="2170" xr:uid="{9A14DEEA-51EB-4FE5-9DF1-77C218181E0C}"/>
    <cellStyle name="Currency 5_2019 IRM Rates" xfId="547" xr:uid="{00000000-0005-0000-0000-00001E020000}"/>
    <cellStyle name="Currency 6" xfId="548" xr:uid="{00000000-0005-0000-0000-00001F020000}"/>
    <cellStyle name="Currency 6 2" xfId="549" xr:uid="{00000000-0005-0000-0000-000020020000}"/>
    <cellStyle name="Currency 6 2 2" xfId="550" xr:uid="{00000000-0005-0000-0000-000021020000}"/>
    <cellStyle name="Currency 6 2 2 2" xfId="2066" xr:uid="{00000000-0005-0000-0000-000021020000}"/>
    <cellStyle name="Currency 6 2 2 3" xfId="2613" xr:uid="{EF884A62-4D12-4B66-9156-F9C5BA425BB6}"/>
    <cellStyle name="Currency 6 2 3" xfId="2065" xr:uid="{00000000-0005-0000-0000-000020020000}"/>
    <cellStyle name="Currency 6 2 4" xfId="2470" xr:uid="{E99EDA81-B44E-4F7A-B6DD-6B64C82187A3}"/>
    <cellStyle name="Currency 6 3" xfId="551" xr:uid="{00000000-0005-0000-0000-000022020000}"/>
    <cellStyle name="Currency 6 3 2" xfId="552" xr:uid="{00000000-0005-0000-0000-000023020000}"/>
    <cellStyle name="Currency 6 3 2 2" xfId="553" xr:uid="{00000000-0005-0000-0000-000024020000}"/>
    <cellStyle name="Currency 6 3 2 2 2" xfId="2069" xr:uid="{00000000-0005-0000-0000-000024020000}"/>
    <cellStyle name="Currency 6 3 2 3" xfId="2068" xr:uid="{00000000-0005-0000-0000-000023020000}"/>
    <cellStyle name="Currency 6 3 2 4" xfId="2627" xr:uid="{4A6801F8-3F89-4933-8DC0-7223C54D2D58}"/>
    <cellStyle name="Currency 6 3 3" xfId="554" xr:uid="{00000000-0005-0000-0000-000025020000}"/>
    <cellStyle name="Currency 6 3 3 2" xfId="2070" xr:uid="{00000000-0005-0000-0000-000025020000}"/>
    <cellStyle name="Currency 6 3 4" xfId="2067" xr:uid="{00000000-0005-0000-0000-000022020000}"/>
    <cellStyle name="Currency 6 3 5" xfId="2564" xr:uid="{9B574E0A-20D6-4883-BF75-77191F7A5654}"/>
    <cellStyle name="Currency 6 4" xfId="555" xr:uid="{00000000-0005-0000-0000-000026020000}"/>
    <cellStyle name="Currency 6 4 2" xfId="556" xr:uid="{00000000-0005-0000-0000-000027020000}"/>
    <cellStyle name="Currency 6 4 2 2" xfId="2072" xr:uid="{00000000-0005-0000-0000-000027020000}"/>
    <cellStyle name="Currency 6 4 3" xfId="2071" xr:uid="{00000000-0005-0000-0000-000026020000}"/>
    <cellStyle name="Currency 6 5" xfId="2064" xr:uid="{00000000-0005-0000-0000-00001F020000}"/>
    <cellStyle name="Currency 6 6" xfId="2175" xr:uid="{D7F6C044-BC83-41E1-870D-7DD1BE68490B}"/>
    <cellStyle name="Currency 6_2019 IRM Rates" xfId="557" xr:uid="{00000000-0005-0000-0000-000028020000}"/>
    <cellStyle name="Currency 7" xfId="558" xr:uid="{00000000-0005-0000-0000-000029020000}"/>
    <cellStyle name="Currency 7 2" xfId="559" xr:uid="{00000000-0005-0000-0000-00002A020000}"/>
    <cellStyle name="Currency 7 2 2" xfId="560" xr:uid="{00000000-0005-0000-0000-00002B020000}"/>
    <cellStyle name="Currency 7 2 2 2" xfId="561" xr:uid="{00000000-0005-0000-0000-00002C020000}"/>
    <cellStyle name="Currency 7 2 3" xfId="2601" xr:uid="{7E8589CF-3F5D-46A2-9D70-69942903B80C}"/>
    <cellStyle name="Currency 7 3" xfId="562" xr:uid="{00000000-0005-0000-0000-00002D020000}"/>
    <cellStyle name="Currency 7 4" xfId="563" xr:uid="{00000000-0005-0000-0000-00002E020000}"/>
    <cellStyle name="Currency 7 4 2" xfId="564" xr:uid="{00000000-0005-0000-0000-00002F020000}"/>
    <cellStyle name="Currency 7 4 2 2" xfId="565" xr:uid="{00000000-0005-0000-0000-000030020000}"/>
    <cellStyle name="Currency 7 4 2 2 2" xfId="2076" xr:uid="{00000000-0005-0000-0000-000030020000}"/>
    <cellStyle name="Currency 7 4 2 3" xfId="2075" xr:uid="{00000000-0005-0000-0000-00002F020000}"/>
    <cellStyle name="Currency 7 4 3" xfId="566" xr:uid="{00000000-0005-0000-0000-000031020000}"/>
    <cellStyle name="Currency 7 4 3 2" xfId="2077" xr:uid="{00000000-0005-0000-0000-000031020000}"/>
    <cellStyle name="Currency 7 4 4" xfId="2074" xr:uid="{00000000-0005-0000-0000-00002E020000}"/>
    <cellStyle name="Currency 7 5" xfId="567" xr:uid="{00000000-0005-0000-0000-000032020000}"/>
    <cellStyle name="Currency 7 5 2" xfId="568" xr:uid="{00000000-0005-0000-0000-000033020000}"/>
    <cellStyle name="Currency 7 6" xfId="2073" xr:uid="{00000000-0005-0000-0000-000029020000}"/>
    <cellStyle name="Currency 7 7" xfId="2422" xr:uid="{7207D200-E2BB-462E-A360-460339EDDA3E}"/>
    <cellStyle name="Currency 8" xfId="569" xr:uid="{00000000-0005-0000-0000-000034020000}"/>
    <cellStyle name="Currency 8 2" xfId="2078" xr:uid="{00000000-0005-0000-0000-000034020000}"/>
    <cellStyle name="Currency 8 2 2" xfId="2574" xr:uid="{24986591-1755-474F-B038-0FFD5BA41EA5}"/>
    <cellStyle name="Currency 8 3" xfId="2267" xr:uid="{28D3163B-37D3-480E-BA83-85B332969CFC}"/>
    <cellStyle name="Currency 9" xfId="570" xr:uid="{00000000-0005-0000-0000-000035020000}"/>
    <cellStyle name="Currency 9 2" xfId="2079" xr:uid="{00000000-0005-0000-0000-000035020000}"/>
    <cellStyle name="Currency0" xfId="571" xr:uid="{00000000-0005-0000-0000-000037020000}"/>
    <cellStyle name="Currency0 2" xfId="572" xr:uid="{00000000-0005-0000-0000-000038020000}"/>
    <cellStyle name="Currency0 2 2" xfId="2622" xr:uid="{8F0B217A-7F2A-4D28-B46F-81100B551849}"/>
    <cellStyle name="Currency0 2 3" xfId="2556" xr:uid="{1B2471E7-EDC9-40D6-BF1C-A68B238E1E9C}"/>
    <cellStyle name="Currency0 3" xfId="573" xr:uid="{00000000-0005-0000-0000-000039020000}"/>
    <cellStyle name="Currency0 4" xfId="574" xr:uid="{00000000-0005-0000-0000-00003A020000}"/>
    <cellStyle name="Currency0 4 2" xfId="575" xr:uid="{00000000-0005-0000-0000-00003B020000}"/>
    <cellStyle name="Currency0 4 3" xfId="576" xr:uid="{00000000-0005-0000-0000-00003C020000}"/>
    <cellStyle name="Currency0 4 3 2" xfId="577" xr:uid="{00000000-0005-0000-0000-00003D020000}"/>
    <cellStyle name="Currency0 4 4" xfId="578" xr:uid="{00000000-0005-0000-0000-00003E020000}"/>
    <cellStyle name="Currency0 5" xfId="579" xr:uid="{00000000-0005-0000-0000-00003F020000}"/>
    <cellStyle name="Currency0 5 2" xfId="580" xr:uid="{00000000-0005-0000-0000-000040020000}"/>
    <cellStyle name="Currency0 6" xfId="581" xr:uid="{00000000-0005-0000-0000-000041020000}"/>
    <cellStyle name="Currency0 6 2" xfId="582" xr:uid="{00000000-0005-0000-0000-000042020000}"/>
    <cellStyle name="Currency0 7" xfId="583" xr:uid="{00000000-0005-0000-0000-000043020000}"/>
    <cellStyle name="Currency0 7 2" xfId="584" xr:uid="{00000000-0005-0000-0000-000044020000}"/>
    <cellStyle name="Currency0 8" xfId="585" xr:uid="{00000000-0005-0000-0000-000045020000}"/>
    <cellStyle name="Currency0 8 2" xfId="586" xr:uid="{00000000-0005-0000-0000-000046020000}"/>
    <cellStyle name="Currency0 9" xfId="587" xr:uid="{00000000-0005-0000-0000-000047020000}"/>
    <cellStyle name="Currency0 9 2" xfId="588" xr:uid="{00000000-0005-0000-0000-000048020000}"/>
    <cellStyle name="Currʬncy" xfId="589" xr:uid="{00000000-0005-0000-0000-000049020000}"/>
    <cellStyle name="custom" xfId="590" xr:uid="{00000000-0005-0000-0000-00004A020000}"/>
    <cellStyle name="Custom - Style1" xfId="591" xr:uid="{00000000-0005-0000-0000-00004B020000}"/>
    <cellStyle name="custom 2" xfId="592" xr:uid="{00000000-0005-0000-0000-00004C020000}"/>
    <cellStyle name="Data   - Style2" xfId="593" xr:uid="{00000000-0005-0000-0000-00004D020000}"/>
    <cellStyle name="Data   - Style2 2" xfId="594" xr:uid="{00000000-0005-0000-0000-00004E020000}"/>
    <cellStyle name="Date" xfId="595" xr:uid="{00000000-0005-0000-0000-00004F020000}"/>
    <cellStyle name="Date 2" xfId="596" xr:uid="{00000000-0005-0000-0000-000050020000}"/>
    <cellStyle name="Date 3" xfId="597" xr:uid="{00000000-0005-0000-0000-000051020000}"/>
    <cellStyle name="Date 4" xfId="598" xr:uid="{00000000-0005-0000-0000-000052020000}"/>
    <cellStyle name="Date 4 2" xfId="599" xr:uid="{00000000-0005-0000-0000-000053020000}"/>
    <cellStyle name="Date 4 3" xfId="600" xr:uid="{00000000-0005-0000-0000-000054020000}"/>
    <cellStyle name="Date 4 3 2" xfId="601" xr:uid="{00000000-0005-0000-0000-000055020000}"/>
    <cellStyle name="Date 4 4" xfId="602" xr:uid="{00000000-0005-0000-0000-000056020000}"/>
    <cellStyle name="Date 5" xfId="603" xr:uid="{00000000-0005-0000-0000-000057020000}"/>
    <cellStyle name="Date 5 2" xfId="604" xr:uid="{00000000-0005-0000-0000-000058020000}"/>
    <cellStyle name="Date 6" xfId="605" xr:uid="{00000000-0005-0000-0000-000059020000}"/>
    <cellStyle name="Date 6 2" xfId="606" xr:uid="{00000000-0005-0000-0000-00005A020000}"/>
    <cellStyle name="Date 7" xfId="607" xr:uid="{00000000-0005-0000-0000-00005B020000}"/>
    <cellStyle name="Date 7 2" xfId="608" xr:uid="{00000000-0005-0000-0000-00005C020000}"/>
    <cellStyle name="Date 8" xfId="609" xr:uid="{00000000-0005-0000-0000-00005D020000}"/>
    <cellStyle name="Date 8 2" xfId="610" xr:uid="{00000000-0005-0000-0000-00005E020000}"/>
    <cellStyle name="Date 9" xfId="611" xr:uid="{00000000-0005-0000-0000-00005F020000}"/>
    <cellStyle name="Date 9 2" xfId="612" xr:uid="{00000000-0005-0000-0000-000060020000}"/>
    <cellStyle name="Explanatory Text" xfId="2098" builtinId="53" customBuiltin="1"/>
    <cellStyle name="Explanatory Text 2" xfId="613" xr:uid="{00000000-0005-0000-0000-000061020000}"/>
    <cellStyle name="Explanatory Text 2 2" xfId="2139" xr:uid="{3B74D833-6146-4F1A-B6E7-51FE0E8F9E0C}"/>
    <cellStyle name="Explanatory Text 3" xfId="2252" xr:uid="{7D02CB35-BCE7-4C09-980C-9FAE4AB8AABB}"/>
    <cellStyle name="Fixed" xfId="614" xr:uid="{00000000-0005-0000-0000-000062020000}"/>
    <cellStyle name="Fixed 2" xfId="615" xr:uid="{00000000-0005-0000-0000-000063020000}"/>
    <cellStyle name="Fixed 3" xfId="616" xr:uid="{00000000-0005-0000-0000-000064020000}"/>
    <cellStyle name="Fixed 4" xfId="617" xr:uid="{00000000-0005-0000-0000-000065020000}"/>
    <cellStyle name="Fixed 4 2" xfId="618" xr:uid="{00000000-0005-0000-0000-000066020000}"/>
    <cellStyle name="Fixed 4 3" xfId="619" xr:uid="{00000000-0005-0000-0000-000067020000}"/>
    <cellStyle name="Fixed 4 3 2" xfId="620" xr:uid="{00000000-0005-0000-0000-000068020000}"/>
    <cellStyle name="Fixed 4 4" xfId="621" xr:uid="{00000000-0005-0000-0000-000069020000}"/>
    <cellStyle name="Fixed 5" xfId="622" xr:uid="{00000000-0005-0000-0000-00006A020000}"/>
    <cellStyle name="Fixed 5 2" xfId="623" xr:uid="{00000000-0005-0000-0000-00006B020000}"/>
    <cellStyle name="Fixed 6" xfId="624" xr:uid="{00000000-0005-0000-0000-00006C020000}"/>
    <cellStyle name="Fixed 6 2" xfId="625" xr:uid="{00000000-0005-0000-0000-00006D020000}"/>
    <cellStyle name="Fixed 7" xfId="626" xr:uid="{00000000-0005-0000-0000-00006E020000}"/>
    <cellStyle name="Fixed 7 2" xfId="627" xr:uid="{00000000-0005-0000-0000-00006F020000}"/>
    <cellStyle name="Fixed 8" xfId="628" xr:uid="{00000000-0005-0000-0000-000070020000}"/>
    <cellStyle name="Fixed 8 2" xfId="629" xr:uid="{00000000-0005-0000-0000-000071020000}"/>
    <cellStyle name="Fixed 9" xfId="630" xr:uid="{00000000-0005-0000-0000-000072020000}"/>
    <cellStyle name="Fixed 9 2" xfId="631" xr:uid="{00000000-0005-0000-0000-000073020000}"/>
    <cellStyle name="Followed Hyperlink" xfId="2167" builtinId="9" customBuiltin="1"/>
    <cellStyle name="Good" xfId="2089" builtinId="26" customBuiltin="1"/>
    <cellStyle name="Good 2" xfId="632" xr:uid="{00000000-0005-0000-0000-000074020000}"/>
    <cellStyle name="Good 2 2" xfId="2140" xr:uid="{2D1F0314-C53B-45E0-898E-8FF708D4049E}"/>
    <cellStyle name="Good 3" xfId="2253" xr:uid="{481DF0C6-2A7A-42FF-9EEE-22A9EADA15D1}"/>
    <cellStyle name="Grey" xfId="633" xr:uid="{00000000-0005-0000-0000-000075020000}"/>
    <cellStyle name="header" xfId="634" xr:uid="{00000000-0005-0000-0000-000076020000}"/>
    <cellStyle name="Header1" xfId="635" xr:uid="{00000000-0005-0000-0000-000077020000}"/>
    <cellStyle name="Header2" xfId="636" xr:uid="{00000000-0005-0000-0000-000078020000}"/>
    <cellStyle name="Header2 2" xfId="637" xr:uid="{00000000-0005-0000-0000-000079020000}"/>
    <cellStyle name="headerStyle" xfId="638" xr:uid="{00000000-0005-0000-0000-00007A020000}"/>
    <cellStyle name="headerStyle 2" xfId="639" xr:uid="{00000000-0005-0000-0000-00007B020000}"/>
    <cellStyle name="Heading 1" xfId="2085" builtinId="16" customBuiltin="1"/>
    <cellStyle name="Heading 1 2" xfId="641" xr:uid="{00000000-0005-0000-0000-00007D020000}"/>
    <cellStyle name="Heading 1 2 2" xfId="2141" xr:uid="{B23AB0EE-6B57-47CE-9F4B-C165BA13C339}"/>
    <cellStyle name="Heading 1 3" xfId="640" xr:uid="{00000000-0005-0000-0000-0000AC020000}"/>
    <cellStyle name="Heading 2" xfId="2086" builtinId="17" customBuiltin="1"/>
    <cellStyle name="Heading 2 2" xfId="643" xr:uid="{00000000-0005-0000-0000-00007F020000}"/>
    <cellStyle name="Heading 2 2 2" xfId="644" xr:uid="{00000000-0005-0000-0000-000080020000}"/>
    <cellStyle name="Heading 2 2 3" xfId="2142" xr:uid="{9B8BD2C7-78B0-4C35-92B3-7D3D49DD5994}"/>
    <cellStyle name="Heading 2 2_2019 IRM Rates" xfId="645" xr:uid="{00000000-0005-0000-0000-000081020000}"/>
    <cellStyle name="Heading 2 3" xfId="642" xr:uid="{00000000-0005-0000-0000-0000AE020000}"/>
    <cellStyle name="Heading 3" xfId="2087" builtinId="18" customBuiltin="1"/>
    <cellStyle name="Heading 3 10" xfId="2255" xr:uid="{EC0FB1F2-8949-424F-968A-E08AFEF78B85}"/>
    <cellStyle name="Heading 3 10 2" xfId="2572" xr:uid="{61A41B80-FC74-4050-9D51-8E1D6931B0D3}"/>
    <cellStyle name="Heading 3 11" xfId="2336" xr:uid="{86EFE83A-C336-48FA-8119-382D1CB3270B}"/>
    <cellStyle name="Heading 3 2" xfId="646" xr:uid="{00000000-0005-0000-0000-000082020000}"/>
    <cellStyle name="Heading 3 2 2" xfId="2143" xr:uid="{06DB81EE-F433-4F08-996E-4E5B0655CE4D}"/>
    <cellStyle name="Heading 3 3" xfId="2319" xr:uid="{DB9840CB-4585-4E00-9FBD-EE4E0F70056B}"/>
    <cellStyle name="Heading 3 3 2" xfId="2382" xr:uid="{DBE8744A-6B23-4740-A194-5A04E32F21DD}"/>
    <cellStyle name="Heading 3 3 2 2" xfId="2527" xr:uid="{4E4D71B8-6230-4851-8DBE-9DB9E580D8D8}"/>
    <cellStyle name="Heading 3 3 3" xfId="2343" xr:uid="{214FCE9F-813E-41B4-A39D-723187B49255}"/>
    <cellStyle name="Heading 3 3 3 2" xfId="2517" xr:uid="{65664CC1-4D24-4B71-9D20-384E8A95510B}"/>
    <cellStyle name="Heading 3 3 4" xfId="2505" xr:uid="{D5538CF2-5646-4248-8FF4-8519CC6C79EB}"/>
    <cellStyle name="Heading 3 3_6. Rate Rider Calculations" xfId="2409" xr:uid="{D71A3A42-2773-40E7-ADB4-FEB93FE7B315}"/>
    <cellStyle name="Heading 3 4" xfId="2289" xr:uid="{B941691F-D7FF-49DF-A602-0C5245E18FCD}"/>
    <cellStyle name="Heading 3 4 2" xfId="2377" xr:uid="{4A98B730-72BD-41C3-BEBC-30AE2389A106}"/>
    <cellStyle name="Heading 3 4 2 2" xfId="2524" xr:uid="{F690C540-FE57-4932-B7D8-CA40D73B2820}"/>
    <cellStyle name="Heading 3 4 3" xfId="2338" xr:uid="{4A0397C3-60B7-4C61-B522-44021005772A}"/>
    <cellStyle name="Heading 3 4 3 2" xfId="2513" xr:uid="{A034D8C8-2F02-4245-9B2E-88B5B3DB4E87}"/>
    <cellStyle name="Heading 3 4 4" xfId="2495" xr:uid="{60D7BBDD-FAC7-4FA2-A9C6-307F97DBC8DF}"/>
    <cellStyle name="Heading 3 4_6. Rate Rider Calculations" xfId="2410" xr:uid="{7960A226-6601-48B5-9198-795CA9FCBEE8}"/>
    <cellStyle name="Heading 3 5" xfId="2284" xr:uid="{7B621582-E823-409D-B4AF-A046B24E1F12}"/>
    <cellStyle name="Heading 3 5 2" xfId="2361" xr:uid="{BA19E84A-33DF-403D-AB6A-66442085A5F5}"/>
    <cellStyle name="Heading 3 5 2 2" xfId="2521" xr:uid="{0C82D250-3271-48B4-9C63-7D2ED4B6C179}"/>
    <cellStyle name="Heading 3 5 3" xfId="2339" xr:uid="{A6D7D741-66E0-43D2-B73A-FF82370F79B2}"/>
    <cellStyle name="Heading 3 5 3 2" xfId="2514" xr:uid="{69066032-74B3-44A2-9238-0CBFBD18CD0D}"/>
    <cellStyle name="Heading 3 5 4" xfId="2269" xr:uid="{020A9645-5AE4-41FF-9AB8-027FDF3C3A9D}"/>
    <cellStyle name="Heading 3 5_6. Rate Rider Calculations" xfId="2411" xr:uid="{01592748-D68B-4035-8EBD-BA50FEE2468C}"/>
    <cellStyle name="Heading 3 6" xfId="2320" xr:uid="{8EAC5599-F738-4723-B6AE-C89B7DE0E8ED}"/>
    <cellStyle name="Heading 3 6 2" xfId="2383" xr:uid="{312E0FE5-20A5-4F11-B57A-B4C5911B0990}"/>
    <cellStyle name="Heading 3 6 2 2" xfId="2528" xr:uid="{0FF27043-1D65-4A6C-B744-E12705002785}"/>
    <cellStyle name="Heading 3 6 3" xfId="2342" xr:uid="{C526B046-E2E6-4FD4-9DE6-61FB6F2F4137}"/>
    <cellStyle name="Heading 3 6 3 2" xfId="2516" xr:uid="{BF5AB904-9DA3-48A1-967C-07306AF7965E}"/>
    <cellStyle name="Heading 3 6 4" xfId="2506" xr:uid="{F6889100-DE4C-4C84-9917-5A70EEFF7F15}"/>
    <cellStyle name="Heading 3 6_6. Rate Rider Calculations" xfId="2412" xr:uid="{9436F494-4BDA-4489-B9B6-7CF246B71D69}"/>
    <cellStyle name="Heading 3 7" xfId="2288" xr:uid="{4E905926-029E-423D-A148-55A9C52CEB5D}"/>
    <cellStyle name="Heading 3 7 2" xfId="2376" xr:uid="{0FB21C1C-CAE9-44E4-B10B-67F8CA49D708}"/>
    <cellStyle name="Heading 3 7 2 2" xfId="2523" xr:uid="{E0C06033-22DD-458D-91EC-C195900DE144}"/>
    <cellStyle name="Heading 3 7 3" xfId="2357" xr:uid="{6F0BFAAD-ACAC-4D9D-A7F9-BBDAED558D6C}"/>
    <cellStyle name="Heading 3 7 3 2" xfId="2519" xr:uid="{209EEE04-C0F1-40F1-9018-0A89F28A2AED}"/>
    <cellStyle name="Heading 3 7 4" xfId="2494" xr:uid="{7FE295DF-D267-4395-A045-B8692B2FDFB7}"/>
    <cellStyle name="Heading 3 7_6. Rate Rider Calculations" xfId="2413" xr:uid="{43D73FA1-3730-4B9D-82EB-B7E2B4ACFE35}"/>
    <cellStyle name="Heading 3 8" xfId="2318" xr:uid="{7CFD2F6C-72C9-4E46-9ABE-DC7F67828ED6}"/>
    <cellStyle name="Heading 3 8 2" xfId="2381" xr:uid="{638654BA-847E-43C9-9923-91ADF7A9B5D6}"/>
    <cellStyle name="Heading 3 8 2 2" xfId="2526" xr:uid="{2781CD31-F048-42B4-B0EA-EF55BA6F3D43}"/>
    <cellStyle name="Heading 3 8 3" xfId="2344" xr:uid="{0942BDCF-E8B1-4E73-AF4B-D78ADA7425BA}"/>
    <cellStyle name="Heading 3 8 3 2" xfId="2518" xr:uid="{8A55DDD4-2800-4E5F-9A0E-DEF8A3995FE8}"/>
    <cellStyle name="Heading 3 8 4" xfId="2504" xr:uid="{0394DB7F-9696-404F-9212-52F335056E35}"/>
    <cellStyle name="Heading 3 8_6. Rate Rider Calculations" xfId="2414" xr:uid="{3716A532-27D9-420E-869A-6006BBF00A8B}"/>
    <cellStyle name="Heading 3 9" xfId="2340" xr:uid="{8107BF5D-DF35-4975-915B-5CD6E8FFF56D}"/>
    <cellStyle name="Heading 3 9 2" xfId="2515" xr:uid="{F0DE2552-CDD4-4B35-B280-64CE9E46CFD8}"/>
    <cellStyle name="Heading 4" xfId="2088" builtinId="19" customBuiltin="1"/>
    <cellStyle name="Heading 4 2" xfId="647" xr:uid="{00000000-0005-0000-0000-000083020000}"/>
    <cellStyle name="Heading 4 2 2" xfId="2144" xr:uid="{F6B9AA32-3CD0-445A-83C7-6FF550490D69}"/>
    <cellStyle name="Heading 4 3" xfId="2256" xr:uid="{7678A6D1-CB2A-4FFB-8663-BBC67CEA5876}"/>
    <cellStyle name="Hyperlink 2" xfId="648" xr:uid="{00000000-0005-0000-0000-000084020000}"/>
    <cellStyle name="Hyperlink 2 2" xfId="649" xr:uid="{00000000-0005-0000-0000-000085020000}"/>
    <cellStyle name="Hyperlink 2 3" xfId="2166" xr:uid="{2263B1D5-B078-41D2-8CE3-AA82E755EC38}"/>
    <cellStyle name="Hyperlink 2_2019 IRM Rates" xfId="650" xr:uid="{00000000-0005-0000-0000-000086020000}"/>
    <cellStyle name="Hyperlink 3" xfId="651" xr:uid="{00000000-0005-0000-0000-000087020000}"/>
    <cellStyle name="Input" xfId="2091" builtinId="20" customBuiltin="1"/>
    <cellStyle name="Input [yellow]" xfId="652" xr:uid="{00000000-0005-0000-0000-000088020000}"/>
    <cellStyle name="Input [yellow] 2" xfId="653" xr:uid="{00000000-0005-0000-0000-000089020000}"/>
    <cellStyle name="Input 10" xfId="2541" xr:uid="{F9471978-7E08-441B-AC50-25D41FDA13F0}"/>
    <cellStyle name="Input 11" xfId="2538" xr:uid="{7984510D-AA1C-48A7-8192-0E89A3FE4221}"/>
    <cellStyle name="Input 2" xfId="654" xr:uid="{00000000-0005-0000-0000-00008A020000}"/>
    <cellStyle name="Input 2 2" xfId="2145" xr:uid="{1F3B69D9-D77A-4CC8-82D6-95859C7A97DF}"/>
    <cellStyle name="Input 3" xfId="2449" xr:uid="{4BEE9A09-D976-4268-B275-26FB1E493B2B}"/>
    <cellStyle name="Input 4" xfId="2257" xr:uid="{E6546161-737A-4577-A576-AF252A4582DC}"/>
    <cellStyle name="Input 5" xfId="2335" xr:uid="{9C714496-1217-4491-B8BC-8441A9C729CE}"/>
    <cellStyle name="Input 6" xfId="2268" xr:uid="{58C0BC8F-8DDF-4479-AEC5-71C4504E40AD}"/>
    <cellStyle name="Input 7" xfId="2510" xr:uid="{C9CEE8C2-6CF3-4CEF-B2A0-1C9249E9AD6C}"/>
    <cellStyle name="Input 8" xfId="2271" xr:uid="{89BCA28D-9881-4659-90BF-3642EFB4824F}"/>
    <cellStyle name="Input 9" xfId="2539" xr:uid="{8BB66ECA-880D-4A30-A146-2F5DAC5F49ED}"/>
    <cellStyle name="Labels - Style3" xfId="655" xr:uid="{00000000-0005-0000-0000-00008B020000}"/>
    <cellStyle name="Labels - Style3 2" xfId="656" xr:uid="{00000000-0005-0000-0000-00008C020000}"/>
    <cellStyle name="Linked Cell" xfId="2094" builtinId="24" customBuiltin="1"/>
    <cellStyle name="Linked Cell 2" xfId="657" xr:uid="{00000000-0005-0000-0000-00008D020000}"/>
    <cellStyle name="Linked Cell 2 2" xfId="2146" xr:uid="{E478F1A3-EA23-4F2F-A92C-48B0F0308E9E}"/>
    <cellStyle name="Linked Cell 3" xfId="2258" xr:uid="{CCA1C95E-AC48-434E-BF52-F7491FAD87D6}"/>
    <cellStyle name="M" xfId="658" xr:uid="{00000000-0005-0000-0000-00008E020000}"/>
    <cellStyle name="M 2" xfId="659" xr:uid="{00000000-0005-0000-0000-00008F020000}"/>
    <cellStyle name="M.00" xfId="660" xr:uid="{00000000-0005-0000-0000-000090020000}"/>
    <cellStyle name="M.00 2" xfId="661" xr:uid="{00000000-0005-0000-0000-000091020000}"/>
    <cellStyle name="M.00_2019 IRM Rates" xfId="662" xr:uid="{00000000-0005-0000-0000-000092020000}"/>
    <cellStyle name="M_2019 IRM Rates" xfId="663" xr:uid="{00000000-0005-0000-0000-000093020000}"/>
    <cellStyle name="M_9. Rev2Cost_GDPIPI" xfId="664" xr:uid="{00000000-0005-0000-0000-000094020000}"/>
    <cellStyle name="M_9. Rev2Cost_GDPIPI 2" xfId="665" xr:uid="{00000000-0005-0000-0000-000095020000}"/>
    <cellStyle name="M_9. Rev2Cost_GDPIPI_1. Information Sheet" xfId="666" xr:uid="{00000000-0005-0000-0000-000096020000}"/>
    <cellStyle name="M_9. Rev2Cost_GDPIPI_6.2 CBR B" xfId="2215" xr:uid="{E86235E1-2CE1-4FD8-BB3C-92BE21DC11CB}"/>
    <cellStyle name="M_9. Rev2Cost_GDPIPI_9. Shared Tax - Rate Rider" xfId="2221" xr:uid="{DCDDFB2E-51F1-44FD-99E8-D330206B2955}"/>
    <cellStyle name="M_lists" xfId="667" xr:uid="{00000000-0005-0000-0000-000097020000}"/>
    <cellStyle name="M_lists 2" xfId="668" xr:uid="{00000000-0005-0000-0000-000098020000}"/>
    <cellStyle name="M_lists_1. Information Sheet" xfId="669" xr:uid="{00000000-0005-0000-0000-000099020000}"/>
    <cellStyle name="M_lists_4. Current Monthly Fixed Charge" xfId="670" xr:uid="{00000000-0005-0000-0000-00009A020000}"/>
    <cellStyle name="M_lists_6.2 CBR B" xfId="2216" xr:uid="{85703FE1-F4BF-485F-8063-F93706B89E78}"/>
    <cellStyle name="M_lists_9. Shared Tax - Rate Rider" xfId="2222" xr:uid="{9DF52308-6065-4B71-B531-4A6F6F47DCD4}"/>
    <cellStyle name="M_Sheet4" xfId="671" xr:uid="{00000000-0005-0000-0000-00009B020000}"/>
    <cellStyle name="M_Sheet4 2" xfId="672" xr:uid="{00000000-0005-0000-0000-00009C020000}"/>
    <cellStyle name="M_Sheet4_1. Information Sheet" xfId="673" xr:uid="{00000000-0005-0000-0000-00009D020000}"/>
    <cellStyle name="M_Sheet4_6.2 CBR B" xfId="2217" xr:uid="{309B2A86-C49F-487D-96CE-D7045B4D3552}"/>
    <cellStyle name="M_Sheet4_9. Shared Tax - Rate Rider" xfId="2223" xr:uid="{6AEA67BF-AEAE-4F19-97BA-920AA82FE5C6}"/>
    <cellStyle name="Neutral 2" xfId="674" xr:uid="{00000000-0005-0000-0000-00009E020000}"/>
    <cellStyle name="Neutral 2 2" xfId="2147" xr:uid="{147A9BDA-6D54-4DEA-8E12-53BC24B02A5E}"/>
    <cellStyle name="Neutral 3" xfId="2260" xr:uid="{81B46CB1-D195-48ED-85A0-32263549BEE6}"/>
    <cellStyle name="Neutral 4" xfId="2159" xr:uid="{047CE6D3-4650-472B-9DD9-D39C8AFBA62E}"/>
    <cellStyle name="no dec" xfId="675" xr:uid="{00000000-0005-0000-0000-00009F020000}"/>
    <cellStyle name="NorALL-HC" xfId="676" xr:uid="{00000000-0005-0000-0000-0000A0020000}"/>
    <cellStyle name="Normal" xfId="0" builtinId="0"/>
    <cellStyle name="Normal - Style1" xfId="677" xr:uid="{00000000-0005-0000-0000-0000A2020000}"/>
    <cellStyle name="Normal - Style1 2" xfId="678" xr:uid="{00000000-0005-0000-0000-0000A3020000}"/>
    <cellStyle name="Normal - Style1 2 2" xfId="679" xr:uid="{00000000-0005-0000-0000-0000A4020000}"/>
    <cellStyle name="Normal - Style1 3" xfId="680" xr:uid="{00000000-0005-0000-0000-0000A5020000}"/>
    <cellStyle name="Normal - Style1_2019 IRM Rates" xfId="681" xr:uid="{00000000-0005-0000-0000-0000A6020000}"/>
    <cellStyle name="Normal 10" xfId="682" xr:uid="{00000000-0005-0000-0000-0000A7020000}"/>
    <cellStyle name="Normal 10 12" xfId="683" xr:uid="{00000000-0005-0000-0000-0000A8020000}"/>
    <cellStyle name="Normal 10 2" xfId="684" xr:uid="{00000000-0005-0000-0000-0000A9020000}"/>
    <cellStyle name="Normal 10 2 2" xfId="685" xr:uid="{00000000-0005-0000-0000-0000AA020000}"/>
    <cellStyle name="Normal 10 2 3" xfId="686" xr:uid="{00000000-0005-0000-0000-0000AB020000}"/>
    <cellStyle name="Normal 10 2 3 2" xfId="687" xr:uid="{00000000-0005-0000-0000-0000AC020000}"/>
    <cellStyle name="Normal 10 2 4" xfId="688" xr:uid="{00000000-0005-0000-0000-0000AD020000}"/>
    <cellStyle name="Normal 10 2 5" xfId="689" xr:uid="{00000000-0005-0000-0000-0000AE020000}"/>
    <cellStyle name="Normal 10 3" xfId="690" xr:uid="{00000000-0005-0000-0000-0000AF020000}"/>
    <cellStyle name="Normal 10 3 2" xfId="691" xr:uid="{00000000-0005-0000-0000-0000B0020000}"/>
    <cellStyle name="Normal 10 3 2 2" xfId="692" xr:uid="{00000000-0005-0000-0000-0000B1020000}"/>
    <cellStyle name="Normal 10 3 3" xfId="693" xr:uid="{00000000-0005-0000-0000-0000B2020000}"/>
    <cellStyle name="Normal 10 3 4" xfId="694" xr:uid="{00000000-0005-0000-0000-0000B3020000}"/>
    <cellStyle name="Normal 10 4" xfId="695" xr:uid="{00000000-0005-0000-0000-0000B4020000}"/>
    <cellStyle name="Normal 10 4 2" xfId="696" xr:uid="{00000000-0005-0000-0000-0000B5020000}"/>
    <cellStyle name="Normal 10 5" xfId="697" xr:uid="{00000000-0005-0000-0000-0000B6020000}"/>
    <cellStyle name="Normal 10 6" xfId="698" xr:uid="{00000000-0005-0000-0000-0000B7020000}"/>
    <cellStyle name="Normal 10 7" xfId="699" xr:uid="{00000000-0005-0000-0000-0000B8020000}"/>
    <cellStyle name="Normal 100" xfId="700" xr:uid="{00000000-0005-0000-0000-0000B9020000}"/>
    <cellStyle name="Normal 101" xfId="701" xr:uid="{00000000-0005-0000-0000-0000BA020000}"/>
    <cellStyle name="Normal 102" xfId="702" xr:uid="{00000000-0005-0000-0000-0000BB020000}"/>
    <cellStyle name="Normal 103" xfId="703" xr:uid="{00000000-0005-0000-0000-0000BC020000}"/>
    <cellStyle name="Normal 104" xfId="704" xr:uid="{00000000-0005-0000-0000-0000BD020000}"/>
    <cellStyle name="Normal 105" xfId="705" xr:uid="{00000000-0005-0000-0000-0000BE020000}"/>
    <cellStyle name="Normal 106" xfId="706" xr:uid="{00000000-0005-0000-0000-0000BF020000}"/>
    <cellStyle name="Normal 107" xfId="707" xr:uid="{00000000-0005-0000-0000-0000C0020000}"/>
    <cellStyle name="Normal 108" xfId="708" xr:uid="{00000000-0005-0000-0000-0000C1020000}"/>
    <cellStyle name="Normal 109" xfId="709" xr:uid="{00000000-0005-0000-0000-0000C2020000}"/>
    <cellStyle name="Normal 11" xfId="710" xr:uid="{00000000-0005-0000-0000-0000C3020000}"/>
    <cellStyle name="Normal 11 2" xfId="711" xr:uid="{00000000-0005-0000-0000-0000C4020000}"/>
    <cellStyle name="Normal 11 2 2" xfId="712" xr:uid="{00000000-0005-0000-0000-0000C5020000}"/>
    <cellStyle name="Normal 11 2 3" xfId="713" xr:uid="{00000000-0005-0000-0000-0000C6020000}"/>
    <cellStyle name="Normal 11 2 4" xfId="714" xr:uid="{00000000-0005-0000-0000-0000C7020000}"/>
    <cellStyle name="Normal 11 3" xfId="715" xr:uid="{00000000-0005-0000-0000-0000C8020000}"/>
    <cellStyle name="Normal 11 4" xfId="716" xr:uid="{00000000-0005-0000-0000-0000C9020000}"/>
    <cellStyle name="Normal 11 5" xfId="717" xr:uid="{00000000-0005-0000-0000-0000CA020000}"/>
    <cellStyle name="Normal 11 6" xfId="718" xr:uid="{00000000-0005-0000-0000-0000CB020000}"/>
    <cellStyle name="Normal 11 6 2" xfId="719" xr:uid="{00000000-0005-0000-0000-0000CC020000}"/>
    <cellStyle name="Normal 11 6 3" xfId="720" xr:uid="{00000000-0005-0000-0000-0000CD020000}"/>
    <cellStyle name="Normal 11 7" xfId="721" xr:uid="{00000000-0005-0000-0000-0000CE020000}"/>
    <cellStyle name="Normal 11 8" xfId="722" xr:uid="{00000000-0005-0000-0000-0000CF020000}"/>
    <cellStyle name="Normal 110" xfId="723" xr:uid="{00000000-0005-0000-0000-0000D0020000}"/>
    <cellStyle name="Normal 111" xfId="724" xr:uid="{00000000-0005-0000-0000-0000D1020000}"/>
    <cellStyle name="Normal 112" xfId="725" xr:uid="{00000000-0005-0000-0000-0000D2020000}"/>
    <cellStyle name="Normal 113" xfId="726" xr:uid="{00000000-0005-0000-0000-0000D3020000}"/>
    <cellStyle name="Normal 114" xfId="727" xr:uid="{00000000-0005-0000-0000-0000D4020000}"/>
    <cellStyle name="Normal 115" xfId="728" xr:uid="{00000000-0005-0000-0000-0000D5020000}"/>
    <cellStyle name="Normal 116" xfId="729" xr:uid="{00000000-0005-0000-0000-0000D6020000}"/>
    <cellStyle name="Normal 117" xfId="730" xr:uid="{00000000-0005-0000-0000-0000D7020000}"/>
    <cellStyle name="Normal 118" xfId="731" xr:uid="{00000000-0005-0000-0000-0000D8020000}"/>
    <cellStyle name="Normal 119" xfId="732" xr:uid="{00000000-0005-0000-0000-0000D9020000}"/>
    <cellStyle name="Normal 12" xfId="733" xr:uid="{00000000-0005-0000-0000-0000DA020000}"/>
    <cellStyle name="Normal 12 2" xfId="734" xr:uid="{00000000-0005-0000-0000-0000DB020000}"/>
    <cellStyle name="Normal 12 2 2" xfId="735" xr:uid="{00000000-0005-0000-0000-0000DC020000}"/>
    <cellStyle name="Normal 12 2 3" xfId="736" xr:uid="{00000000-0005-0000-0000-0000DD020000}"/>
    <cellStyle name="Normal 12 2 4" xfId="737" xr:uid="{00000000-0005-0000-0000-0000DE020000}"/>
    <cellStyle name="Normal 12 3" xfId="738" xr:uid="{00000000-0005-0000-0000-0000DF020000}"/>
    <cellStyle name="Normal 12 3 2" xfId="739" xr:uid="{00000000-0005-0000-0000-0000E0020000}"/>
    <cellStyle name="Normal 12 3 2 2" xfId="740" xr:uid="{00000000-0005-0000-0000-0000E1020000}"/>
    <cellStyle name="Normal 12 3 3" xfId="741" xr:uid="{00000000-0005-0000-0000-0000E2020000}"/>
    <cellStyle name="Normal 12 3 4" xfId="742" xr:uid="{00000000-0005-0000-0000-0000E3020000}"/>
    <cellStyle name="Normal 12 3 5" xfId="743" xr:uid="{00000000-0005-0000-0000-0000E4020000}"/>
    <cellStyle name="Normal 12 4" xfId="744" xr:uid="{00000000-0005-0000-0000-0000E5020000}"/>
    <cellStyle name="Normal 12 5" xfId="745" xr:uid="{00000000-0005-0000-0000-0000E6020000}"/>
    <cellStyle name="Normal 12 6" xfId="746" xr:uid="{00000000-0005-0000-0000-0000E7020000}"/>
    <cellStyle name="Normal 12 7" xfId="747" xr:uid="{00000000-0005-0000-0000-0000E8020000}"/>
    <cellStyle name="Normal 120" xfId="748" xr:uid="{00000000-0005-0000-0000-0000E9020000}"/>
    <cellStyle name="Normal 121" xfId="749" xr:uid="{00000000-0005-0000-0000-0000EA020000}"/>
    <cellStyle name="Normal 122" xfId="750" xr:uid="{00000000-0005-0000-0000-0000EB020000}"/>
    <cellStyle name="Normal 123" xfId="751" xr:uid="{00000000-0005-0000-0000-0000EC020000}"/>
    <cellStyle name="Normal 123 2" xfId="752" xr:uid="{00000000-0005-0000-0000-0000ED020000}"/>
    <cellStyle name="Normal 123 2 2" xfId="753" xr:uid="{00000000-0005-0000-0000-0000EE020000}"/>
    <cellStyle name="Normal 124" xfId="754" xr:uid="{00000000-0005-0000-0000-0000EF020000}"/>
    <cellStyle name="Normal 125" xfId="755" xr:uid="{00000000-0005-0000-0000-0000F0020000}"/>
    <cellStyle name="Normal 126" xfId="756" xr:uid="{00000000-0005-0000-0000-0000F1020000}"/>
    <cellStyle name="Normal 127" xfId="757" xr:uid="{00000000-0005-0000-0000-0000F2020000}"/>
    <cellStyle name="Normal 128" xfId="758" xr:uid="{00000000-0005-0000-0000-0000F3020000}"/>
    <cellStyle name="Normal 129" xfId="759" xr:uid="{00000000-0005-0000-0000-0000F4020000}"/>
    <cellStyle name="Normal 13" xfId="760" xr:uid="{00000000-0005-0000-0000-0000F5020000}"/>
    <cellStyle name="Normal 13 2" xfId="761" xr:uid="{00000000-0005-0000-0000-0000F6020000}"/>
    <cellStyle name="Normal 13 2 2" xfId="762" xr:uid="{00000000-0005-0000-0000-0000F7020000}"/>
    <cellStyle name="Normal 13 2 3" xfId="763" xr:uid="{00000000-0005-0000-0000-0000F8020000}"/>
    <cellStyle name="Normal 13 3" xfId="764" xr:uid="{00000000-0005-0000-0000-0000F9020000}"/>
    <cellStyle name="Normal 13 3 2" xfId="765" xr:uid="{00000000-0005-0000-0000-0000FA020000}"/>
    <cellStyle name="Normal 13 3 3" xfId="766" xr:uid="{00000000-0005-0000-0000-0000FB020000}"/>
    <cellStyle name="Normal 13 4" xfId="767" xr:uid="{00000000-0005-0000-0000-0000FC020000}"/>
    <cellStyle name="Normal 13 5" xfId="768" xr:uid="{00000000-0005-0000-0000-0000FD020000}"/>
    <cellStyle name="Normal 130" xfId="769" xr:uid="{00000000-0005-0000-0000-0000FE020000}"/>
    <cellStyle name="Normal 131" xfId="770" xr:uid="{00000000-0005-0000-0000-0000FF020000}"/>
    <cellStyle name="Normal 132" xfId="771" xr:uid="{00000000-0005-0000-0000-000000030000}"/>
    <cellStyle name="Normal 133" xfId="772" xr:uid="{00000000-0005-0000-0000-000001030000}"/>
    <cellStyle name="Normal 134" xfId="773" xr:uid="{00000000-0005-0000-0000-000002030000}"/>
    <cellStyle name="Normal 135" xfId="774" xr:uid="{00000000-0005-0000-0000-000003030000}"/>
    <cellStyle name="Normal 136" xfId="775" xr:uid="{00000000-0005-0000-0000-000004030000}"/>
    <cellStyle name="Normal 137" xfId="776" xr:uid="{00000000-0005-0000-0000-000005030000}"/>
    <cellStyle name="Normal 138" xfId="777" xr:uid="{00000000-0005-0000-0000-000006030000}"/>
    <cellStyle name="Normal 139" xfId="778" xr:uid="{00000000-0005-0000-0000-000007030000}"/>
    <cellStyle name="Normal 14" xfId="779" xr:uid="{00000000-0005-0000-0000-000008030000}"/>
    <cellStyle name="Normal 14 2" xfId="780" xr:uid="{00000000-0005-0000-0000-000009030000}"/>
    <cellStyle name="Normal 14 2 2" xfId="781" xr:uid="{00000000-0005-0000-0000-00000A030000}"/>
    <cellStyle name="Normal 14 2 2 2" xfId="782" xr:uid="{00000000-0005-0000-0000-00000B030000}"/>
    <cellStyle name="Normal 14 2 2 3" xfId="783" xr:uid="{00000000-0005-0000-0000-00000C030000}"/>
    <cellStyle name="Normal 14 3" xfId="784" xr:uid="{00000000-0005-0000-0000-00000D030000}"/>
    <cellStyle name="Normal 14 3 2" xfId="785" xr:uid="{00000000-0005-0000-0000-00000E030000}"/>
    <cellStyle name="Normal 14 4" xfId="786" xr:uid="{00000000-0005-0000-0000-00000F030000}"/>
    <cellStyle name="Normal 14 4 2" xfId="787" xr:uid="{00000000-0005-0000-0000-000010030000}"/>
    <cellStyle name="Normal 14 4 3" xfId="788" xr:uid="{00000000-0005-0000-0000-000011030000}"/>
    <cellStyle name="Normal 14 5" xfId="789" xr:uid="{00000000-0005-0000-0000-000012030000}"/>
    <cellStyle name="Normal 14 5 2" xfId="790" xr:uid="{00000000-0005-0000-0000-000013030000}"/>
    <cellStyle name="Normal 14 6" xfId="791" xr:uid="{00000000-0005-0000-0000-000014030000}"/>
    <cellStyle name="Normal 14 7" xfId="792" xr:uid="{00000000-0005-0000-0000-000015030000}"/>
    <cellStyle name="Normal 140" xfId="793" xr:uid="{00000000-0005-0000-0000-000016030000}"/>
    <cellStyle name="Normal 141" xfId="794" xr:uid="{00000000-0005-0000-0000-000017030000}"/>
    <cellStyle name="Normal 142" xfId="795" xr:uid="{00000000-0005-0000-0000-000018030000}"/>
    <cellStyle name="Normal 143" xfId="796" xr:uid="{00000000-0005-0000-0000-000019030000}"/>
    <cellStyle name="Normal 144" xfId="797" xr:uid="{00000000-0005-0000-0000-00001A030000}"/>
    <cellStyle name="Normal 145" xfId="798" xr:uid="{00000000-0005-0000-0000-00001B030000}"/>
    <cellStyle name="Normal 146" xfId="799" xr:uid="{00000000-0005-0000-0000-00001C030000}"/>
    <cellStyle name="Normal 147" xfId="800" xr:uid="{00000000-0005-0000-0000-00001D030000}"/>
    <cellStyle name="Normal 148" xfId="801" xr:uid="{00000000-0005-0000-0000-00001E030000}"/>
    <cellStyle name="Normal 149" xfId="802" xr:uid="{00000000-0005-0000-0000-00001F030000}"/>
    <cellStyle name="Normal 15" xfId="803" xr:uid="{00000000-0005-0000-0000-000020030000}"/>
    <cellStyle name="Normal 15 2" xfId="804" xr:uid="{00000000-0005-0000-0000-000021030000}"/>
    <cellStyle name="Normal 15 2 2" xfId="805" xr:uid="{00000000-0005-0000-0000-000022030000}"/>
    <cellStyle name="Normal 15 2 2 2" xfId="806" xr:uid="{00000000-0005-0000-0000-000023030000}"/>
    <cellStyle name="Normal 15 3" xfId="807" xr:uid="{00000000-0005-0000-0000-000024030000}"/>
    <cellStyle name="Normal 15 3 2" xfId="808" xr:uid="{00000000-0005-0000-0000-000025030000}"/>
    <cellStyle name="Normal 15 3 3" xfId="809" xr:uid="{00000000-0005-0000-0000-000026030000}"/>
    <cellStyle name="Normal 15 4" xfId="810" xr:uid="{00000000-0005-0000-0000-000027030000}"/>
    <cellStyle name="Normal 15 5" xfId="811" xr:uid="{00000000-0005-0000-0000-000028030000}"/>
    <cellStyle name="Normal 150" xfId="812" xr:uid="{00000000-0005-0000-0000-000029030000}"/>
    <cellStyle name="Normal 151" xfId="813" xr:uid="{00000000-0005-0000-0000-00002A030000}"/>
    <cellStyle name="Normal 152" xfId="814" xr:uid="{00000000-0005-0000-0000-00002B030000}"/>
    <cellStyle name="Normal 153" xfId="815" xr:uid="{00000000-0005-0000-0000-00002C030000}"/>
    <cellStyle name="Normal 154" xfId="816" xr:uid="{00000000-0005-0000-0000-00002D030000}"/>
    <cellStyle name="Normal 155" xfId="817" xr:uid="{00000000-0005-0000-0000-00002E030000}"/>
    <cellStyle name="Normal 156" xfId="818" xr:uid="{00000000-0005-0000-0000-00002F030000}"/>
    <cellStyle name="Normal 157" xfId="819" xr:uid="{00000000-0005-0000-0000-000030030000}"/>
    <cellStyle name="Normal 158" xfId="820" xr:uid="{00000000-0005-0000-0000-000031030000}"/>
    <cellStyle name="Normal 159" xfId="821" xr:uid="{00000000-0005-0000-0000-000032030000}"/>
    <cellStyle name="Normal 16" xfId="822" xr:uid="{00000000-0005-0000-0000-000033030000}"/>
    <cellStyle name="Normal 16 2" xfId="823" xr:uid="{00000000-0005-0000-0000-000034030000}"/>
    <cellStyle name="Normal 16 2 2" xfId="824" xr:uid="{00000000-0005-0000-0000-000035030000}"/>
    <cellStyle name="Normal 16 2 3" xfId="825" xr:uid="{00000000-0005-0000-0000-000036030000}"/>
    <cellStyle name="Normal 16 3" xfId="826" xr:uid="{00000000-0005-0000-0000-000037030000}"/>
    <cellStyle name="Normal 16 3 2" xfId="827" xr:uid="{00000000-0005-0000-0000-000038030000}"/>
    <cellStyle name="Normal 16 3 3" xfId="828" xr:uid="{00000000-0005-0000-0000-000039030000}"/>
    <cellStyle name="Normal 16 4" xfId="829" xr:uid="{00000000-0005-0000-0000-00003A030000}"/>
    <cellStyle name="Normal 16 5" xfId="2489" xr:uid="{AB4EA8BA-A908-4CF6-BDFE-1DDD788B801B}"/>
    <cellStyle name="Normal 160" xfId="830" xr:uid="{00000000-0005-0000-0000-00003B030000}"/>
    <cellStyle name="Normal 161" xfId="831" xr:uid="{00000000-0005-0000-0000-00003C030000}"/>
    <cellStyle name="Normal 162" xfId="832" xr:uid="{00000000-0005-0000-0000-00003D030000}"/>
    <cellStyle name="Normal 163" xfId="833" xr:uid="{00000000-0005-0000-0000-00003E030000}"/>
    <cellStyle name="Normal 164" xfId="834" xr:uid="{00000000-0005-0000-0000-00003F030000}"/>
    <cellStyle name="Normal 165" xfId="835" xr:uid="{00000000-0005-0000-0000-000040030000}"/>
    <cellStyle name="Normal 166" xfId="836" xr:uid="{00000000-0005-0000-0000-000041030000}"/>
    <cellStyle name="Normal 167" xfId="837" xr:uid="{00000000-0005-0000-0000-000042030000}"/>
    <cellStyle name="Normal 167 2" xfId="838" xr:uid="{00000000-0005-0000-0000-000043030000}"/>
    <cellStyle name="Normal 167 3" xfId="2444" xr:uid="{68D83419-70CF-4A00-9647-A158EC1544A3}"/>
    <cellStyle name="Normal 167_1. Information Sheet" xfId="839" xr:uid="{00000000-0005-0000-0000-000044030000}"/>
    <cellStyle name="Normal 168" xfId="840" xr:uid="{00000000-0005-0000-0000-000045030000}"/>
    <cellStyle name="Normal 168 2" xfId="841" xr:uid="{00000000-0005-0000-0000-000046030000}"/>
    <cellStyle name="Normal 168 3" xfId="2445" xr:uid="{4F1A08DE-1B31-432A-9064-AABCC622F978}"/>
    <cellStyle name="Normal 168_1. Information Sheet" xfId="842" xr:uid="{00000000-0005-0000-0000-000047030000}"/>
    <cellStyle name="Normal 169" xfId="843" xr:uid="{00000000-0005-0000-0000-000048030000}"/>
    <cellStyle name="Normal 169 2" xfId="844" xr:uid="{00000000-0005-0000-0000-000049030000}"/>
    <cellStyle name="Normal 169 3" xfId="2446" xr:uid="{7CAFD8AD-475D-49AD-8D4A-4211D0F97120}"/>
    <cellStyle name="Normal 169_1. Information Sheet" xfId="845" xr:uid="{00000000-0005-0000-0000-00004A030000}"/>
    <cellStyle name="Normal 17" xfId="846" xr:uid="{00000000-0005-0000-0000-00004B030000}"/>
    <cellStyle name="Normal 17 2" xfId="847" xr:uid="{00000000-0005-0000-0000-00004C030000}"/>
    <cellStyle name="Normal 17 2 2" xfId="848" xr:uid="{00000000-0005-0000-0000-00004D030000}"/>
    <cellStyle name="Normal 17 2 3" xfId="849" xr:uid="{00000000-0005-0000-0000-00004E030000}"/>
    <cellStyle name="Normal 17 3" xfId="850" xr:uid="{00000000-0005-0000-0000-00004F030000}"/>
    <cellStyle name="Normal 17 3 2" xfId="851" xr:uid="{00000000-0005-0000-0000-000050030000}"/>
    <cellStyle name="Normal 17 3 3" xfId="852" xr:uid="{00000000-0005-0000-0000-000051030000}"/>
    <cellStyle name="Normal 17 4" xfId="2491" xr:uid="{FBBCFA55-DB12-4C0A-A9EB-3E15C30BE515}"/>
    <cellStyle name="Normal 170" xfId="853" xr:uid="{00000000-0005-0000-0000-000052030000}"/>
    <cellStyle name="Normal 170 2" xfId="854" xr:uid="{00000000-0005-0000-0000-000053030000}"/>
    <cellStyle name="Normal 170 3" xfId="2447" xr:uid="{8F46A231-9CE8-407F-B59A-CF031EBE8B70}"/>
    <cellStyle name="Normal 170_1. Information Sheet" xfId="855" xr:uid="{00000000-0005-0000-0000-000054030000}"/>
    <cellStyle name="Normal 171" xfId="856" xr:uid="{00000000-0005-0000-0000-000055030000}"/>
    <cellStyle name="Normal 171 2" xfId="857" xr:uid="{00000000-0005-0000-0000-000056030000}"/>
    <cellStyle name="Normal 171 3" xfId="2448" xr:uid="{9B05073B-4A0A-4E94-A250-A8BD75EE65E2}"/>
    <cellStyle name="Normal 171_1. Information Sheet" xfId="858" xr:uid="{00000000-0005-0000-0000-000057030000}"/>
    <cellStyle name="Normal 172" xfId="859" xr:uid="{00000000-0005-0000-0000-000058030000}"/>
    <cellStyle name="Normal 173" xfId="860" xr:uid="{00000000-0005-0000-0000-000059030000}"/>
    <cellStyle name="Normal 174" xfId="861" xr:uid="{00000000-0005-0000-0000-00005A030000}"/>
    <cellStyle name="Normal 175" xfId="862" xr:uid="{00000000-0005-0000-0000-00005B030000}"/>
    <cellStyle name="Normal 176" xfId="863" xr:uid="{00000000-0005-0000-0000-00005C030000}"/>
    <cellStyle name="Normal 177" xfId="864" xr:uid="{00000000-0005-0000-0000-00005D030000}"/>
    <cellStyle name="Normal 178" xfId="865" xr:uid="{00000000-0005-0000-0000-00005E030000}"/>
    <cellStyle name="Normal 179" xfId="866" xr:uid="{00000000-0005-0000-0000-00005F030000}"/>
    <cellStyle name="Normal 18" xfId="867" xr:uid="{00000000-0005-0000-0000-000060030000}"/>
    <cellStyle name="Normal 18 2" xfId="868" xr:uid="{00000000-0005-0000-0000-000061030000}"/>
    <cellStyle name="Normal 18 2 2" xfId="869" xr:uid="{00000000-0005-0000-0000-000062030000}"/>
    <cellStyle name="Normal 18 2 3" xfId="870" xr:uid="{00000000-0005-0000-0000-000063030000}"/>
    <cellStyle name="Normal 18 3" xfId="871" xr:uid="{00000000-0005-0000-0000-000064030000}"/>
    <cellStyle name="Normal 18 4" xfId="2224" xr:uid="{BA382423-20F0-46AB-BD43-0ED7A54F37B2}"/>
    <cellStyle name="Normal 180" xfId="872" xr:uid="{00000000-0005-0000-0000-000065030000}"/>
    <cellStyle name="Normal 181" xfId="873" xr:uid="{00000000-0005-0000-0000-000066030000}"/>
    <cellStyle name="Normal 182" xfId="874" xr:uid="{00000000-0005-0000-0000-000067030000}"/>
    <cellStyle name="Normal 183" xfId="875" xr:uid="{00000000-0005-0000-0000-000068030000}"/>
    <cellStyle name="Normal 183 2" xfId="876" xr:uid="{00000000-0005-0000-0000-000069030000}"/>
    <cellStyle name="Normal 183 3" xfId="877" xr:uid="{00000000-0005-0000-0000-00006A030000}"/>
    <cellStyle name="Normal 184" xfId="878" xr:uid="{00000000-0005-0000-0000-00006B030000}"/>
    <cellStyle name="Normal 185" xfId="879" xr:uid="{00000000-0005-0000-0000-00006C030000}"/>
    <cellStyle name="Normal 186" xfId="880" xr:uid="{00000000-0005-0000-0000-00006D030000}"/>
    <cellStyle name="Normal 187" xfId="881" xr:uid="{00000000-0005-0000-0000-00006E030000}"/>
    <cellStyle name="Normal 188" xfId="882" xr:uid="{00000000-0005-0000-0000-00006F030000}"/>
    <cellStyle name="Normal 189" xfId="883" xr:uid="{00000000-0005-0000-0000-000070030000}"/>
    <cellStyle name="Normal 19" xfId="884" xr:uid="{00000000-0005-0000-0000-000071030000}"/>
    <cellStyle name="Normal 19 2" xfId="885" xr:uid="{00000000-0005-0000-0000-000072030000}"/>
    <cellStyle name="Normal 19 2 2" xfId="886" xr:uid="{00000000-0005-0000-0000-000073030000}"/>
    <cellStyle name="Normal 19 2 3" xfId="887" xr:uid="{00000000-0005-0000-0000-000074030000}"/>
    <cellStyle name="Normal 19 3" xfId="888" xr:uid="{00000000-0005-0000-0000-000075030000}"/>
    <cellStyle name="Normal 19 4" xfId="2157" xr:uid="{A1AE370D-51CC-4722-82BC-57FE1F4D4B86}"/>
    <cellStyle name="Normal 19_2019 IRM Rates" xfId="889" xr:uid="{00000000-0005-0000-0000-000076030000}"/>
    <cellStyle name="Normal 190" xfId="890" xr:uid="{00000000-0005-0000-0000-000077030000}"/>
    <cellStyle name="Normal 191" xfId="891" xr:uid="{00000000-0005-0000-0000-000078030000}"/>
    <cellStyle name="Normal 192" xfId="892" xr:uid="{00000000-0005-0000-0000-000079030000}"/>
    <cellStyle name="Normal 193" xfId="893" xr:uid="{00000000-0005-0000-0000-00007A030000}"/>
    <cellStyle name="Normal 194" xfId="894" xr:uid="{00000000-0005-0000-0000-00007B030000}"/>
    <cellStyle name="Normal 195" xfId="895" xr:uid="{00000000-0005-0000-0000-00007C030000}"/>
    <cellStyle name="Normal 196" xfId="896" xr:uid="{00000000-0005-0000-0000-00007D030000}"/>
    <cellStyle name="Normal 197" xfId="897" xr:uid="{00000000-0005-0000-0000-00007E030000}"/>
    <cellStyle name="Normal 198" xfId="898" xr:uid="{00000000-0005-0000-0000-00007F030000}"/>
    <cellStyle name="Normal 198 2" xfId="899" xr:uid="{00000000-0005-0000-0000-000080030000}"/>
    <cellStyle name="Normal 199" xfId="900" xr:uid="{00000000-0005-0000-0000-000081030000}"/>
    <cellStyle name="Normal 199 2" xfId="901" xr:uid="{00000000-0005-0000-0000-000082030000}"/>
    <cellStyle name="Normal 2" xfId="902" xr:uid="{00000000-0005-0000-0000-000083030000}"/>
    <cellStyle name="Normal 2 10" xfId="903" xr:uid="{00000000-0005-0000-0000-000084030000}"/>
    <cellStyle name="Normal 2 10 2" xfId="904" xr:uid="{00000000-0005-0000-0000-000085030000}"/>
    <cellStyle name="Normal 2 10 2 2" xfId="905" xr:uid="{00000000-0005-0000-0000-000086030000}"/>
    <cellStyle name="Normal 2 10 2 3" xfId="906" xr:uid="{00000000-0005-0000-0000-000087030000}"/>
    <cellStyle name="Normal 2 10 3" xfId="907" xr:uid="{00000000-0005-0000-0000-000088030000}"/>
    <cellStyle name="Normal 2 10 4" xfId="908" xr:uid="{00000000-0005-0000-0000-000089030000}"/>
    <cellStyle name="Normal 2 11" xfId="909" xr:uid="{00000000-0005-0000-0000-00008A030000}"/>
    <cellStyle name="Normal 2 11 2" xfId="910" xr:uid="{00000000-0005-0000-0000-00008B030000}"/>
    <cellStyle name="Normal 2 11 3" xfId="911" xr:uid="{00000000-0005-0000-0000-00008C030000}"/>
    <cellStyle name="Normal 2 11 4" xfId="912" xr:uid="{00000000-0005-0000-0000-00008D030000}"/>
    <cellStyle name="Normal 2 11 4 2" xfId="913" xr:uid="{00000000-0005-0000-0000-00008E030000}"/>
    <cellStyle name="Normal 2 11 4 3" xfId="914" xr:uid="{00000000-0005-0000-0000-00008F030000}"/>
    <cellStyle name="Normal 2 11 5" xfId="915" xr:uid="{00000000-0005-0000-0000-000090030000}"/>
    <cellStyle name="Normal 2 11 6" xfId="916" xr:uid="{00000000-0005-0000-0000-000091030000}"/>
    <cellStyle name="Normal 2 12" xfId="917" xr:uid="{00000000-0005-0000-0000-000092030000}"/>
    <cellStyle name="Normal 2 13" xfId="918" xr:uid="{00000000-0005-0000-0000-000093030000}"/>
    <cellStyle name="Normal 2 14" xfId="919" xr:uid="{00000000-0005-0000-0000-000094030000}"/>
    <cellStyle name="Normal 2 14 2" xfId="920" xr:uid="{00000000-0005-0000-0000-000095030000}"/>
    <cellStyle name="Normal 2 14 2 2" xfId="921" xr:uid="{00000000-0005-0000-0000-000096030000}"/>
    <cellStyle name="Normal 2 14 2 3" xfId="922" xr:uid="{00000000-0005-0000-0000-000097030000}"/>
    <cellStyle name="Normal 2 14 3" xfId="923" xr:uid="{00000000-0005-0000-0000-000098030000}"/>
    <cellStyle name="Normal 2 14 4" xfId="924" xr:uid="{00000000-0005-0000-0000-000099030000}"/>
    <cellStyle name="Normal 2 15" xfId="925" xr:uid="{00000000-0005-0000-0000-00009A030000}"/>
    <cellStyle name="Normal 2 16" xfId="926" xr:uid="{00000000-0005-0000-0000-00009B030000}"/>
    <cellStyle name="Normal 2 16 2" xfId="927" xr:uid="{00000000-0005-0000-0000-00009C030000}"/>
    <cellStyle name="Normal 2 2" xfId="928" xr:uid="{00000000-0005-0000-0000-00009D030000}"/>
    <cellStyle name="Normal 2 2 10" xfId="929" xr:uid="{00000000-0005-0000-0000-00009E030000}"/>
    <cellStyle name="Normal 2 2 11" xfId="930" xr:uid="{00000000-0005-0000-0000-00009F030000}"/>
    <cellStyle name="Normal 2 2 12" xfId="931" xr:uid="{00000000-0005-0000-0000-0000A0030000}"/>
    <cellStyle name="Normal 2 2 13" xfId="932" xr:uid="{00000000-0005-0000-0000-0000A1030000}"/>
    <cellStyle name="Normal 2 2 13 2" xfId="933" xr:uid="{00000000-0005-0000-0000-0000A2030000}"/>
    <cellStyle name="Normal 2 2 13 3" xfId="934" xr:uid="{00000000-0005-0000-0000-0000A3030000}"/>
    <cellStyle name="Normal 2 2 13 4" xfId="935" xr:uid="{00000000-0005-0000-0000-0000A4030000}"/>
    <cellStyle name="Normal 2 2 13 4 2" xfId="936" xr:uid="{00000000-0005-0000-0000-0000A5030000}"/>
    <cellStyle name="Normal 2 2 13 4 3" xfId="937" xr:uid="{00000000-0005-0000-0000-0000A6030000}"/>
    <cellStyle name="Normal 2 2 13 5" xfId="938" xr:uid="{00000000-0005-0000-0000-0000A7030000}"/>
    <cellStyle name="Normal 2 2 13 6" xfId="939" xr:uid="{00000000-0005-0000-0000-0000A8030000}"/>
    <cellStyle name="Normal 2 2 14" xfId="940" xr:uid="{00000000-0005-0000-0000-0000A9030000}"/>
    <cellStyle name="Normal 2 2 15" xfId="941" xr:uid="{00000000-0005-0000-0000-0000AA030000}"/>
    <cellStyle name="Normal 2 2 16" xfId="942" xr:uid="{00000000-0005-0000-0000-0000AB030000}"/>
    <cellStyle name="Normal 2 2 16 2" xfId="943" xr:uid="{00000000-0005-0000-0000-0000AC030000}"/>
    <cellStyle name="Normal 2 2 16 2 2" xfId="944" xr:uid="{00000000-0005-0000-0000-0000AD030000}"/>
    <cellStyle name="Normal 2 2 16 2 3" xfId="945" xr:uid="{00000000-0005-0000-0000-0000AE030000}"/>
    <cellStyle name="Normal 2 2 16 3" xfId="946" xr:uid="{00000000-0005-0000-0000-0000AF030000}"/>
    <cellStyle name="Normal 2 2 16 4" xfId="947" xr:uid="{00000000-0005-0000-0000-0000B0030000}"/>
    <cellStyle name="Normal 2 2 17" xfId="948" xr:uid="{00000000-0005-0000-0000-0000B1030000}"/>
    <cellStyle name="Normal 2 2 18" xfId="949" xr:uid="{00000000-0005-0000-0000-0000B2030000}"/>
    <cellStyle name="Normal 2 2 18 2" xfId="950" xr:uid="{00000000-0005-0000-0000-0000B3030000}"/>
    <cellStyle name="Normal 2 2 19" xfId="951" xr:uid="{00000000-0005-0000-0000-0000B4030000}"/>
    <cellStyle name="Normal 2 2 2" xfId="952" xr:uid="{00000000-0005-0000-0000-0000B5030000}"/>
    <cellStyle name="Normal 2 2 2 2" xfId="953" xr:uid="{00000000-0005-0000-0000-0000B6030000}"/>
    <cellStyle name="Normal 2 2 2 2 2" xfId="954" xr:uid="{00000000-0005-0000-0000-0000B7030000}"/>
    <cellStyle name="Normal 2 2 2 2 2 2" xfId="955" xr:uid="{00000000-0005-0000-0000-0000B8030000}"/>
    <cellStyle name="Normal 2 2 2 2 2 3" xfId="956" xr:uid="{00000000-0005-0000-0000-0000B9030000}"/>
    <cellStyle name="Normal 2 2 2 2 2 4" xfId="957" xr:uid="{00000000-0005-0000-0000-0000BA030000}"/>
    <cellStyle name="Normal 2 2 2 2 2 4 2" xfId="958" xr:uid="{00000000-0005-0000-0000-0000BB030000}"/>
    <cellStyle name="Normal 2 2 2 2 2 4 3" xfId="959" xr:uid="{00000000-0005-0000-0000-0000BC030000}"/>
    <cellStyle name="Normal 2 2 2 2 2 5" xfId="960" xr:uid="{00000000-0005-0000-0000-0000BD030000}"/>
    <cellStyle name="Normal 2 2 2 2 2 6" xfId="961" xr:uid="{00000000-0005-0000-0000-0000BE030000}"/>
    <cellStyle name="Normal 2 2 2 2 3" xfId="962" xr:uid="{00000000-0005-0000-0000-0000BF030000}"/>
    <cellStyle name="Normal 2 2 2 2 4" xfId="963" xr:uid="{00000000-0005-0000-0000-0000C0030000}"/>
    <cellStyle name="Normal 2 2 2 2 5" xfId="964" xr:uid="{00000000-0005-0000-0000-0000C1030000}"/>
    <cellStyle name="Normal 2 2 2 2 5 2" xfId="965" xr:uid="{00000000-0005-0000-0000-0000C2030000}"/>
    <cellStyle name="Normal 2 2 2 2 5 2 2" xfId="966" xr:uid="{00000000-0005-0000-0000-0000C3030000}"/>
    <cellStyle name="Normal 2 2 2 2 5 2 3" xfId="967" xr:uid="{00000000-0005-0000-0000-0000C4030000}"/>
    <cellStyle name="Normal 2 2 2 2 5 3" xfId="968" xr:uid="{00000000-0005-0000-0000-0000C5030000}"/>
    <cellStyle name="Normal 2 2 2 2 5 4" xfId="969" xr:uid="{00000000-0005-0000-0000-0000C6030000}"/>
    <cellStyle name="Normal 2 2 2 2 6" xfId="970" xr:uid="{00000000-0005-0000-0000-0000C7030000}"/>
    <cellStyle name="Normal 2 2 2 3" xfId="971" xr:uid="{00000000-0005-0000-0000-0000C8030000}"/>
    <cellStyle name="Normal 2 2 2 3 2" xfId="972" xr:uid="{00000000-0005-0000-0000-0000C9030000}"/>
    <cellStyle name="Normal 2 2 2 3 2 2" xfId="973" xr:uid="{00000000-0005-0000-0000-0000CA030000}"/>
    <cellStyle name="Normal 2 2 2 3 2 2 2" xfId="974" xr:uid="{00000000-0005-0000-0000-0000CB030000}"/>
    <cellStyle name="Normal 2 2 2 3 2 2 3" xfId="975" xr:uid="{00000000-0005-0000-0000-0000CC030000}"/>
    <cellStyle name="Normal 2 2 2 3 2 3" xfId="976" xr:uid="{00000000-0005-0000-0000-0000CD030000}"/>
    <cellStyle name="Normal 2 2 2 3 2 4" xfId="977" xr:uid="{00000000-0005-0000-0000-0000CE030000}"/>
    <cellStyle name="Normal 2 2 2 3 3" xfId="978" xr:uid="{00000000-0005-0000-0000-0000CF030000}"/>
    <cellStyle name="Normal 2 2 2 3 3 2" xfId="979" xr:uid="{00000000-0005-0000-0000-0000D0030000}"/>
    <cellStyle name="Normal 2 2 2 3 3 2 2" xfId="980" xr:uid="{00000000-0005-0000-0000-0000D1030000}"/>
    <cellStyle name="Normal 2 2 2 3 3 2 3" xfId="981" xr:uid="{00000000-0005-0000-0000-0000D2030000}"/>
    <cellStyle name="Normal 2 2 2 3 3 3" xfId="982" xr:uid="{00000000-0005-0000-0000-0000D3030000}"/>
    <cellStyle name="Normal 2 2 2 3 3 4" xfId="983" xr:uid="{00000000-0005-0000-0000-0000D4030000}"/>
    <cellStyle name="Normal 2 2 2 3 4" xfId="984" xr:uid="{00000000-0005-0000-0000-0000D5030000}"/>
    <cellStyle name="Normal 2 2 2 3 4 2" xfId="985" xr:uid="{00000000-0005-0000-0000-0000D6030000}"/>
    <cellStyle name="Normal 2 2 2 4" xfId="986" xr:uid="{00000000-0005-0000-0000-0000D7030000}"/>
    <cellStyle name="Normal 2 2 2 4 2" xfId="987" xr:uid="{00000000-0005-0000-0000-0000D8030000}"/>
    <cellStyle name="Normal 2 2 2 4 2 2" xfId="988" xr:uid="{00000000-0005-0000-0000-0000D9030000}"/>
    <cellStyle name="Normal 2 2 2 4 2 3" xfId="989" xr:uid="{00000000-0005-0000-0000-0000DA030000}"/>
    <cellStyle name="Normal 2 2 2 4 3" xfId="990" xr:uid="{00000000-0005-0000-0000-0000DB030000}"/>
    <cellStyle name="Normal 2 2 2 4 4" xfId="991" xr:uid="{00000000-0005-0000-0000-0000DC030000}"/>
    <cellStyle name="Normal 2 2 2 5" xfId="992" xr:uid="{00000000-0005-0000-0000-0000DD030000}"/>
    <cellStyle name="Normal 2 2 2 6" xfId="993" xr:uid="{00000000-0005-0000-0000-0000DE030000}"/>
    <cellStyle name="Normal 2 2 2 6 2" xfId="994" xr:uid="{00000000-0005-0000-0000-0000DF030000}"/>
    <cellStyle name="Normal 2 2 2 6 3" xfId="995" xr:uid="{00000000-0005-0000-0000-0000E0030000}"/>
    <cellStyle name="Normal 2 2 2 7" xfId="996" xr:uid="{00000000-0005-0000-0000-0000E1030000}"/>
    <cellStyle name="Normal 2 2 2 7 2" xfId="997" xr:uid="{00000000-0005-0000-0000-0000E2030000}"/>
    <cellStyle name="Normal 2 2 2 8" xfId="998" xr:uid="{00000000-0005-0000-0000-0000E3030000}"/>
    <cellStyle name="Normal 2 2 2 9" xfId="999" xr:uid="{00000000-0005-0000-0000-0000E4030000}"/>
    <cellStyle name="Normal 2 2 3" xfId="1000" xr:uid="{00000000-0005-0000-0000-0000E5030000}"/>
    <cellStyle name="Normal 2 2 3 2" xfId="1001" xr:uid="{00000000-0005-0000-0000-0000E6030000}"/>
    <cellStyle name="Normal 2 2 3 2 2" xfId="1002" xr:uid="{00000000-0005-0000-0000-0000E7030000}"/>
    <cellStyle name="Normal 2 2 4" xfId="1003" xr:uid="{00000000-0005-0000-0000-0000E8030000}"/>
    <cellStyle name="Normal 2 2 4 2" xfId="1004" xr:uid="{00000000-0005-0000-0000-0000E9030000}"/>
    <cellStyle name="Normal 2 2 5" xfId="1005" xr:uid="{00000000-0005-0000-0000-0000EA030000}"/>
    <cellStyle name="Normal 2 2 6" xfId="1006" xr:uid="{00000000-0005-0000-0000-0000EB030000}"/>
    <cellStyle name="Normal 2 2 7" xfId="1007" xr:uid="{00000000-0005-0000-0000-0000EC030000}"/>
    <cellStyle name="Normal 2 2 8" xfId="1008" xr:uid="{00000000-0005-0000-0000-0000ED030000}"/>
    <cellStyle name="Normal 2 2 9" xfId="1009" xr:uid="{00000000-0005-0000-0000-0000EE030000}"/>
    <cellStyle name="Normal 2 2_6. Rate Rider Calculations" xfId="2416" xr:uid="{7089AF6D-E114-45D9-A2A5-8FF90842E1F5}"/>
    <cellStyle name="Normal 2 3" xfId="3" xr:uid="{89B39DE6-1043-47E0-8701-7CD6676372C2}"/>
    <cellStyle name="Normal 2 3 2" xfId="1011" xr:uid="{00000000-0005-0000-0000-0000F0030000}"/>
    <cellStyle name="Normal 2 3 2 2" xfId="1012" xr:uid="{00000000-0005-0000-0000-0000F1030000}"/>
    <cellStyle name="Normal 2 3 2 2 2" xfId="1013" xr:uid="{00000000-0005-0000-0000-0000F2030000}"/>
    <cellStyle name="Normal 2 3 2 2 3" xfId="1014" xr:uid="{00000000-0005-0000-0000-0000F3030000}"/>
    <cellStyle name="Normal 2 3 2 2 4" xfId="1015" xr:uid="{00000000-0005-0000-0000-0000F4030000}"/>
    <cellStyle name="Normal 2 3 2 2 4 2" xfId="1016" xr:uid="{00000000-0005-0000-0000-0000F5030000}"/>
    <cellStyle name="Normal 2 3 2 2 4 3" xfId="1017" xr:uid="{00000000-0005-0000-0000-0000F6030000}"/>
    <cellStyle name="Normal 2 3 2 2 5" xfId="1018" xr:uid="{00000000-0005-0000-0000-0000F7030000}"/>
    <cellStyle name="Normal 2 3 2 2 6" xfId="1019" xr:uid="{00000000-0005-0000-0000-0000F8030000}"/>
    <cellStyle name="Normal 2 3 2 3" xfId="1020" xr:uid="{00000000-0005-0000-0000-0000F9030000}"/>
    <cellStyle name="Normal 2 3 2 4" xfId="1021" xr:uid="{00000000-0005-0000-0000-0000FA030000}"/>
    <cellStyle name="Normal 2 3 2 5" xfId="1022" xr:uid="{00000000-0005-0000-0000-0000FB030000}"/>
    <cellStyle name="Normal 2 3 2 5 2" xfId="1023" xr:uid="{00000000-0005-0000-0000-0000FC030000}"/>
    <cellStyle name="Normal 2 3 2 5 2 2" xfId="1024" xr:uid="{00000000-0005-0000-0000-0000FD030000}"/>
    <cellStyle name="Normal 2 3 2 5 2 3" xfId="1025" xr:uid="{00000000-0005-0000-0000-0000FE030000}"/>
    <cellStyle name="Normal 2 3 2 5 3" xfId="1026" xr:uid="{00000000-0005-0000-0000-0000FF030000}"/>
    <cellStyle name="Normal 2 3 2 5 4" xfId="1027" xr:uid="{00000000-0005-0000-0000-000000040000}"/>
    <cellStyle name="Normal 2 3 2 6" xfId="1028" xr:uid="{00000000-0005-0000-0000-000001040000}"/>
    <cellStyle name="Normal 2 3 3" xfId="1029" xr:uid="{00000000-0005-0000-0000-000002040000}"/>
    <cellStyle name="Normal 2 3 3 2" xfId="1030" xr:uid="{00000000-0005-0000-0000-000003040000}"/>
    <cellStyle name="Normal 2 3 3 2 2" xfId="1031" xr:uid="{00000000-0005-0000-0000-000004040000}"/>
    <cellStyle name="Normal 2 3 3 2 2 2" xfId="1032" xr:uid="{00000000-0005-0000-0000-000005040000}"/>
    <cellStyle name="Normal 2 3 3 2 2 3" xfId="1033" xr:uid="{00000000-0005-0000-0000-000006040000}"/>
    <cellStyle name="Normal 2 3 3 2 3" xfId="1034" xr:uid="{00000000-0005-0000-0000-000007040000}"/>
    <cellStyle name="Normal 2 3 3 2 4" xfId="1035" xr:uid="{00000000-0005-0000-0000-000008040000}"/>
    <cellStyle name="Normal 2 3 3 3" xfId="1036" xr:uid="{00000000-0005-0000-0000-000009040000}"/>
    <cellStyle name="Normal 2 3 3 3 2" xfId="1037" xr:uid="{00000000-0005-0000-0000-00000A040000}"/>
    <cellStyle name="Normal 2 3 3 3 2 2" xfId="1038" xr:uid="{00000000-0005-0000-0000-00000B040000}"/>
    <cellStyle name="Normal 2 3 3 3 2 3" xfId="1039" xr:uid="{00000000-0005-0000-0000-00000C040000}"/>
    <cellStyle name="Normal 2 3 3 3 3" xfId="1040" xr:uid="{00000000-0005-0000-0000-00000D040000}"/>
    <cellStyle name="Normal 2 3 3 3 4" xfId="1041" xr:uid="{00000000-0005-0000-0000-00000E040000}"/>
    <cellStyle name="Normal 2 3 3 4" xfId="1042" xr:uid="{00000000-0005-0000-0000-00000F040000}"/>
    <cellStyle name="Normal 2 3 3 4 2" xfId="1043" xr:uid="{00000000-0005-0000-0000-000010040000}"/>
    <cellStyle name="Normal 2 3 4" xfId="1044" xr:uid="{00000000-0005-0000-0000-000011040000}"/>
    <cellStyle name="Normal 2 3 4 2" xfId="1045" xr:uid="{00000000-0005-0000-0000-000012040000}"/>
    <cellStyle name="Normal 2 3 4 2 2" xfId="1046" xr:uid="{00000000-0005-0000-0000-000013040000}"/>
    <cellStyle name="Normal 2 3 4 2 3" xfId="1047" xr:uid="{00000000-0005-0000-0000-000014040000}"/>
    <cellStyle name="Normal 2 3 4 3" xfId="1048" xr:uid="{00000000-0005-0000-0000-000015040000}"/>
    <cellStyle name="Normal 2 3 4 4" xfId="1049" xr:uid="{00000000-0005-0000-0000-000016040000}"/>
    <cellStyle name="Normal 2 3 5" xfId="1050" xr:uid="{00000000-0005-0000-0000-000017040000}"/>
    <cellStyle name="Normal 2 3 6" xfId="1051" xr:uid="{00000000-0005-0000-0000-000018040000}"/>
    <cellStyle name="Normal 2 3 7" xfId="1052" xr:uid="{00000000-0005-0000-0000-000019040000}"/>
    <cellStyle name="Normal 2 3 7 2" xfId="1053" xr:uid="{00000000-0005-0000-0000-00001A040000}"/>
    <cellStyle name="Normal 2 3 8" xfId="1010" xr:uid="{00000000-0005-0000-0000-0000EF030000}"/>
    <cellStyle name="Normal 2 3_6. Rate Rider Calculations" xfId="2417" xr:uid="{45CD29C4-38DB-4347-866F-5D39C3FF4B73}"/>
    <cellStyle name="Normal 2 4" xfId="1054" xr:uid="{00000000-0005-0000-0000-00001B040000}"/>
    <cellStyle name="Normal 2 4 2" xfId="1055" xr:uid="{00000000-0005-0000-0000-00001C040000}"/>
    <cellStyle name="Normal 2 4 2 2" xfId="1056" xr:uid="{00000000-0005-0000-0000-00001D040000}"/>
    <cellStyle name="Normal 2 4 2 3" xfId="1057" xr:uid="{00000000-0005-0000-0000-00001E040000}"/>
    <cellStyle name="Normal 2 4 2 4" xfId="1058" xr:uid="{00000000-0005-0000-0000-00001F040000}"/>
    <cellStyle name="Normal 2 4 3" xfId="1059" xr:uid="{00000000-0005-0000-0000-000020040000}"/>
    <cellStyle name="Normal 2 4 3 2" xfId="1060" xr:uid="{00000000-0005-0000-0000-000021040000}"/>
    <cellStyle name="Normal 2 4 3 3" xfId="1061" xr:uid="{00000000-0005-0000-0000-000022040000}"/>
    <cellStyle name="Normal 2 4 4" xfId="1062" xr:uid="{00000000-0005-0000-0000-000023040000}"/>
    <cellStyle name="Normal 2 4 5" xfId="1063" xr:uid="{00000000-0005-0000-0000-000024040000}"/>
    <cellStyle name="Normal 2 4 6" xfId="1064" xr:uid="{00000000-0005-0000-0000-000025040000}"/>
    <cellStyle name="Normal 2 5" xfId="1065" xr:uid="{00000000-0005-0000-0000-000026040000}"/>
    <cellStyle name="Normal 2 5 2" xfId="1066" xr:uid="{00000000-0005-0000-0000-000027040000}"/>
    <cellStyle name="Normal 2 5 2 2" xfId="1067" xr:uid="{00000000-0005-0000-0000-000028040000}"/>
    <cellStyle name="Normal 2 5 2 3" xfId="1068" xr:uid="{00000000-0005-0000-0000-000029040000}"/>
    <cellStyle name="Normal 2 5 3" xfId="1069" xr:uid="{00000000-0005-0000-0000-00002A040000}"/>
    <cellStyle name="Normal 2 5 4" xfId="1070" xr:uid="{00000000-0005-0000-0000-00002B040000}"/>
    <cellStyle name="Normal 2 5 5" xfId="1071" xr:uid="{00000000-0005-0000-0000-00002C040000}"/>
    <cellStyle name="Normal 2 5 6" xfId="1072" xr:uid="{00000000-0005-0000-0000-00002D040000}"/>
    <cellStyle name="Normal 2 6" xfId="1073" xr:uid="{00000000-0005-0000-0000-00002E040000}"/>
    <cellStyle name="Normal 2 6 2" xfId="1074" xr:uid="{00000000-0005-0000-0000-00002F040000}"/>
    <cellStyle name="Normal 2 6 2 2" xfId="1075" xr:uid="{00000000-0005-0000-0000-000030040000}"/>
    <cellStyle name="Normal 2 6 2 3" xfId="1076" xr:uid="{00000000-0005-0000-0000-000031040000}"/>
    <cellStyle name="Normal 2 6 3" xfId="1077" xr:uid="{00000000-0005-0000-0000-000032040000}"/>
    <cellStyle name="Normal 2 6 4" xfId="1078" xr:uid="{00000000-0005-0000-0000-000033040000}"/>
    <cellStyle name="Normal 2 7" xfId="1079" xr:uid="{00000000-0005-0000-0000-000034040000}"/>
    <cellStyle name="Normal 2 7 2" xfId="1080" xr:uid="{00000000-0005-0000-0000-000035040000}"/>
    <cellStyle name="Normal 2 7 2 2" xfId="1081" xr:uid="{00000000-0005-0000-0000-000036040000}"/>
    <cellStyle name="Normal 2 7 2 3" xfId="1082" xr:uid="{00000000-0005-0000-0000-000037040000}"/>
    <cellStyle name="Normal 2 7 3" xfId="1083" xr:uid="{00000000-0005-0000-0000-000038040000}"/>
    <cellStyle name="Normal 2 7 4" xfId="1084" xr:uid="{00000000-0005-0000-0000-000039040000}"/>
    <cellStyle name="Normal 2 8" xfId="1085" xr:uid="{00000000-0005-0000-0000-00003A040000}"/>
    <cellStyle name="Normal 2 8 2" xfId="1086" xr:uid="{00000000-0005-0000-0000-00003B040000}"/>
    <cellStyle name="Normal 2 8 2 2" xfId="1087" xr:uid="{00000000-0005-0000-0000-00003C040000}"/>
    <cellStyle name="Normal 2 8 2 3" xfId="1088" xr:uid="{00000000-0005-0000-0000-00003D040000}"/>
    <cellStyle name="Normal 2 8 3" xfId="1089" xr:uid="{00000000-0005-0000-0000-00003E040000}"/>
    <cellStyle name="Normal 2 8 4" xfId="1090" xr:uid="{00000000-0005-0000-0000-00003F040000}"/>
    <cellStyle name="Normal 2 9" xfId="1091" xr:uid="{00000000-0005-0000-0000-000040040000}"/>
    <cellStyle name="Normal 2 9 2" xfId="1092" xr:uid="{00000000-0005-0000-0000-000041040000}"/>
    <cellStyle name="Normal 2 9 2 2" xfId="1093" xr:uid="{00000000-0005-0000-0000-000042040000}"/>
    <cellStyle name="Normal 2 9 2 3" xfId="1094" xr:uid="{00000000-0005-0000-0000-000043040000}"/>
    <cellStyle name="Normal 2 9 3" xfId="1095" xr:uid="{00000000-0005-0000-0000-000044040000}"/>
    <cellStyle name="Normal 2 9 4" xfId="1096" xr:uid="{00000000-0005-0000-0000-000045040000}"/>
    <cellStyle name="Normal 2_6. Rate Rider Calculations" xfId="2415" xr:uid="{46609275-AA34-47D6-8918-46C260752706}"/>
    <cellStyle name="Normal 20" xfId="1097" xr:uid="{00000000-0005-0000-0000-000046040000}"/>
    <cellStyle name="Normal 20 2" xfId="1098" xr:uid="{00000000-0005-0000-0000-000047040000}"/>
    <cellStyle name="Normal 20 2 2" xfId="1099" xr:uid="{00000000-0005-0000-0000-000048040000}"/>
    <cellStyle name="Normal 20 2 3" xfId="1100" xr:uid="{00000000-0005-0000-0000-000049040000}"/>
    <cellStyle name="Normal 20 3" xfId="1101" xr:uid="{00000000-0005-0000-0000-00004A040000}"/>
    <cellStyle name="Normal 200" xfId="1102" xr:uid="{00000000-0005-0000-0000-00004B040000}"/>
    <cellStyle name="Normal 200 2" xfId="1103" xr:uid="{00000000-0005-0000-0000-00004C040000}"/>
    <cellStyle name="Normal 201" xfId="1104" xr:uid="{00000000-0005-0000-0000-00004D040000}"/>
    <cellStyle name="Normal 202" xfId="1105" xr:uid="{00000000-0005-0000-0000-00004E040000}"/>
    <cellStyle name="Normal 203" xfId="1106" xr:uid="{00000000-0005-0000-0000-00004F040000}"/>
    <cellStyle name="Normal 204" xfId="1107" xr:uid="{00000000-0005-0000-0000-000050040000}"/>
    <cellStyle name="Normal 205" xfId="1108" xr:uid="{00000000-0005-0000-0000-000051040000}"/>
    <cellStyle name="Normal 206" xfId="1109" xr:uid="{00000000-0005-0000-0000-000052040000}"/>
    <cellStyle name="Normal 207" xfId="1110" xr:uid="{00000000-0005-0000-0000-000053040000}"/>
    <cellStyle name="Normal 208" xfId="1111" xr:uid="{00000000-0005-0000-0000-000054040000}"/>
    <cellStyle name="Normal 209" xfId="1112" xr:uid="{00000000-0005-0000-0000-000055040000}"/>
    <cellStyle name="Normal 21" xfId="1113" xr:uid="{00000000-0005-0000-0000-000056040000}"/>
    <cellStyle name="Normal 21 2" xfId="1114" xr:uid="{00000000-0005-0000-0000-000057040000}"/>
    <cellStyle name="Normal 21 2 2" xfId="1115" xr:uid="{00000000-0005-0000-0000-000058040000}"/>
    <cellStyle name="Normal 210" xfId="4" xr:uid="{00000000-0005-0000-0000-0000D1020000}"/>
    <cellStyle name="Normal 211" xfId="1808" xr:uid="{00000000-0005-0000-0000-000040070000}"/>
    <cellStyle name="Normal 212" xfId="1813" xr:uid="{00000000-0005-0000-0000-000043070000}"/>
    <cellStyle name="Normal 213" xfId="1812" xr:uid="{00000000-0005-0000-0000-000048070000}"/>
    <cellStyle name="Normal 214" xfId="1819" xr:uid="{00000000-0005-0000-0000-00004C080000}"/>
    <cellStyle name="Normal 215" xfId="2083" xr:uid="{00000000-0005-0000-0000-000052080000}"/>
    <cellStyle name="Normal 216" xfId="2118" xr:uid="{69C97710-8A4B-4036-BDD8-7965C7E3AE55}"/>
    <cellStyle name="Normal 22" xfId="1116" xr:uid="{00000000-0005-0000-0000-000059040000}"/>
    <cellStyle name="Normal 22 2" xfId="1117" xr:uid="{00000000-0005-0000-0000-00005A040000}"/>
    <cellStyle name="Normal 22 2 2" xfId="1118" xr:uid="{00000000-0005-0000-0000-00005B040000}"/>
    <cellStyle name="Normal 23" xfId="1119" xr:uid="{00000000-0005-0000-0000-00005C040000}"/>
    <cellStyle name="Normal 23 2" xfId="1120" xr:uid="{00000000-0005-0000-0000-00005D040000}"/>
    <cellStyle name="Normal 23 2 2" xfId="1121" xr:uid="{00000000-0005-0000-0000-00005E040000}"/>
    <cellStyle name="Normal 24" xfId="1122" xr:uid="{00000000-0005-0000-0000-00005F040000}"/>
    <cellStyle name="Normal 24 2" xfId="1123" xr:uid="{00000000-0005-0000-0000-000060040000}"/>
    <cellStyle name="Normal 24 2 2" xfId="1124" xr:uid="{00000000-0005-0000-0000-000061040000}"/>
    <cellStyle name="Normal 25" xfId="1125" xr:uid="{00000000-0005-0000-0000-000062040000}"/>
    <cellStyle name="Normal 25 2" xfId="1126" xr:uid="{00000000-0005-0000-0000-000063040000}"/>
    <cellStyle name="Normal 25 2 2" xfId="1127" xr:uid="{00000000-0005-0000-0000-000064040000}"/>
    <cellStyle name="Normal 26" xfId="1128" xr:uid="{00000000-0005-0000-0000-000065040000}"/>
    <cellStyle name="Normal 26 2" xfId="1129" xr:uid="{00000000-0005-0000-0000-000066040000}"/>
    <cellStyle name="Normal 26 2 2" xfId="1130" xr:uid="{00000000-0005-0000-0000-000067040000}"/>
    <cellStyle name="Normal 27" xfId="1131" xr:uid="{00000000-0005-0000-0000-000068040000}"/>
    <cellStyle name="Normal 27 2" xfId="1132" xr:uid="{00000000-0005-0000-0000-000069040000}"/>
    <cellStyle name="Normal 27 2 2" xfId="1133" xr:uid="{00000000-0005-0000-0000-00006A040000}"/>
    <cellStyle name="Normal 27 3" xfId="2321" xr:uid="{19FD07AE-21CC-44BA-B0B3-E0CE815C657D}"/>
    <cellStyle name="Normal 28" xfId="1134" xr:uid="{00000000-0005-0000-0000-00006B040000}"/>
    <cellStyle name="Normal 28 2" xfId="1135" xr:uid="{00000000-0005-0000-0000-00006C040000}"/>
    <cellStyle name="Normal 28 2 2" xfId="1136" xr:uid="{00000000-0005-0000-0000-00006D040000}"/>
    <cellStyle name="Normal 29" xfId="1137" xr:uid="{00000000-0005-0000-0000-00006E040000}"/>
    <cellStyle name="Normal 29 2" xfId="1138" xr:uid="{00000000-0005-0000-0000-00006F040000}"/>
    <cellStyle name="Normal 29 2 2" xfId="1139" xr:uid="{00000000-0005-0000-0000-000070040000}"/>
    <cellStyle name="Normal 3" xfId="1140" xr:uid="{00000000-0005-0000-0000-000071040000}"/>
    <cellStyle name="Normal 3 2" xfId="1141" xr:uid="{00000000-0005-0000-0000-000072040000}"/>
    <cellStyle name="Normal 3 2 2" xfId="1142" xr:uid="{00000000-0005-0000-0000-000073040000}"/>
    <cellStyle name="Normal 3 2 2 2" xfId="2378" xr:uid="{19192BFF-C655-4857-BA0D-5F37B10077CA}"/>
    <cellStyle name="Normal 3 2 3" xfId="1143" xr:uid="{00000000-0005-0000-0000-000074040000}"/>
    <cellStyle name="Normal 3 2 4" xfId="1144" xr:uid="{00000000-0005-0000-0000-000075040000}"/>
    <cellStyle name="Normal 3 2 5" xfId="2193" xr:uid="{FC92C703-655A-461E-A8D6-65122B031590}"/>
    <cellStyle name="Normal 3 2_2019 IRM Rates" xfId="1145" xr:uid="{00000000-0005-0000-0000-000076040000}"/>
    <cellStyle name="Normal 3 24" xfId="1146" xr:uid="{00000000-0005-0000-0000-000077040000}"/>
    <cellStyle name="Normal 3 3" xfId="1147" xr:uid="{00000000-0005-0000-0000-000078040000}"/>
    <cellStyle name="Normal 3 3 2" xfId="1148" xr:uid="{00000000-0005-0000-0000-000079040000}"/>
    <cellStyle name="Normal 3 3 2 2" xfId="1149" xr:uid="{00000000-0005-0000-0000-00007A040000}"/>
    <cellStyle name="Normal 3 3 2 3" xfId="1150" xr:uid="{00000000-0005-0000-0000-00007B040000}"/>
    <cellStyle name="Normal 3 3 2 4" xfId="1151" xr:uid="{00000000-0005-0000-0000-00007C040000}"/>
    <cellStyle name="Normal 3 3 3" xfId="1152" xr:uid="{00000000-0005-0000-0000-00007D040000}"/>
    <cellStyle name="Normal 3 3 3 2" xfId="1153" xr:uid="{00000000-0005-0000-0000-00007E040000}"/>
    <cellStyle name="Normal 3 3 3 3" xfId="1154" xr:uid="{00000000-0005-0000-0000-00007F040000}"/>
    <cellStyle name="Normal 3 3 4" xfId="1155" xr:uid="{00000000-0005-0000-0000-000080040000}"/>
    <cellStyle name="Normal 3 3 5" xfId="1156" xr:uid="{00000000-0005-0000-0000-000081040000}"/>
    <cellStyle name="Normal 3 3 6" xfId="1157" xr:uid="{00000000-0005-0000-0000-000082040000}"/>
    <cellStyle name="Normal 3 4" xfId="1158" xr:uid="{00000000-0005-0000-0000-000083040000}"/>
    <cellStyle name="Normal 3 4 2" xfId="1159" xr:uid="{00000000-0005-0000-0000-000084040000}"/>
    <cellStyle name="Normal 3 4 2 2" xfId="1160" xr:uid="{00000000-0005-0000-0000-000085040000}"/>
    <cellStyle name="Normal 3 4 2 3" xfId="1161" xr:uid="{00000000-0005-0000-0000-000086040000}"/>
    <cellStyle name="Normal 3 4 3" xfId="1162" xr:uid="{00000000-0005-0000-0000-000087040000}"/>
    <cellStyle name="Normal 3 4 3 2" xfId="1163" xr:uid="{00000000-0005-0000-0000-000088040000}"/>
    <cellStyle name="Normal 3 4 4" xfId="1164" xr:uid="{00000000-0005-0000-0000-000089040000}"/>
    <cellStyle name="Normal 3 4 5" xfId="1165" xr:uid="{00000000-0005-0000-0000-00008A040000}"/>
    <cellStyle name="Normal 3 5" xfId="1166" xr:uid="{00000000-0005-0000-0000-00008B040000}"/>
    <cellStyle name="Normal 3 5 2" xfId="1167" xr:uid="{00000000-0005-0000-0000-00008C040000}"/>
    <cellStyle name="Normal 3 5 2 2" xfId="1168" xr:uid="{00000000-0005-0000-0000-00008D040000}"/>
    <cellStyle name="Normal 3 5 2 3" xfId="1169" xr:uid="{00000000-0005-0000-0000-00008E040000}"/>
    <cellStyle name="Normal 3 5 3" xfId="1170" xr:uid="{00000000-0005-0000-0000-00008F040000}"/>
    <cellStyle name="Normal 3 5 4" xfId="1171" xr:uid="{00000000-0005-0000-0000-000090040000}"/>
    <cellStyle name="Normal 3 5 5" xfId="2490" xr:uid="{1C1B24C5-D42D-4975-80B5-9A81B74045BE}"/>
    <cellStyle name="Normal 3 6" xfId="1172" xr:uid="{00000000-0005-0000-0000-000091040000}"/>
    <cellStyle name="Normal 3 7" xfId="1173" xr:uid="{00000000-0005-0000-0000-000092040000}"/>
    <cellStyle name="Normal 3 7 2" xfId="1174" xr:uid="{00000000-0005-0000-0000-000093040000}"/>
    <cellStyle name="Normal 3 8" xfId="2148" xr:uid="{046E7B59-F7E0-4B20-B477-C30EE5505F3A}"/>
    <cellStyle name="Normal 3_1. Information Sheet" xfId="1175" xr:uid="{00000000-0005-0000-0000-000094040000}"/>
    <cellStyle name="Normal 30" xfId="1176" xr:uid="{00000000-0005-0000-0000-000095040000}"/>
    <cellStyle name="Normal 30 2" xfId="1177" xr:uid="{00000000-0005-0000-0000-000096040000}"/>
    <cellStyle name="Normal 30 2 2" xfId="1178" xr:uid="{00000000-0005-0000-0000-000097040000}"/>
    <cellStyle name="Normal 31" xfId="1179" xr:uid="{00000000-0005-0000-0000-000098040000}"/>
    <cellStyle name="Normal 31 2" xfId="1180" xr:uid="{00000000-0005-0000-0000-000099040000}"/>
    <cellStyle name="Normal 32" xfId="1181" xr:uid="{00000000-0005-0000-0000-00009A040000}"/>
    <cellStyle name="Normal 33" xfId="1182" xr:uid="{00000000-0005-0000-0000-00009B040000}"/>
    <cellStyle name="Normal 34" xfId="1183" xr:uid="{00000000-0005-0000-0000-00009C040000}"/>
    <cellStyle name="Normal 35" xfId="1184" xr:uid="{00000000-0005-0000-0000-00009D040000}"/>
    <cellStyle name="Normal 36" xfId="1185" xr:uid="{00000000-0005-0000-0000-00009E040000}"/>
    <cellStyle name="Normal 37" xfId="1186" xr:uid="{00000000-0005-0000-0000-00009F040000}"/>
    <cellStyle name="Normal 38" xfId="1187" xr:uid="{00000000-0005-0000-0000-0000A0040000}"/>
    <cellStyle name="Normal 39" xfId="1188" xr:uid="{00000000-0005-0000-0000-0000A1040000}"/>
    <cellStyle name="Normal 4" xfId="1189" xr:uid="{00000000-0005-0000-0000-0000A2040000}"/>
    <cellStyle name="Normal 4 2" xfId="1190" xr:uid="{00000000-0005-0000-0000-0000A3040000}"/>
    <cellStyle name="Normal 4 2 2" xfId="1191" xr:uid="{00000000-0005-0000-0000-0000A4040000}"/>
    <cellStyle name="Normal 4 2 2 2" xfId="1192" xr:uid="{00000000-0005-0000-0000-0000A5040000}"/>
    <cellStyle name="Normal 4 2 2 2 2" xfId="1193" xr:uid="{00000000-0005-0000-0000-0000A6040000}"/>
    <cellStyle name="Normal 4 2 2 3" xfId="1194" xr:uid="{00000000-0005-0000-0000-0000A7040000}"/>
    <cellStyle name="Normal 4 2 2 4" xfId="1195" xr:uid="{00000000-0005-0000-0000-0000A8040000}"/>
    <cellStyle name="Normal 4 2 3" xfId="1196" xr:uid="{00000000-0005-0000-0000-0000A9040000}"/>
    <cellStyle name="Normal 4 2 3 2" xfId="1197" xr:uid="{00000000-0005-0000-0000-0000AA040000}"/>
    <cellStyle name="Normal 4 2 3 3" xfId="1198" xr:uid="{00000000-0005-0000-0000-0000AB040000}"/>
    <cellStyle name="Normal 4 2 4" xfId="1199" xr:uid="{00000000-0005-0000-0000-0000AC040000}"/>
    <cellStyle name="Normal 4 2 4 2" xfId="1200" xr:uid="{00000000-0005-0000-0000-0000AD040000}"/>
    <cellStyle name="Normal 4 2 5" xfId="1201" xr:uid="{00000000-0005-0000-0000-0000AE040000}"/>
    <cellStyle name="Normal 4 2 5 2" xfId="1202" xr:uid="{00000000-0005-0000-0000-0000AF040000}"/>
    <cellStyle name="Normal 4 2 6" xfId="1203" xr:uid="{00000000-0005-0000-0000-0000B0040000}"/>
    <cellStyle name="Normal 4 2 6 2" xfId="1204" xr:uid="{00000000-0005-0000-0000-0000B1040000}"/>
    <cellStyle name="Normal 4 2 7" xfId="1205" xr:uid="{00000000-0005-0000-0000-0000B2040000}"/>
    <cellStyle name="Normal 4 2 8" xfId="1206" xr:uid="{00000000-0005-0000-0000-0000B3040000}"/>
    <cellStyle name="Normal 4 2_6. Rate Rider Calculations" xfId="2418" xr:uid="{91EEE383-9CA9-4309-B34A-752D34CD357A}"/>
    <cellStyle name="Normal 4 3" xfId="1207" xr:uid="{00000000-0005-0000-0000-0000B4040000}"/>
    <cellStyle name="Normal 4 3 2" xfId="1208" xr:uid="{00000000-0005-0000-0000-0000B5040000}"/>
    <cellStyle name="Normal 4 3 2 2" xfId="1209" xr:uid="{00000000-0005-0000-0000-0000B6040000}"/>
    <cellStyle name="Normal 4 3 3" xfId="1210" xr:uid="{00000000-0005-0000-0000-0000B7040000}"/>
    <cellStyle name="Normal 4 3 3 2" xfId="1211" xr:uid="{00000000-0005-0000-0000-0000B8040000}"/>
    <cellStyle name="Normal 4 4" xfId="1212" xr:uid="{00000000-0005-0000-0000-0000B9040000}"/>
    <cellStyle name="Normal 4 4 2" xfId="1213" xr:uid="{00000000-0005-0000-0000-0000BA040000}"/>
    <cellStyle name="Normal 4 4 3" xfId="1214" xr:uid="{00000000-0005-0000-0000-0000BB040000}"/>
    <cellStyle name="Normal 4 5" xfId="1215" xr:uid="{00000000-0005-0000-0000-0000BC040000}"/>
    <cellStyle name="Normal 4 5 2" xfId="1216" xr:uid="{00000000-0005-0000-0000-0000BD040000}"/>
    <cellStyle name="Normal 4 5 3" xfId="1217" xr:uid="{00000000-0005-0000-0000-0000BE040000}"/>
    <cellStyle name="Normal 4 5 4" xfId="1218" xr:uid="{00000000-0005-0000-0000-0000BF040000}"/>
    <cellStyle name="Normal 4 6" xfId="1219" xr:uid="{00000000-0005-0000-0000-0000C0040000}"/>
    <cellStyle name="Normal 4 6 2" xfId="1220" xr:uid="{00000000-0005-0000-0000-0000C1040000}"/>
    <cellStyle name="Normal 4 6 2 2" xfId="1221" xr:uid="{00000000-0005-0000-0000-0000C2040000}"/>
    <cellStyle name="Normal 4 6 3" xfId="1222" xr:uid="{00000000-0005-0000-0000-0000C3040000}"/>
    <cellStyle name="Normal 4 7" xfId="1223" xr:uid="{00000000-0005-0000-0000-0000C4040000}"/>
    <cellStyle name="Normal 4_1. Information Sheet" xfId="1224" xr:uid="{00000000-0005-0000-0000-0000C5040000}"/>
    <cellStyle name="Normal 40" xfId="1225" xr:uid="{00000000-0005-0000-0000-0000C6040000}"/>
    <cellStyle name="Normal 41" xfId="1226" xr:uid="{00000000-0005-0000-0000-0000C7040000}"/>
    <cellStyle name="Normal 42" xfId="1227" xr:uid="{00000000-0005-0000-0000-0000C8040000}"/>
    <cellStyle name="Normal 43" xfId="1228" xr:uid="{00000000-0005-0000-0000-0000C9040000}"/>
    <cellStyle name="Normal 44" xfId="1229" xr:uid="{00000000-0005-0000-0000-0000CA040000}"/>
    <cellStyle name="Normal 45" xfId="1230" xr:uid="{00000000-0005-0000-0000-0000CB040000}"/>
    <cellStyle name="Normal 46" xfId="1231" xr:uid="{00000000-0005-0000-0000-0000CC040000}"/>
    <cellStyle name="Normal 47" xfId="1232" xr:uid="{00000000-0005-0000-0000-0000CD040000}"/>
    <cellStyle name="Normal 48" xfId="1233" xr:uid="{00000000-0005-0000-0000-0000CE040000}"/>
    <cellStyle name="Normal 49" xfId="1234" xr:uid="{00000000-0005-0000-0000-0000CF040000}"/>
    <cellStyle name="Normal 5" xfId="1235" xr:uid="{00000000-0005-0000-0000-0000D0040000}"/>
    <cellStyle name="Normal 5 2" xfId="1236" xr:uid="{00000000-0005-0000-0000-0000D1040000}"/>
    <cellStyle name="Normal 5 2 2" xfId="1237" xr:uid="{00000000-0005-0000-0000-0000D2040000}"/>
    <cellStyle name="Normal 5 2 2 2" xfId="1238" xr:uid="{00000000-0005-0000-0000-0000D3040000}"/>
    <cellStyle name="Normal 5 2 2 3" xfId="1239" xr:uid="{00000000-0005-0000-0000-0000D4040000}"/>
    <cellStyle name="Normal 5 2 3" xfId="1240" xr:uid="{00000000-0005-0000-0000-0000D5040000}"/>
    <cellStyle name="Normal 5 2 3 2" xfId="2441" xr:uid="{511C6B58-6209-40E5-AE44-A1719F75E70A}"/>
    <cellStyle name="Normal 5 2 4" xfId="1241" xr:uid="{00000000-0005-0000-0000-0000D6040000}"/>
    <cellStyle name="Normal 5 2 5" xfId="1242" xr:uid="{00000000-0005-0000-0000-0000D7040000}"/>
    <cellStyle name="Normal 5 2_1. Information Sheet" xfId="1243" xr:uid="{00000000-0005-0000-0000-0000D8040000}"/>
    <cellStyle name="Normal 5 3" xfId="1244" xr:uid="{00000000-0005-0000-0000-0000D9040000}"/>
    <cellStyle name="Normal 5 3 2" xfId="1245" xr:uid="{00000000-0005-0000-0000-0000DA040000}"/>
    <cellStyle name="Normal 5 3 2 2" xfId="1246" xr:uid="{00000000-0005-0000-0000-0000DB040000}"/>
    <cellStyle name="Normal 5 3 2 3" xfId="1247" xr:uid="{00000000-0005-0000-0000-0000DC040000}"/>
    <cellStyle name="Normal 5 3 3" xfId="1248" xr:uid="{00000000-0005-0000-0000-0000DD040000}"/>
    <cellStyle name="Normal 5 3 3 2" xfId="1249" xr:uid="{00000000-0005-0000-0000-0000DE040000}"/>
    <cellStyle name="Normal 5 3 4" xfId="1250" xr:uid="{00000000-0005-0000-0000-0000DF040000}"/>
    <cellStyle name="Normal 5 3 5" xfId="1251" xr:uid="{00000000-0005-0000-0000-0000E0040000}"/>
    <cellStyle name="Normal 5 4" xfId="1252" xr:uid="{00000000-0005-0000-0000-0000E1040000}"/>
    <cellStyle name="Normal 5 4 2" xfId="1253" xr:uid="{00000000-0005-0000-0000-0000E2040000}"/>
    <cellStyle name="Normal 5 4 2 2" xfId="1254" xr:uid="{00000000-0005-0000-0000-0000E3040000}"/>
    <cellStyle name="Normal 5 4 2 3" xfId="1255" xr:uid="{00000000-0005-0000-0000-0000E4040000}"/>
    <cellStyle name="Normal 5 4 3" xfId="1256" xr:uid="{00000000-0005-0000-0000-0000E5040000}"/>
    <cellStyle name="Normal 5 4 4" xfId="1257" xr:uid="{00000000-0005-0000-0000-0000E6040000}"/>
    <cellStyle name="Normal 5 5" xfId="1258" xr:uid="{00000000-0005-0000-0000-0000E7040000}"/>
    <cellStyle name="Normal 5 6" xfId="1259" xr:uid="{00000000-0005-0000-0000-0000E8040000}"/>
    <cellStyle name="Normal 5 6 2" xfId="1260" xr:uid="{00000000-0005-0000-0000-0000E9040000}"/>
    <cellStyle name="Normal 5 6 3" xfId="1261" xr:uid="{00000000-0005-0000-0000-0000EA040000}"/>
    <cellStyle name="Normal 5 7" xfId="1262" xr:uid="{00000000-0005-0000-0000-0000EB040000}"/>
    <cellStyle name="Normal 5 8" xfId="1263" xr:uid="{00000000-0005-0000-0000-0000EC040000}"/>
    <cellStyle name="Normal 5_1. Information Sheet" xfId="1264" xr:uid="{00000000-0005-0000-0000-0000ED040000}"/>
    <cellStyle name="Normal 50" xfId="1265" xr:uid="{00000000-0005-0000-0000-0000EE040000}"/>
    <cellStyle name="Normal 51" xfId="1266" xr:uid="{00000000-0005-0000-0000-0000EF040000}"/>
    <cellStyle name="Normal 52" xfId="1267" xr:uid="{00000000-0005-0000-0000-0000F0040000}"/>
    <cellStyle name="Normal 53" xfId="1268" xr:uid="{00000000-0005-0000-0000-0000F1040000}"/>
    <cellStyle name="Normal 54" xfId="1269" xr:uid="{00000000-0005-0000-0000-0000F2040000}"/>
    <cellStyle name="Normal 55" xfId="1270" xr:uid="{00000000-0005-0000-0000-0000F3040000}"/>
    <cellStyle name="Normal 56" xfId="1271" xr:uid="{00000000-0005-0000-0000-0000F4040000}"/>
    <cellStyle name="Normal 57" xfId="1272" xr:uid="{00000000-0005-0000-0000-0000F5040000}"/>
    <cellStyle name="Normal 58" xfId="1273" xr:uid="{00000000-0005-0000-0000-0000F6040000}"/>
    <cellStyle name="Normal 59" xfId="1274" xr:uid="{00000000-0005-0000-0000-0000F7040000}"/>
    <cellStyle name="Normal 6" xfId="1275" xr:uid="{00000000-0005-0000-0000-0000F8040000}"/>
    <cellStyle name="Normal 6 2" xfId="1276" xr:uid="{00000000-0005-0000-0000-0000F9040000}"/>
    <cellStyle name="Normal 6 2 2" xfId="1277" xr:uid="{00000000-0005-0000-0000-0000FA040000}"/>
    <cellStyle name="Normal 6 2 2 2" xfId="1278" xr:uid="{00000000-0005-0000-0000-0000FB040000}"/>
    <cellStyle name="Normal 6 2 2 3" xfId="1279" xr:uid="{00000000-0005-0000-0000-0000FC040000}"/>
    <cellStyle name="Normal 6 2 3" xfId="1280" xr:uid="{00000000-0005-0000-0000-0000FD040000}"/>
    <cellStyle name="Normal 6 2 4" xfId="1281" xr:uid="{00000000-0005-0000-0000-0000FE040000}"/>
    <cellStyle name="Normal 6 2 5" xfId="1282" xr:uid="{00000000-0005-0000-0000-0000FF040000}"/>
    <cellStyle name="Normal 6 3" xfId="1283" xr:uid="{00000000-0005-0000-0000-000000050000}"/>
    <cellStyle name="Normal 6 3 2" xfId="1284" xr:uid="{00000000-0005-0000-0000-000001050000}"/>
    <cellStyle name="Normal 6 3 2 2" xfId="1285" xr:uid="{00000000-0005-0000-0000-000002050000}"/>
    <cellStyle name="Normal 6 4" xfId="1286" xr:uid="{00000000-0005-0000-0000-000003050000}"/>
    <cellStyle name="Normal 6 4 2" xfId="1287" xr:uid="{00000000-0005-0000-0000-000004050000}"/>
    <cellStyle name="Normal 6 4 3" xfId="1288" xr:uid="{00000000-0005-0000-0000-000005050000}"/>
    <cellStyle name="Normal 6 5" xfId="1289" xr:uid="{00000000-0005-0000-0000-000006050000}"/>
    <cellStyle name="Normal 6 5 2" xfId="1290" xr:uid="{00000000-0005-0000-0000-000007050000}"/>
    <cellStyle name="Normal 6 5 3" xfId="1291" xr:uid="{00000000-0005-0000-0000-000008050000}"/>
    <cellStyle name="Normal 6 6" xfId="1292" xr:uid="{00000000-0005-0000-0000-000009050000}"/>
    <cellStyle name="Normal 6 7" xfId="1293" xr:uid="{00000000-0005-0000-0000-00000A050000}"/>
    <cellStyle name="Normal 6_1. Information Sheet" xfId="1294" xr:uid="{00000000-0005-0000-0000-00000B050000}"/>
    <cellStyle name="Normal 60" xfId="1295" xr:uid="{00000000-0005-0000-0000-00000C050000}"/>
    <cellStyle name="Normal 61" xfId="1296" xr:uid="{00000000-0005-0000-0000-00000D050000}"/>
    <cellStyle name="Normal 62" xfId="1297" xr:uid="{00000000-0005-0000-0000-00000E050000}"/>
    <cellStyle name="Normal 63" xfId="1298" xr:uid="{00000000-0005-0000-0000-00000F050000}"/>
    <cellStyle name="Normal 64" xfId="1299" xr:uid="{00000000-0005-0000-0000-000010050000}"/>
    <cellStyle name="Normal 65" xfId="1300" xr:uid="{00000000-0005-0000-0000-000011050000}"/>
    <cellStyle name="Normal 66" xfId="1301" xr:uid="{00000000-0005-0000-0000-000012050000}"/>
    <cellStyle name="Normal 67" xfId="1302" xr:uid="{00000000-0005-0000-0000-000013050000}"/>
    <cellStyle name="Normal 68" xfId="1303" xr:uid="{00000000-0005-0000-0000-000014050000}"/>
    <cellStyle name="Normal 69" xfId="1304" xr:uid="{00000000-0005-0000-0000-000015050000}"/>
    <cellStyle name="Normal 7" xfId="1305" xr:uid="{00000000-0005-0000-0000-000016050000}"/>
    <cellStyle name="Normal 7 2" xfId="1306" xr:uid="{00000000-0005-0000-0000-000017050000}"/>
    <cellStyle name="Normal 7 2 2" xfId="1307" xr:uid="{00000000-0005-0000-0000-000018050000}"/>
    <cellStyle name="Normal 7 2 2 2" xfId="1308" xr:uid="{00000000-0005-0000-0000-000019050000}"/>
    <cellStyle name="Normal 7 2 2 3" xfId="1309" xr:uid="{00000000-0005-0000-0000-00001A050000}"/>
    <cellStyle name="Normal 7 2 3" xfId="1310" xr:uid="{00000000-0005-0000-0000-00001B050000}"/>
    <cellStyle name="Normal 7 3" xfId="1311" xr:uid="{00000000-0005-0000-0000-00001C050000}"/>
    <cellStyle name="Normal 7 3 2" xfId="1312" xr:uid="{00000000-0005-0000-0000-00001D050000}"/>
    <cellStyle name="Normal 7 3 2 2" xfId="1313" xr:uid="{00000000-0005-0000-0000-00001E050000}"/>
    <cellStyle name="Normal 7 4" xfId="1314" xr:uid="{00000000-0005-0000-0000-00001F050000}"/>
    <cellStyle name="Normal 7 5" xfId="1315" xr:uid="{00000000-0005-0000-0000-000020050000}"/>
    <cellStyle name="Normal 7 6" xfId="1316" xr:uid="{00000000-0005-0000-0000-000021050000}"/>
    <cellStyle name="Normal 7 6 2" xfId="1317" xr:uid="{00000000-0005-0000-0000-000022050000}"/>
    <cellStyle name="Normal 7 6 3" xfId="1318" xr:uid="{00000000-0005-0000-0000-000023050000}"/>
    <cellStyle name="Normal 7 7" xfId="1319" xr:uid="{00000000-0005-0000-0000-000024050000}"/>
    <cellStyle name="Normal 7 8" xfId="1320" xr:uid="{00000000-0005-0000-0000-000025050000}"/>
    <cellStyle name="Normal 7_6. Rate Rider Calculations" xfId="2419" xr:uid="{D45D518F-AC2D-47FE-BF51-6B63310EF794}"/>
    <cellStyle name="Normal 70" xfId="1321" xr:uid="{00000000-0005-0000-0000-000026050000}"/>
    <cellStyle name="Normal 71" xfId="1322" xr:uid="{00000000-0005-0000-0000-000027050000}"/>
    <cellStyle name="Normal 72" xfId="1323" xr:uid="{00000000-0005-0000-0000-000028050000}"/>
    <cellStyle name="Normal 73" xfId="1324" xr:uid="{00000000-0005-0000-0000-000029050000}"/>
    <cellStyle name="Normal 74" xfId="1325" xr:uid="{00000000-0005-0000-0000-00002A050000}"/>
    <cellStyle name="Normal 75" xfId="1326" xr:uid="{00000000-0005-0000-0000-00002B050000}"/>
    <cellStyle name="Normal 76" xfId="1327" xr:uid="{00000000-0005-0000-0000-00002C050000}"/>
    <cellStyle name="Normal 77" xfId="1328" xr:uid="{00000000-0005-0000-0000-00002D050000}"/>
    <cellStyle name="Normal 78" xfId="1329" xr:uid="{00000000-0005-0000-0000-00002E050000}"/>
    <cellStyle name="Normal 79" xfId="1330" xr:uid="{00000000-0005-0000-0000-00002F050000}"/>
    <cellStyle name="Normal 8" xfId="1331" xr:uid="{00000000-0005-0000-0000-000030050000}"/>
    <cellStyle name="Normal 8 2" xfId="1332" xr:uid="{00000000-0005-0000-0000-000031050000}"/>
    <cellStyle name="Normal 8 2 2" xfId="1333" xr:uid="{00000000-0005-0000-0000-000032050000}"/>
    <cellStyle name="Normal 8 2 2 2" xfId="1334" xr:uid="{00000000-0005-0000-0000-000033050000}"/>
    <cellStyle name="Normal 8 2 2 3" xfId="1335" xr:uid="{00000000-0005-0000-0000-000034050000}"/>
    <cellStyle name="Normal 8 3" xfId="1336" xr:uid="{00000000-0005-0000-0000-000035050000}"/>
    <cellStyle name="Normal 8 4" xfId="1337" xr:uid="{00000000-0005-0000-0000-000036050000}"/>
    <cellStyle name="Normal 8 5" xfId="1338" xr:uid="{00000000-0005-0000-0000-000037050000}"/>
    <cellStyle name="Normal 8 6" xfId="1339" xr:uid="{00000000-0005-0000-0000-000038050000}"/>
    <cellStyle name="Normal 8 6 2" xfId="1340" xr:uid="{00000000-0005-0000-0000-000039050000}"/>
    <cellStyle name="Normal 8 6 3" xfId="1341" xr:uid="{00000000-0005-0000-0000-00003A050000}"/>
    <cellStyle name="Normal 8 7" xfId="1342" xr:uid="{00000000-0005-0000-0000-00003B050000}"/>
    <cellStyle name="Normal 8 8" xfId="1343" xr:uid="{00000000-0005-0000-0000-00003C050000}"/>
    <cellStyle name="Normal 8 9" xfId="2337" xr:uid="{769107DB-B130-464A-9477-CBC9DE8BC562}"/>
    <cellStyle name="Normal 80" xfId="1344" xr:uid="{00000000-0005-0000-0000-00003D050000}"/>
    <cellStyle name="Normal 81" xfId="1345" xr:uid="{00000000-0005-0000-0000-00003E050000}"/>
    <cellStyle name="Normal 82" xfId="1346" xr:uid="{00000000-0005-0000-0000-00003F050000}"/>
    <cellStyle name="Normal 83" xfId="1347" xr:uid="{00000000-0005-0000-0000-000040050000}"/>
    <cellStyle name="Normal 84" xfId="1348" xr:uid="{00000000-0005-0000-0000-000041050000}"/>
    <cellStyle name="Normal 85" xfId="1349" xr:uid="{00000000-0005-0000-0000-000042050000}"/>
    <cellStyle name="Normal 86" xfId="1350" xr:uid="{00000000-0005-0000-0000-000043050000}"/>
    <cellStyle name="Normal 87" xfId="1351" xr:uid="{00000000-0005-0000-0000-000044050000}"/>
    <cellStyle name="Normal 88" xfId="1352" xr:uid="{00000000-0005-0000-0000-000045050000}"/>
    <cellStyle name="Normal 89" xfId="1353" xr:uid="{00000000-0005-0000-0000-000046050000}"/>
    <cellStyle name="Normal 9" xfId="1354" xr:uid="{00000000-0005-0000-0000-000047050000}"/>
    <cellStyle name="Normal 9 2" xfId="1355" xr:uid="{00000000-0005-0000-0000-000048050000}"/>
    <cellStyle name="Normal 9 2 2" xfId="1356" xr:uid="{00000000-0005-0000-0000-000049050000}"/>
    <cellStyle name="Normal 9 2 2 2" xfId="1357" xr:uid="{00000000-0005-0000-0000-00004A050000}"/>
    <cellStyle name="Normal 9 3" xfId="1358" xr:uid="{00000000-0005-0000-0000-00004B050000}"/>
    <cellStyle name="Normal 9 4" xfId="1359" xr:uid="{00000000-0005-0000-0000-00004C050000}"/>
    <cellStyle name="Normal 9 5" xfId="1360" xr:uid="{00000000-0005-0000-0000-00004D050000}"/>
    <cellStyle name="Normal 9 6" xfId="1361" xr:uid="{00000000-0005-0000-0000-00004E050000}"/>
    <cellStyle name="Normal 9 6 2" xfId="1362" xr:uid="{00000000-0005-0000-0000-00004F050000}"/>
    <cellStyle name="Normal 9 6 3" xfId="1363" xr:uid="{00000000-0005-0000-0000-000050050000}"/>
    <cellStyle name="Normal 9 7" xfId="1364" xr:uid="{00000000-0005-0000-0000-000051050000}"/>
    <cellStyle name="Normal 9 8" xfId="1365" xr:uid="{00000000-0005-0000-0000-000052050000}"/>
    <cellStyle name="Normal 9 9" xfId="2341" xr:uid="{A7A22691-7CDA-4DDA-8321-E258D4855E53}"/>
    <cellStyle name="Normal 90" xfId="1366" xr:uid="{00000000-0005-0000-0000-000053050000}"/>
    <cellStyle name="Normal 91" xfId="1367" xr:uid="{00000000-0005-0000-0000-000054050000}"/>
    <cellStyle name="Normal 92" xfId="1368" xr:uid="{00000000-0005-0000-0000-000055050000}"/>
    <cellStyle name="Normal 93" xfId="1369" xr:uid="{00000000-0005-0000-0000-000056050000}"/>
    <cellStyle name="Normal 94" xfId="1370" xr:uid="{00000000-0005-0000-0000-000057050000}"/>
    <cellStyle name="Normal 95" xfId="1371" xr:uid="{00000000-0005-0000-0000-000058050000}"/>
    <cellStyle name="Normal 96" xfId="1372" xr:uid="{00000000-0005-0000-0000-000059050000}"/>
    <cellStyle name="Normal 97" xfId="1373" xr:uid="{00000000-0005-0000-0000-00005A050000}"/>
    <cellStyle name="Normal 98" xfId="1374" xr:uid="{00000000-0005-0000-0000-00005B050000}"/>
    <cellStyle name="Normal 99" xfId="1375" xr:uid="{00000000-0005-0000-0000-00005C050000}"/>
    <cellStyle name="Note" xfId="2097" builtinId="10" customBuiltin="1"/>
    <cellStyle name="Note 2" xfId="1376" xr:uid="{00000000-0005-0000-0000-00005F050000}"/>
    <cellStyle name="Note 2 2" xfId="1377" xr:uid="{00000000-0005-0000-0000-000060050000}"/>
    <cellStyle name="Note 2 2 2" xfId="1378" xr:uid="{00000000-0005-0000-0000-000061050000}"/>
    <cellStyle name="Note 2 2 2 2" xfId="1379" xr:uid="{00000000-0005-0000-0000-000062050000}"/>
    <cellStyle name="Note 2 2 2 3" xfId="2379" xr:uid="{758CF3D7-9A9F-4F26-A3E8-10F0140D9AC4}"/>
    <cellStyle name="Note 2 2 3" xfId="1380" xr:uid="{00000000-0005-0000-0000-000063050000}"/>
    <cellStyle name="Note 2 2 4" xfId="2194" xr:uid="{8DF05CFA-EE7D-48D8-A042-6EF1B36508FC}"/>
    <cellStyle name="Note 2 3" xfId="1381" xr:uid="{00000000-0005-0000-0000-000064050000}"/>
    <cellStyle name="Note 2 3 2" xfId="2360" xr:uid="{7862C2E8-8111-426C-BEFF-9DF055D5185C}"/>
    <cellStyle name="Note 2 4" xfId="1382" xr:uid="{00000000-0005-0000-0000-000065050000}"/>
    <cellStyle name="Note 2 4 2" xfId="1383" xr:uid="{00000000-0005-0000-0000-000066050000}"/>
    <cellStyle name="Note 2 4 3" xfId="2437" xr:uid="{5D37F178-24A0-4B81-971D-9317D9E97D04}"/>
    <cellStyle name="Note 2 5" xfId="2149" xr:uid="{0F12F331-1D85-4881-B924-04DCC5136BAC}"/>
    <cellStyle name="Note 3" xfId="1384" xr:uid="{00000000-0005-0000-0000-000067050000}"/>
    <cellStyle name="Note 3 2" xfId="2308" xr:uid="{C2C54A77-F844-4559-8FB7-43E6C19E5EC5}"/>
    <cellStyle name="Note 4" xfId="2285" xr:uid="{AA5E0EE7-4B1B-45A0-8672-D5D5734F4016}"/>
    <cellStyle name="Note 5" xfId="2450" xr:uid="{25BE4E42-A6AA-4CED-B792-90A52B1E3B62}"/>
    <cellStyle name="Note 6" xfId="2261" xr:uid="{3A553CF7-EB42-4890-8739-E065600272E9}"/>
    <cellStyle name="Output" xfId="2092" builtinId="21" customBuiltin="1"/>
    <cellStyle name="Output 2" xfId="1385" xr:uid="{00000000-0005-0000-0000-000068050000}"/>
    <cellStyle name="Output 2 2" xfId="2150" xr:uid="{39911903-A812-4294-8FCF-CBA569B45EBA}"/>
    <cellStyle name="Output 3" xfId="2262" xr:uid="{B16DC08F-2864-4CCE-8C8D-7F63EF2E65E6}"/>
    <cellStyle name="Output Amounts" xfId="1386" xr:uid="{00000000-0005-0000-0000-000069050000}"/>
    <cellStyle name="Output Column Headings" xfId="1387" xr:uid="{00000000-0005-0000-0000-00006A050000}"/>
    <cellStyle name="Output Line Items" xfId="1388" xr:uid="{00000000-0005-0000-0000-00006B050000}"/>
    <cellStyle name="Output Line Items 2" xfId="1389" xr:uid="{00000000-0005-0000-0000-00006C050000}"/>
    <cellStyle name="Output Report Heading" xfId="1390" xr:uid="{00000000-0005-0000-0000-00006D050000}"/>
    <cellStyle name="Output Report Title" xfId="1391" xr:uid="{00000000-0005-0000-0000-00006E050000}"/>
    <cellStyle name="Percent" xfId="2084" builtinId="5"/>
    <cellStyle name="Percent [2]" xfId="1393" xr:uid="{00000000-0005-0000-0000-000070050000}"/>
    <cellStyle name="Percent [2] 2" xfId="1394" xr:uid="{00000000-0005-0000-0000-000071050000}"/>
    <cellStyle name="Percent 10" xfId="1395" xr:uid="{00000000-0005-0000-0000-000072050000}"/>
    <cellStyle name="Percent 10 2" xfId="2477" xr:uid="{783A54C7-5E6F-4285-864D-00FC8DA97274}"/>
    <cellStyle name="Percent 10 3" xfId="2487" xr:uid="{D613F1A5-0FED-4200-87C5-75DB9DFBD255}"/>
    <cellStyle name="Percent 10 4" xfId="2311" xr:uid="{CF477960-EDF1-425E-8B34-F4413064618C}"/>
    <cellStyle name="Percent 10 5" xfId="2182" xr:uid="{2843F37B-0DC9-46AD-9DB7-594E16A7AC63}"/>
    <cellStyle name="Percent 100" xfId="1396" xr:uid="{00000000-0005-0000-0000-000073050000}"/>
    <cellStyle name="Percent 101" xfId="1397" xr:uid="{00000000-0005-0000-0000-000074050000}"/>
    <cellStyle name="Percent 102" xfId="1398" xr:uid="{00000000-0005-0000-0000-000075050000}"/>
    <cellStyle name="Percent 103" xfId="1399" xr:uid="{00000000-0005-0000-0000-000076050000}"/>
    <cellStyle name="Percent 104" xfId="1400" xr:uid="{00000000-0005-0000-0000-000077050000}"/>
    <cellStyle name="Percent 105" xfId="1401" xr:uid="{00000000-0005-0000-0000-000078050000}"/>
    <cellStyle name="Percent 106" xfId="1402" xr:uid="{00000000-0005-0000-0000-000079050000}"/>
    <cellStyle name="Percent 107" xfId="1403" xr:uid="{00000000-0005-0000-0000-00007A050000}"/>
    <cellStyle name="Percent 108" xfId="1404" xr:uid="{00000000-0005-0000-0000-00007B050000}"/>
    <cellStyle name="Percent 109" xfId="1405" xr:uid="{00000000-0005-0000-0000-00007C050000}"/>
    <cellStyle name="Percent 11" xfId="1406" xr:uid="{00000000-0005-0000-0000-00007D050000}"/>
    <cellStyle name="Percent 11 2" xfId="2478" xr:uid="{69BAF004-D80D-4C60-966C-797CA3734C6B}"/>
    <cellStyle name="Percent 11 3" xfId="2296" xr:uid="{37B17020-2D20-4F9C-98FB-B6C265FEB6FC}"/>
    <cellStyle name="Percent 11 4" xfId="2183" xr:uid="{8292A44E-3183-47CE-AD98-015B001EA61B}"/>
    <cellStyle name="Percent 110" xfId="1407" xr:uid="{00000000-0005-0000-0000-00007E050000}"/>
    <cellStyle name="Percent 111" xfId="1408" xr:uid="{00000000-0005-0000-0000-00007F050000}"/>
    <cellStyle name="Percent 112" xfId="1409" xr:uid="{00000000-0005-0000-0000-000080050000}"/>
    <cellStyle name="Percent 113" xfId="1410" xr:uid="{00000000-0005-0000-0000-000081050000}"/>
    <cellStyle name="Percent 114" xfId="1411" xr:uid="{00000000-0005-0000-0000-000082050000}"/>
    <cellStyle name="Percent 115" xfId="1412" xr:uid="{00000000-0005-0000-0000-000083050000}"/>
    <cellStyle name="Percent 116" xfId="1413" xr:uid="{00000000-0005-0000-0000-000084050000}"/>
    <cellStyle name="Percent 117" xfId="1414" xr:uid="{00000000-0005-0000-0000-000085050000}"/>
    <cellStyle name="Percent 118" xfId="1415" xr:uid="{00000000-0005-0000-0000-000086050000}"/>
    <cellStyle name="Percent 119" xfId="1416" xr:uid="{00000000-0005-0000-0000-000087050000}"/>
    <cellStyle name="Percent 12" xfId="1417" xr:uid="{00000000-0005-0000-0000-000088050000}"/>
    <cellStyle name="Percent 12 2" xfId="2479" xr:uid="{31F6FAC1-C742-4A50-BC47-6FFE9947226F}"/>
    <cellStyle name="Percent 12 3" xfId="2305" xr:uid="{EC5E2694-95BC-495A-94CA-91674D31BC70}"/>
    <cellStyle name="Percent 12 4" xfId="2184" xr:uid="{E281BBB2-9573-4FF3-9AB0-E6CF3EB29588}"/>
    <cellStyle name="Percent 120" xfId="1418" xr:uid="{00000000-0005-0000-0000-000089050000}"/>
    <cellStyle name="Percent 121" xfId="1419" xr:uid="{00000000-0005-0000-0000-00008A050000}"/>
    <cellStyle name="Percent 122" xfId="1420" xr:uid="{00000000-0005-0000-0000-00008B050000}"/>
    <cellStyle name="Percent 123" xfId="1421" xr:uid="{00000000-0005-0000-0000-00008C050000}"/>
    <cellStyle name="Percent 124" xfId="1422" xr:uid="{00000000-0005-0000-0000-00008D050000}"/>
    <cellStyle name="Percent 125" xfId="1423" xr:uid="{00000000-0005-0000-0000-00008E050000}"/>
    <cellStyle name="Percent 126" xfId="1424" xr:uid="{00000000-0005-0000-0000-00008F050000}"/>
    <cellStyle name="Percent 127" xfId="1425" xr:uid="{00000000-0005-0000-0000-000090050000}"/>
    <cellStyle name="Percent 128" xfId="1426" xr:uid="{00000000-0005-0000-0000-000091050000}"/>
    <cellStyle name="Percent 129" xfId="1427" xr:uid="{00000000-0005-0000-0000-000092050000}"/>
    <cellStyle name="Percent 13" xfId="1428" xr:uid="{00000000-0005-0000-0000-000093050000}"/>
    <cellStyle name="Percent 13 2" xfId="2480" xr:uid="{43C704A6-0324-4CC8-B05F-808B5E5015BD}"/>
    <cellStyle name="Percent 13 3" xfId="2297" xr:uid="{01661314-F1E6-4AE2-B8DB-19653AAF4385}"/>
    <cellStyle name="Percent 13 4" xfId="2185" xr:uid="{16A84DF0-FF5F-4577-9462-1A937053C6B0}"/>
    <cellStyle name="Percent 130" xfId="1429" xr:uid="{00000000-0005-0000-0000-000094050000}"/>
    <cellStyle name="Percent 131" xfId="1430" xr:uid="{00000000-0005-0000-0000-000095050000}"/>
    <cellStyle name="Percent 132" xfId="1431" xr:uid="{00000000-0005-0000-0000-000096050000}"/>
    <cellStyle name="Percent 133" xfId="1432" xr:uid="{00000000-0005-0000-0000-000097050000}"/>
    <cellStyle name="Percent 134" xfId="1433" xr:uid="{00000000-0005-0000-0000-000098050000}"/>
    <cellStyle name="Percent 135" xfId="1434" xr:uid="{00000000-0005-0000-0000-000099050000}"/>
    <cellStyle name="Percent 136" xfId="1435" xr:uid="{00000000-0005-0000-0000-00009A050000}"/>
    <cellStyle name="Percent 137" xfId="1436" xr:uid="{00000000-0005-0000-0000-00009B050000}"/>
    <cellStyle name="Percent 138" xfId="1437" xr:uid="{00000000-0005-0000-0000-00009C050000}"/>
    <cellStyle name="Percent 139" xfId="1438" xr:uid="{00000000-0005-0000-0000-00009D050000}"/>
    <cellStyle name="Percent 14" xfId="1439" xr:uid="{00000000-0005-0000-0000-00009E050000}"/>
    <cellStyle name="Percent 14 2" xfId="2481" xr:uid="{88783961-3212-4943-A322-32CED98A959E}"/>
    <cellStyle name="Percent 14 3" xfId="2304" xr:uid="{37BE1628-A1A3-4C69-AAFA-7892A1D30D65}"/>
    <cellStyle name="Percent 14 4" xfId="2186" xr:uid="{C28E39D5-6CE8-4688-BE98-F72B786D609F}"/>
    <cellStyle name="Percent 140" xfId="1440" xr:uid="{00000000-0005-0000-0000-00009F050000}"/>
    <cellStyle name="Percent 141" xfId="1441" xr:uid="{00000000-0005-0000-0000-0000A0050000}"/>
    <cellStyle name="Percent 142" xfId="1442" xr:uid="{00000000-0005-0000-0000-0000A1050000}"/>
    <cellStyle name="Percent 143" xfId="1443" xr:uid="{00000000-0005-0000-0000-0000A2050000}"/>
    <cellStyle name="Percent 144" xfId="1444" xr:uid="{00000000-0005-0000-0000-0000A3050000}"/>
    <cellStyle name="Percent 145" xfId="1445" xr:uid="{00000000-0005-0000-0000-0000A4050000}"/>
    <cellStyle name="Percent 146" xfId="1446" xr:uid="{00000000-0005-0000-0000-0000A5050000}"/>
    <cellStyle name="Percent 147" xfId="1447" xr:uid="{00000000-0005-0000-0000-0000A6050000}"/>
    <cellStyle name="Percent 148" xfId="1448" xr:uid="{00000000-0005-0000-0000-0000A7050000}"/>
    <cellStyle name="Percent 149" xfId="1449" xr:uid="{00000000-0005-0000-0000-0000A8050000}"/>
    <cellStyle name="Percent 15" xfId="1450" xr:uid="{00000000-0005-0000-0000-0000A9050000}"/>
    <cellStyle name="Percent 15 2" xfId="2482" xr:uid="{E3C41112-0433-4267-9181-4945DDF796F7}"/>
    <cellStyle name="Percent 15 3" xfId="2298" xr:uid="{F117372D-EF0B-4F5E-8077-825ACF8313C9}"/>
    <cellStyle name="Percent 15 4" xfId="2187" xr:uid="{47A336B4-12BF-49B2-A8D1-15B55DDF4C02}"/>
    <cellStyle name="Percent 150" xfId="1451" xr:uid="{00000000-0005-0000-0000-0000AA050000}"/>
    <cellStyle name="Percent 151" xfId="1452" xr:uid="{00000000-0005-0000-0000-0000AB050000}"/>
    <cellStyle name="Percent 152" xfId="1453" xr:uid="{00000000-0005-0000-0000-0000AC050000}"/>
    <cellStyle name="Percent 153" xfId="1454" xr:uid="{00000000-0005-0000-0000-0000AD050000}"/>
    <cellStyle name="Percent 154" xfId="1455" xr:uid="{00000000-0005-0000-0000-0000AE050000}"/>
    <cellStyle name="Percent 155" xfId="1456" xr:uid="{00000000-0005-0000-0000-0000AF050000}"/>
    <cellStyle name="Percent 156" xfId="1457" xr:uid="{00000000-0005-0000-0000-0000B0050000}"/>
    <cellStyle name="Percent 156 2" xfId="1458" xr:uid="{00000000-0005-0000-0000-0000B1050000}"/>
    <cellStyle name="Percent 156 3" xfId="1459" xr:uid="{00000000-0005-0000-0000-0000B2050000}"/>
    <cellStyle name="Percent 156 3 2" xfId="1460" xr:uid="{00000000-0005-0000-0000-0000B3050000}"/>
    <cellStyle name="Percent 156 4" xfId="1461" xr:uid="{00000000-0005-0000-0000-0000B4050000}"/>
    <cellStyle name="Percent 157" xfId="1462" xr:uid="{00000000-0005-0000-0000-0000B5050000}"/>
    <cellStyle name="Percent 157 2" xfId="1463" xr:uid="{00000000-0005-0000-0000-0000B6050000}"/>
    <cellStyle name="Percent 157 3" xfId="1464" xr:uid="{00000000-0005-0000-0000-0000B7050000}"/>
    <cellStyle name="Percent 157 3 2" xfId="1465" xr:uid="{00000000-0005-0000-0000-0000B8050000}"/>
    <cellStyle name="Percent 157 4" xfId="1466" xr:uid="{00000000-0005-0000-0000-0000B9050000}"/>
    <cellStyle name="Percent 158" xfId="1467" xr:uid="{00000000-0005-0000-0000-0000BA050000}"/>
    <cellStyle name="Percent 158 2" xfId="1468" xr:uid="{00000000-0005-0000-0000-0000BB050000}"/>
    <cellStyle name="Percent 158 3" xfId="1469" xr:uid="{00000000-0005-0000-0000-0000BC050000}"/>
    <cellStyle name="Percent 158 3 2" xfId="1470" xr:uid="{00000000-0005-0000-0000-0000BD050000}"/>
    <cellStyle name="Percent 158 4" xfId="1471" xr:uid="{00000000-0005-0000-0000-0000BE050000}"/>
    <cellStyle name="Percent 159" xfId="1472" xr:uid="{00000000-0005-0000-0000-0000BF050000}"/>
    <cellStyle name="Percent 159 2" xfId="1473" xr:uid="{00000000-0005-0000-0000-0000C0050000}"/>
    <cellStyle name="Percent 159 3" xfId="1474" xr:uid="{00000000-0005-0000-0000-0000C1050000}"/>
    <cellStyle name="Percent 159 3 2" xfId="1475" xr:uid="{00000000-0005-0000-0000-0000C2050000}"/>
    <cellStyle name="Percent 159 4" xfId="1476" xr:uid="{00000000-0005-0000-0000-0000C3050000}"/>
    <cellStyle name="Percent 16" xfId="1477" xr:uid="{00000000-0005-0000-0000-0000C4050000}"/>
    <cellStyle name="Percent 16 2" xfId="2483" xr:uid="{29312A3E-3BFD-4769-AC27-7B651FF38960}"/>
    <cellStyle name="Percent 16 3" xfId="2303" xr:uid="{63F44D5C-9E6D-490F-BD64-3A11531D0D3A}"/>
    <cellStyle name="Percent 16 4" xfId="2188" xr:uid="{8B07D37E-B888-47D8-92E9-777A856EFF25}"/>
    <cellStyle name="Percent 160" xfId="1478" xr:uid="{00000000-0005-0000-0000-0000C5050000}"/>
    <cellStyle name="Percent 160 2" xfId="1479" xr:uid="{00000000-0005-0000-0000-0000C6050000}"/>
    <cellStyle name="Percent 160 3" xfId="1480" xr:uid="{00000000-0005-0000-0000-0000C7050000}"/>
    <cellStyle name="Percent 160 3 2" xfId="1481" xr:uid="{00000000-0005-0000-0000-0000C8050000}"/>
    <cellStyle name="Percent 160 4" xfId="1482" xr:uid="{00000000-0005-0000-0000-0000C9050000}"/>
    <cellStyle name="Percent 161" xfId="1483" xr:uid="{00000000-0005-0000-0000-0000CA050000}"/>
    <cellStyle name="Percent 161 2" xfId="1484" xr:uid="{00000000-0005-0000-0000-0000CB050000}"/>
    <cellStyle name="Percent 161 3" xfId="1485" xr:uid="{00000000-0005-0000-0000-0000CC050000}"/>
    <cellStyle name="Percent 161 3 2" xfId="1486" xr:uid="{00000000-0005-0000-0000-0000CD050000}"/>
    <cellStyle name="Percent 161 4" xfId="1487" xr:uid="{00000000-0005-0000-0000-0000CE050000}"/>
    <cellStyle name="Percent 162" xfId="1488" xr:uid="{00000000-0005-0000-0000-0000CF050000}"/>
    <cellStyle name="Percent 162 2" xfId="1489" xr:uid="{00000000-0005-0000-0000-0000D0050000}"/>
    <cellStyle name="Percent 162 3" xfId="1490" xr:uid="{00000000-0005-0000-0000-0000D1050000}"/>
    <cellStyle name="Percent 162 3 2" xfId="1491" xr:uid="{00000000-0005-0000-0000-0000D2050000}"/>
    <cellStyle name="Percent 162 4" xfId="1492" xr:uid="{00000000-0005-0000-0000-0000D3050000}"/>
    <cellStyle name="Percent 163" xfId="1493" xr:uid="{00000000-0005-0000-0000-0000D4050000}"/>
    <cellStyle name="Percent 163 2" xfId="1494" xr:uid="{00000000-0005-0000-0000-0000D5050000}"/>
    <cellStyle name="Percent 163 3" xfId="1495" xr:uid="{00000000-0005-0000-0000-0000D6050000}"/>
    <cellStyle name="Percent 163 3 2" xfId="1496" xr:uid="{00000000-0005-0000-0000-0000D7050000}"/>
    <cellStyle name="Percent 163 4" xfId="1497" xr:uid="{00000000-0005-0000-0000-0000D8050000}"/>
    <cellStyle name="Percent 164" xfId="1498" xr:uid="{00000000-0005-0000-0000-0000D9050000}"/>
    <cellStyle name="Percent 164 2" xfId="1499" xr:uid="{00000000-0005-0000-0000-0000DA050000}"/>
    <cellStyle name="Percent 164 3" xfId="1500" xr:uid="{00000000-0005-0000-0000-0000DB050000}"/>
    <cellStyle name="Percent 164 3 2" xfId="1501" xr:uid="{00000000-0005-0000-0000-0000DC050000}"/>
    <cellStyle name="Percent 164 4" xfId="1502" xr:uid="{00000000-0005-0000-0000-0000DD050000}"/>
    <cellStyle name="Percent 165" xfId="1503" xr:uid="{00000000-0005-0000-0000-0000DE050000}"/>
    <cellStyle name="Percent 165 2" xfId="1504" xr:uid="{00000000-0005-0000-0000-0000DF050000}"/>
    <cellStyle name="Percent 165 3" xfId="1505" xr:uid="{00000000-0005-0000-0000-0000E0050000}"/>
    <cellStyle name="Percent 165 3 2" xfId="1506" xr:uid="{00000000-0005-0000-0000-0000E1050000}"/>
    <cellStyle name="Percent 165 4" xfId="1507" xr:uid="{00000000-0005-0000-0000-0000E2050000}"/>
    <cellStyle name="Percent 166" xfId="1508" xr:uid="{00000000-0005-0000-0000-0000E3050000}"/>
    <cellStyle name="Percent 166 2" xfId="1509" xr:uid="{00000000-0005-0000-0000-0000E4050000}"/>
    <cellStyle name="Percent 167" xfId="1510" xr:uid="{00000000-0005-0000-0000-0000E5050000}"/>
    <cellStyle name="Percent 168" xfId="1511" xr:uid="{00000000-0005-0000-0000-0000E6050000}"/>
    <cellStyle name="Percent 169" xfId="1512" xr:uid="{00000000-0005-0000-0000-0000E7050000}"/>
    <cellStyle name="Percent 17" xfId="1513" xr:uid="{00000000-0005-0000-0000-0000E8050000}"/>
    <cellStyle name="Percent 17 2" xfId="2299" xr:uid="{1C3690F0-1CC0-4134-9FA5-90B678E254DE}"/>
    <cellStyle name="Percent 17 3" xfId="2190" xr:uid="{219C3663-A3AA-4D21-9A16-F2FE1C4F46C0}"/>
    <cellStyle name="Percent 170" xfId="1514" xr:uid="{00000000-0005-0000-0000-0000E9050000}"/>
    <cellStyle name="Percent 171" xfId="1515" xr:uid="{00000000-0005-0000-0000-0000EA050000}"/>
    <cellStyle name="Percent 172" xfId="1516" xr:uid="{00000000-0005-0000-0000-0000EB050000}"/>
    <cellStyle name="Percent 173" xfId="1517" xr:uid="{00000000-0005-0000-0000-0000EC050000}"/>
    <cellStyle name="Percent 174" xfId="1518" xr:uid="{00000000-0005-0000-0000-0000ED050000}"/>
    <cellStyle name="Percent 175" xfId="1519" xr:uid="{00000000-0005-0000-0000-0000EE050000}"/>
    <cellStyle name="Percent 176" xfId="1520" xr:uid="{00000000-0005-0000-0000-0000EF050000}"/>
    <cellStyle name="Percent 177" xfId="1521" xr:uid="{00000000-0005-0000-0000-0000F0050000}"/>
    <cellStyle name="Percent 178" xfId="1522" xr:uid="{00000000-0005-0000-0000-0000F1050000}"/>
    <cellStyle name="Percent 178 2" xfId="1523" xr:uid="{00000000-0005-0000-0000-0000F2050000}"/>
    <cellStyle name="Percent 179" xfId="1524" xr:uid="{00000000-0005-0000-0000-0000F3050000}"/>
    <cellStyle name="Percent 179 2" xfId="1525" xr:uid="{00000000-0005-0000-0000-0000F4050000}"/>
    <cellStyle name="Percent 18" xfId="1526" xr:uid="{00000000-0005-0000-0000-0000F5050000}"/>
    <cellStyle name="Percent 18 2" xfId="2302" xr:uid="{73B5D77D-C45E-4198-8119-41553AE29C41}"/>
    <cellStyle name="Percent 18 3" xfId="2189" xr:uid="{26DC1B4B-E711-400C-95DC-E2D8A24D2493}"/>
    <cellStyle name="Percent 180" xfId="1527" xr:uid="{00000000-0005-0000-0000-0000F6050000}"/>
    <cellStyle name="Percent 180 2" xfId="1528" xr:uid="{00000000-0005-0000-0000-0000F7050000}"/>
    <cellStyle name="Percent 181" xfId="1529" xr:uid="{00000000-0005-0000-0000-0000F8050000}"/>
    <cellStyle name="Percent 181 2" xfId="1530" xr:uid="{00000000-0005-0000-0000-0000F9050000}"/>
    <cellStyle name="Percent 182" xfId="1531" xr:uid="{00000000-0005-0000-0000-0000FA050000}"/>
    <cellStyle name="Percent 182 2" xfId="1532" xr:uid="{00000000-0005-0000-0000-0000FB050000}"/>
    <cellStyle name="Percent 183" xfId="1533" xr:uid="{00000000-0005-0000-0000-0000FC050000}"/>
    <cellStyle name="Percent 183 2" xfId="1534" xr:uid="{00000000-0005-0000-0000-0000FD050000}"/>
    <cellStyle name="Percent 184" xfId="1535" xr:uid="{00000000-0005-0000-0000-0000FE050000}"/>
    <cellStyle name="Percent 184 2" xfId="1536" xr:uid="{00000000-0005-0000-0000-0000FF050000}"/>
    <cellStyle name="Percent 185" xfId="1537" xr:uid="{00000000-0005-0000-0000-000000060000}"/>
    <cellStyle name="Percent 185 2" xfId="1538" xr:uid="{00000000-0005-0000-0000-000001060000}"/>
    <cellStyle name="Percent 186" xfId="1539" xr:uid="{00000000-0005-0000-0000-000002060000}"/>
    <cellStyle name="Percent 186 2" xfId="1540" xr:uid="{00000000-0005-0000-0000-000003060000}"/>
    <cellStyle name="Percent 187" xfId="1541" xr:uid="{00000000-0005-0000-0000-000004060000}"/>
    <cellStyle name="Percent 187 2" xfId="1542" xr:uid="{00000000-0005-0000-0000-000005060000}"/>
    <cellStyle name="Percent 188" xfId="1543" xr:uid="{00000000-0005-0000-0000-000006060000}"/>
    <cellStyle name="Percent 188 2" xfId="1544" xr:uid="{00000000-0005-0000-0000-000007060000}"/>
    <cellStyle name="Percent 189" xfId="1545" xr:uid="{00000000-0005-0000-0000-000008060000}"/>
    <cellStyle name="Percent 189 2" xfId="1546" xr:uid="{00000000-0005-0000-0000-000009060000}"/>
    <cellStyle name="Percent 19" xfId="1547" xr:uid="{00000000-0005-0000-0000-00000A060000}"/>
    <cellStyle name="Percent 19 2" xfId="2300" xr:uid="{15EDDA1F-DD24-448D-9C50-77F9473B689F}"/>
    <cellStyle name="Percent 19 3" xfId="2199" xr:uid="{C0643AE0-0DAA-4F36-9E7A-9AD4EBD0B9CC}"/>
    <cellStyle name="Percent 190" xfId="1548" xr:uid="{00000000-0005-0000-0000-00000B060000}"/>
    <cellStyle name="Percent 190 2" xfId="1549" xr:uid="{00000000-0005-0000-0000-00000C060000}"/>
    <cellStyle name="Percent 191" xfId="1550" xr:uid="{00000000-0005-0000-0000-00000D060000}"/>
    <cellStyle name="Percent 191 2" xfId="1551" xr:uid="{00000000-0005-0000-0000-00000E060000}"/>
    <cellStyle name="Percent 192" xfId="1552" xr:uid="{00000000-0005-0000-0000-00000F060000}"/>
    <cellStyle name="Percent 192 2" xfId="1553" xr:uid="{00000000-0005-0000-0000-000010060000}"/>
    <cellStyle name="Percent 193" xfId="1554" xr:uid="{00000000-0005-0000-0000-000011060000}"/>
    <cellStyle name="Percent 193 2" xfId="1555" xr:uid="{00000000-0005-0000-0000-000012060000}"/>
    <cellStyle name="Percent 194" xfId="1556" xr:uid="{00000000-0005-0000-0000-000013060000}"/>
    <cellStyle name="Percent 194 2" xfId="1557" xr:uid="{00000000-0005-0000-0000-000014060000}"/>
    <cellStyle name="Percent 195" xfId="1558" xr:uid="{00000000-0005-0000-0000-000015060000}"/>
    <cellStyle name="Percent 195 2" xfId="1559" xr:uid="{00000000-0005-0000-0000-000016060000}"/>
    <cellStyle name="Percent 196" xfId="1560" xr:uid="{00000000-0005-0000-0000-000017060000}"/>
    <cellStyle name="Percent 196 2" xfId="1561" xr:uid="{00000000-0005-0000-0000-000018060000}"/>
    <cellStyle name="Percent 197" xfId="1562" xr:uid="{00000000-0005-0000-0000-000019060000}"/>
    <cellStyle name="Percent 197 2" xfId="1563" xr:uid="{00000000-0005-0000-0000-00001A060000}"/>
    <cellStyle name="Percent 198" xfId="1564" xr:uid="{00000000-0005-0000-0000-00001B060000}"/>
    <cellStyle name="Percent 198 2" xfId="1565" xr:uid="{00000000-0005-0000-0000-00001C060000}"/>
    <cellStyle name="Percent 199" xfId="1566" xr:uid="{00000000-0005-0000-0000-00001D060000}"/>
    <cellStyle name="Percent 199 2" xfId="1567" xr:uid="{00000000-0005-0000-0000-00001E060000}"/>
    <cellStyle name="Percent 2" xfId="1568" xr:uid="{00000000-0005-0000-0000-00001F060000}"/>
    <cellStyle name="Percent 2 10" xfId="1569" xr:uid="{00000000-0005-0000-0000-000020060000}"/>
    <cellStyle name="Percent 2 11" xfId="1570" xr:uid="{00000000-0005-0000-0000-000021060000}"/>
    <cellStyle name="Percent 2 12" xfId="1571" xr:uid="{00000000-0005-0000-0000-000022060000}"/>
    <cellStyle name="Percent 2 13" xfId="1572" xr:uid="{00000000-0005-0000-0000-000023060000}"/>
    <cellStyle name="Percent 2 14" xfId="1573" xr:uid="{00000000-0005-0000-0000-000024060000}"/>
    <cellStyle name="Percent 2 2" xfId="1574" xr:uid="{00000000-0005-0000-0000-000025060000}"/>
    <cellStyle name="Percent 2 2 2" xfId="1575" xr:uid="{00000000-0005-0000-0000-000026060000}"/>
    <cellStyle name="Percent 2 2 2 2" xfId="1576" xr:uid="{00000000-0005-0000-0000-000027060000}"/>
    <cellStyle name="Percent 2 2 2 2 2" xfId="1577" xr:uid="{00000000-0005-0000-0000-000028060000}"/>
    <cellStyle name="Percent 2 2 3" xfId="1578" xr:uid="{00000000-0005-0000-0000-000029060000}"/>
    <cellStyle name="Percent 2 2 3 2" xfId="1579" xr:uid="{00000000-0005-0000-0000-00002A060000}"/>
    <cellStyle name="Percent 2 2 4" xfId="1580" xr:uid="{00000000-0005-0000-0000-00002B060000}"/>
    <cellStyle name="Percent 2 2 4 2" xfId="1581" xr:uid="{00000000-0005-0000-0000-00002C060000}"/>
    <cellStyle name="Percent 2 3" xfId="1582" xr:uid="{00000000-0005-0000-0000-00002D060000}"/>
    <cellStyle name="Percent 2 3 2" xfId="1583" xr:uid="{00000000-0005-0000-0000-00002E060000}"/>
    <cellStyle name="Percent 2 3 2 2" xfId="1584" xr:uid="{00000000-0005-0000-0000-00002F060000}"/>
    <cellStyle name="Percent 2 3 2 2 2" xfId="1585" xr:uid="{00000000-0005-0000-0000-000030060000}"/>
    <cellStyle name="Percent 2 3 3" xfId="1586" xr:uid="{00000000-0005-0000-0000-000031060000}"/>
    <cellStyle name="Percent 2 3 3 2" xfId="1587" xr:uid="{00000000-0005-0000-0000-000032060000}"/>
    <cellStyle name="Percent 2 3 4" xfId="1588" xr:uid="{00000000-0005-0000-0000-000033060000}"/>
    <cellStyle name="Percent 2 3 4 2" xfId="1589" xr:uid="{00000000-0005-0000-0000-000034060000}"/>
    <cellStyle name="Percent 2 4" xfId="1590" xr:uid="{00000000-0005-0000-0000-000035060000}"/>
    <cellStyle name="Percent 2 4 2" xfId="1591" xr:uid="{00000000-0005-0000-0000-000036060000}"/>
    <cellStyle name="Percent 2 4 2 2" xfId="1592" xr:uid="{00000000-0005-0000-0000-000037060000}"/>
    <cellStyle name="Percent 2 4 2 2 2" xfId="1593" xr:uid="{00000000-0005-0000-0000-000038060000}"/>
    <cellStyle name="Percent 2 4 3" xfId="1594" xr:uid="{00000000-0005-0000-0000-000039060000}"/>
    <cellStyle name="Percent 2 4 3 2" xfId="1595" xr:uid="{00000000-0005-0000-0000-00003A060000}"/>
    <cellStyle name="Percent 2 5" xfId="1596" xr:uid="{00000000-0005-0000-0000-00003B060000}"/>
    <cellStyle name="Percent 2 5 2" xfId="1597" xr:uid="{00000000-0005-0000-0000-00003C060000}"/>
    <cellStyle name="Percent 2 5 2 2" xfId="1598" xr:uid="{00000000-0005-0000-0000-00003D060000}"/>
    <cellStyle name="Percent 2 5 2 2 2" xfId="1599" xr:uid="{00000000-0005-0000-0000-00003E060000}"/>
    <cellStyle name="Percent 2 5 3" xfId="1600" xr:uid="{00000000-0005-0000-0000-00003F060000}"/>
    <cellStyle name="Percent 2 5 3 2" xfId="1601" xr:uid="{00000000-0005-0000-0000-000040060000}"/>
    <cellStyle name="Percent 2 6" xfId="1602" xr:uid="{00000000-0005-0000-0000-000041060000}"/>
    <cellStyle name="Percent 2 6 2" xfId="1603" xr:uid="{00000000-0005-0000-0000-000042060000}"/>
    <cellStyle name="Percent 2 6 2 2" xfId="1604" xr:uid="{00000000-0005-0000-0000-000043060000}"/>
    <cellStyle name="Percent 2 6 2 2 2" xfId="1605" xr:uid="{00000000-0005-0000-0000-000044060000}"/>
    <cellStyle name="Percent 2 6 3" xfId="1606" xr:uid="{00000000-0005-0000-0000-000045060000}"/>
    <cellStyle name="Percent 2 6 3 2" xfId="1607" xr:uid="{00000000-0005-0000-0000-000046060000}"/>
    <cellStyle name="Percent 2 7" xfId="1608" xr:uid="{00000000-0005-0000-0000-000047060000}"/>
    <cellStyle name="Percent 2 7 2" xfId="1609" xr:uid="{00000000-0005-0000-0000-000048060000}"/>
    <cellStyle name="Percent 2 7 2 2" xfId="1610" xr:uid="{00000000-0005-0000-0000-000049060000}"/>
    <cellStyle name="Percent 2 7 2 2 2" xfId="1611" xr:uid="{00000000-0005-0000-0000-00004A060000}"/>
    <cellStyle name="Percent 2 7 3" xfId="1612" xr:uid="{00000000-0005-0000-0000-00004B060000}"/>
    <cellStyle name="Percent 2 7 3 2" xfId="1613" xr:uid="{00000000-0005-0000-0000-00004C060000}"/>
    <cellStyle name="Percent 2 8" xfId="1614" xr:uid="{00000000-0005-0000-0000-00004D060000}"/>
    <cellStyle name="Percent 2 8 2" xfId="1615" xr:uid="{00000000-0005-0000-0000-00004E060000}"/>
    <cellStyle name="Percent 2 8 2 2" xfId="1616" xr:uid="{00000000-0005-0000-0000-00004F060000}"/>
    <cellStyle name="Percent 2 8 2 2 2" xfId="1617" xr:uid="{00000000-0005-0000-0000-000050060000}"/>
    <cellStyle name="Percent 2 8 3" xfId="1618" xr:uid="{00000000-0005-0000-0000-000051060000}"/>
    <cellStyle name="Percent 2 8 3 2" xfId="1619" xr:uid="{00000000-0005-0000-0000-000052060000}"/>
    <cellStyle name="Percent 2 9" xfId="1620" xr:uid="{00000000-0005-0000-0000-000053060000}"/>
    <cellStyle name="Percent 2 9 2" xfId="1621" xr:uid="{00000000-0005-0000-0000-000054060000}"/>
    <cellStyle name="Percent 2 9 2 2" xfId="1622" xr:uid="{00000000-0005-0000-0000-000055060000}"/>
    <cellStyle name="Percent 2 9 2 2 2" xfId="1623" xr:uid="{00000000-0005-0000-0000-000056060000}"/>
    <cellStyle name="Percent 2 9 3" xfId="1624" xr:uid="{00000000-0005-0000-0000-000057060000}"/>
    <cellStyle name="Percent 2 9 3 2" xfId="1625" xr:uid="{00000000-0005-0000-0000-000058060000}"/>
    <cellStyle name="Percent 20" xfId="1626" xr:uid="{00000000-0005-0000-0000-000059060000}"/>
    <cellStyle name="Percent 20 2" xfId="2315" xr:uid="{FFD38C9F-5656-45C2-8522-19E7C425A576}"/>
    <cellStyle name="Percent 20 3" xfId="2200" xr:uid="{8142FD01-E30B-4204-8525-CA2398CBDC3E}"/>
    <cellStyle name="Percent 200" xfId="1627" xr:uid="{00000000-0005-0000-0000-00005A060000}"/>
    <cellStyle name="Percent 200 2" xfId="1628" xr:uid="{00000000-0005-0000-0000-00005B060000}"/>
    <cellStyle name="Percent 200 3" xfId="1629" xr:uid="{00000000-0005-0000-0000-00005C060000}"/>
    <cellStyle name="Percent 200 3 2" xfId="1630" xr:uid="{00000000-0005-0000-0000-00005D060000}"/>
    <cellStyle name="Percent 200 4" xfId="1631" xr:uid="{00000000-0005-0000-0000-00005E060000}"/>
    <cellStyle name="Percent 201" xfId="1632" xr:uid="{00000000-0005-0000-0000-00005F060000}"/>
    <cellStyle name="Percent 201 2" xfId="1633" xr:uid="{00000000-0005-0000-0000-000060060000}"/>
    <cellStyle name="Percent 202" xfId="1634" xr:uid="{00000000-0005-0000-0000-000061060000}"/>
    <cellStyle name="Percent 202 2" xfId="1635" xr:uid="{00000000-0005-0000-0000-000062060000}"/>
    <cellStyle name="Percent 203" xfId="1636" xr:uid="{00000000-0005-0000-0000-000063060000}"/>
    <cellStyle name="Percent 204" xfId="1637" xr:uid="{00000000-0005-0000-0000-000064060000}"/>
    <cellStyle name="Percent 205" xfId="1638" xr:uid="{00000000-0005-0000-0000-000065060000}"/>
    <cellStyle name="Percent 206" xfId="1639" xr:uid="{00000000-0005-0000-0000-000066060000}"/>
    <cellStyle name="Percent 207" xfId="1640" xr:uid="{00000000-0005-0000-0000-000067060000}"/>
    <cellStyle name="Percent 208" xfId="1641" xr:uid="{00000000-0005-0000-0000-000068060000}"/>
    <cellStyle name="Percent 209" xfId="1642" xr:uid="{00000000-0005-0000-0000-000069060000}"/>
    <cellStyle name="Percent 21" xfId="1643" xr:uid="{00000000-0005-0000-0000-00006A060000}"/>
    <cellStyle name="Percent 21 2" xfId="2314" xr:uid="{E7913FBF-6C07-4B73-ADB0-0A8373D8FF07}"/>
    <cellStyle name="Percent 21 3" xfId="2203" xr:uid="{1B0D49F6-9004-45ED-85B7-2BA8D6BC2211}"/>
    <cellStyle name="Percent 210" xfId="1644" xr:uid="{00000000-0005-0000-0000-00006B060000}"/>
    <cellStyle name="Percent 211" xfId="1645" xr:uid="{00000000-0005-0000-0000-00006C060000}"/>
    <cellStyle name="Percent 212" xfId="1646" xr:uid="{00000000-0005-0000-0000-00006D060000}"/>
    <cellStyle name="Percent 213" xfId="1647" xr:uid="{00000000-0005-0000-0000-00006E060000}"/>
    <cellStyle name="Percent 213 2" xfId="1648" xr:uid="{00000000-0005-0000-0000-00006F060000}"/>
    <cellStyle name="Percent 214" xfId="1649" xr:uid="{00000000-0005-0000-0000-000070060000}"/>
    <cellStyle name="Percent 214 2" xfId="1650" xr:uid="{00000000-0005-0000-0000-000071060000}"/>
    <cellStyle name="Percent 215" xfId="1651" xr:uid="{00000000-0005-0000-0000-000072060000}"/>
    <cellStyle name="Percent 216" xfId="1652" xr:uid="{00000000-0005-0000-0000-000073060000}"/>
    <cellStyle name="Percent 217" xfId="1653" xr:uid="{00000000-0005-0000-0000-000074060000}"/>
    <cellStyle name="Percent 218" xfId="1654" xr:uid="{00000000-0005-0000-0000-000075060000}"/>
    <cellStyle name="Percent 219" xfId="1655" xr:uid="{00000000-0005-0000-0000-000076060000}"/>
    <cellStyle name="Percent 22" xfId="1656" xr:uid="{00000000-0005-0000-0000-000077060000}"/>
    <cellStyle name="Percent 22 2" xfId="2316" xr:uid="{A23EFEE7-418C-404D-A57D-B872E001981E}"/>
    <cellStyle name="Percent 22 3" xfId="2204" xr:uid="{1E1E17DA-035A-407B-BAA9-D9212571D4CA}"/>
    <cellStyle name="Percent 220" xfId="1657" xr:uid="{00000000-0005-0000-0000-000078060000}"/>
    <cellStyle name="Percent 221" xfId="1658" xr:uid="{00000000-0005-0000-0000-000079060000}"/>
    <cellStyle name="Percent 222" xfId="1659" xr:uid="{00000000-0005-0000-0000-00007A060000}"/>
    <cellStyle name="Percent 223" xfId="1660" xr:uid="{00000000-0005-0000-0000-00007B060000}"/>
    <cellStyle name="Percent 224" xfId="1661" xr:uid="{00000000-0005-0000-0000-00007C060000}"/>
    <cellStyle name="Percent 225" xfId="1662" xr:uid="{00000000-0005-0000-0000-00007D060000}"/>
    <cellStyle name="Percent 226" xfId="1392" xr:uid="{00000000-0005-0000-0000-00009F050000}"/>
    <cellStyle name="Percent 227" xfId="1811" xr:uid="{00000000-0005-0000-0000-000041070000}"/>
    <cellStyle name="Percent 228" xfId="1814" xr:uid="{00000000-0005-0000-0000-000044070000}"/>
    <cellStyle name="Percent 229" xfId="1816" xr:uid="{00000000-0005-0000-0000-000049070000}"/>
    <cellStyle name="Percent 23" xfId="1663" xr:uid="{00000000-0005-0000-0000-00007E060000}"/>
    <cellStyle name="Percent 23 2" xfId="2312" xr:uid="{ABF8A737-E672-409F-915F-E50D94BF31BD}"/>
    <cellStyle name="Percent 23 3" xfId="2205" xr:uid="{A4155897-28BF-4244-8C3E-A81E114F0FE5}"/>
    <cellStyle name="Percent 230" xfId="2081" xr:uid="{00000000-0005-0000-0000-00004F080000}"/>
    <cellStyle name="Percent 231" xfId="1864" xr:uid="{00000000-0005-0000-0000-000053080000}"/>
    <cellStyle name="Percent 24" xfId="1664" xr:uid="{00000000-0005-0000-0000-00007F060000}"/>
    <cellStyle name="Percent 24 2" xfId="2293" xr:uid="{A2F64E86-5365-4B9D-9741-EA5263AE2848}"/>
    <cellStyle name="Percent 24 3" xfId="2206" xr:uid="{44A566D2-17E1-4F0F-BC96-6128753A5320}"/>
    <cellStyle name="Percent 25" xfId="1665" xr:uid="{00000000-0005-0000-0000-000080060000}"/>
    <cellStyle name="Percent 25 2" xfId="2295" xr:uid="{78B64EFA-CC1D-408A-AE8B-B7FCDACFC402}"/>
    <cellStyle name="Percent 25 3" xfId="2207" xr:uid="{C0566506-0A3C-4845-BB5C-C5F4687E830D}"/>
    <cellStyle name="Percent 26" xfId="1666" xr:uid="{00000000-0005-0000-0000-000081060000}"/>
    <cellStyle name="Percent 26 2" xfId="2301" xr:uid="{D5C1567D-9E14-4C24-A219-F682FDC3000D}"/>
    <cellStyle name="Percent 26 3" xfId="2208" xr:uid="{42093F73-CBF8-4416-9E88-94253639FDBC}"/>
    <cellStyle name="Percent 27" xfId="1667" xr:uid="{00000000-0005-0000-0000-000082060000}"/>
    <cellStyle name="Percent 27 2" xfId="2306" xr:uid="{6C62269B-CC52-4B8E-9356-A809BBE11062}"/>
    <cellStyle name="Percent 27 3" xfId="2209" xr:uid="{A129FA20-76C8-4190-8767-1B82F756C72F}"/>
    <cellStyle name="Percent 28" xfId="1668" xr:uid="{00000000-0005-0000-0000-000083060000}"/>
    <cellStyle name="Percent 28 2" xfId="2317" xr:uid="{9CD11C9E-ACD7-4A59-B20E-3E542AC81A70}"/>
    <cellStyle name="Percent 28 3" xfId="2210" xr:uid="{F7FEB2F3-9F20-4755-B797-2FA6F3B2611E}"/>
    <cellStyle name="Percent 29" xfId="1669" xr:uid="{00000000-0005-0000-0000-000084060000}"/>
    <cellStyle name="Percent 29 2" xfId="2286" xr:uid="{B9E951AE-9DBE-4C32-8230-E078EC938DAB}"/>
    <cellStyle name="Percent 29 3" xfId="2211" xr:uid="{1B229A13-A68E-4AAD-8150-DCCDD0FAB56D}"/>
    <cellStyle name="Percent 3" xfId="1670" xr:uid="{00000000-0005-0000-0000-000085060000}"/>
    <cellStyle name="Percent 3 2" xfId="1671" xr:uid="{00000000-0005-0000-0000-000086060000}"/>
    <cellStyle name="Percent 3 2 2" xfId="1672" xr:uid="{00000000-0005-0000-0000-000087060000}"/>
    <cellStyle name="Percent 3 2 2 2" xfId="1673" xr:uid="{00000000-0005-0000-0000-000088060000}"/>
    <cellStyle name="Percent 3 2 2 2 2" xfId="1674" xr:uid="{00000000-0005-0000-0000-000089060000}"/>
    <cellStyle name="Percent 3 2 2 3" xfId="1675" xr:uid="{00000000-0005-0000-0000-00008A060000}"/>
    <cellStyle name="Percent 3 2 2 4" xfId="2197" xr:uid="{4DA1D160-AE85-4317-869E-91FCED86BB98}"/>
    <cellStyle name="Percent 3 2 3" xfId="2442" xr:uid="{1E95E6B2-0802-4821-B5D5-0FB0F91B267B}"/>
    <cellStyle name="Percent 3 2 4" xfId="2155" xr:uid="{511D6B59-329B-424E-9E8E-3F195927A2CF}"/>
    <cellStyle name="Percent 3 3" xfId="1676" xr:uid="{00000000-0005-0000-0000-00008B060000}"/>
    <cellStyle name="Percent 3 3 2" xfId="2195" xr:uid="{DA253090-964C-423C-98A5-F1EBC3CDDE47}"/>
    <cellStyle name="Percent 3 4" xfId="1677" xr:uid="{00000000-0005-0000-0000-00008C060000}"/>
    <cellStyle name="Percent 3 4 2" xfId="2438" xr:uid="{065028B8-B740-4CFB-A78F-49F624780E10}"/>
    <cellStyle name="Percent 3 5" xfId="2151" xr:uid="{971A3CA0-6704-44C1-AC0A-D40340355AED}"/>
    <cellStyle name="Percent 3_2019 IRM Rates" xfId="1678" xr:uid="{00000000-0005-0000-0000-00008D060000}"/>
    <cellStyle name="Percent 30" xfId="1679" xr:uid="{00000000-0005-0000-0000-00008E060000}"/>
    <cellStyle name="Percent 31" xfId="1680" xr:uid="{00000000-0005-0000-0000-00008F060000}"/>
    <cellStyle name="Percent 32" xfId="1681" xr:uid="{00000000-0005-0000-0000-000090060000}"/>
    <cellStyle name="Percent 33" xfId="1682" xr:uid="{00000000-0005-0000-0000-000091060000}"/>
    <cellStyle name="Percent 34" xfId="1683" xr:uid="{00000000-0005-0000-0000-000092060000}"/>
    <cellStyle name="Percent 35" xfId="1684" xr:uid="{00000000-0005-0000-0000-000093060000}"/>
    <cellStyle name="Percent 36" xfId="1685" xr:uid="{00000000-0005-0000-0000-000094060000}"/>
    <cellStyle name="Percent 37" xfId="1686" xr:uid="{00000000-0005-0000-0000-000095060000}"/>
    <cellStyle name="Percent 38" xfId="1687" xr:uid="{00000000-0005-0000-0000-000096060000}"/>
    <cellStyle name="Percent 39" xfId="1688" xr:uid="{00000000-0005-0000-0000-000097060000}"/>
    <cellStyle name="Percent 4" xfId="1689" xr:uid="{00000000-0005-0000-0000-000098060000}"/>
    <cellStyle name="Percent 4 2" xfId="1690" xr:uid="{00000000-0005-0000-0000-000099060000}"/>
    <cellStyle name="Percent 4 2 2" xfId="1691" xr:uid="{00000000-0005-0000-0000-00009A060000}"/>
    <cellStyle name="Percent 4 2 3" xfId="1692" xr:uid="{00000000-0005-0000-0000-00009B060000}"/>
    <cellStyle name="Percent 4 2 3 2" xfId="1693" xr:uid="{00000000-0005-0000-0000-00009C060000}"/>
    <cellStyle name="Percent 4 2 4" xfId="2198" xr:uid="{EBFE1FC0-29DD-4F53-8DE5-4B7BAAED5A12}"/>
    <cellStyle name="Percent 4 3" xfId="1694" xr:uid="{00000000-0005-0000-0000-00009D060000}"/>
    <cellStyle name="Percent 4 3 2" xfId="1695" xr:uid="{00000000-0005-0000-0000-00009E060000}"/>
    <cellStyle name="Percent 4 3 3" xfId="1696" xr:uid="{00000000-0005-0000-0000-00009F060000}"/>
    <cellStyle name="Percent 4 3 3 2" xfId="1697" xr:uid="{00000000-0005-0000-0000-0000A0060000}"/>
    <cellStyle name="Percent 4 3 4" xfId="1698" xr:uid="{00000000-0005-0000-0000-0000A1060000}"/>
    <cellStyle name="Percent 4 3 5" xfId="2443" xr:uid="{D04C2C65-F680-4613-A206-DF0991B5DF6A}"/>
    <cellStyle name="Percent 4 4" xfId="1699" xr:uid="{00000000-0005-0000-0000-0000A2060000}"/>
    <cellStyle name="Percent 4 4 2" xfId="1700" xr:uid="{00000000-0005-0000-0000-0000A3060000}"/>
    <cellStyle name="Percent 4 4 3" xfId="2310" xr:uid="{514C2E88-349E-4989-9D8A-F96076FB4A56}"/>
    <cellStyle name="Percent 4 5" xfId="2156" xr:uid="{5FDEF59E-A775-4BF5-86B1-31D420E9F1DA}"/>
    <cellStyle name="Percent 40" xfId="1701" xr:uid="{00000000-0005-0000-0000-0000A4060000}"/>
    <cellStyle name="Percent 41" xfId="1702" xr:uid="{00000000-0005-0000-0000-0000A5060000}"/>
    <cellStyle name="Percent 42" xfId="1703" xr:uid="{00000000-0005-0000-0000-0000A6060000}"/>
    <cellStyle name="Percent 43" xfId="1704" xr:uid="{00000000-0005-0000-0000-0000A7060000}"/>
    <cellStyle name="Percent 44" xfId="1705" xr:uid="{00000000-0005-0000-0000-0000A8060000}"/>
    <cellStyle name="Percent 45" xfId="1706" xr:uid="{00000000-0005-0000-0000-0000A9060000}"/>
    <cellStyle name="Percent 46" xfId="1707" xr:uid="{00000000-0005-0000-0000-0000AA060000}"/>
    <cellStyle name="Percent 47" xfId="1708" xr:uid="{00000000-0005-0000-0000-0000AB060000}"/>
    <cellStyle name="Percent 48" xfId="1709" xr:uid="{00000000-0005-0000-0000-0000AC060000}"/>
    <cellStyle name="Percent 49" xfId="1710" xr:uid="{00000000-0005-0000-0000-0000AD060000}"/>
    <cellStyle name="Percent 49 2" xfId="2386" xr:uid="{F976678A-4B00-4615-B814-8F6A93A07D41}"/>
    <cellStyle name="Percent 49 3" xfId="2331" xr:uid="{6D0476AC-2DBA-40A7-BF6D-22FE86D8AEE6}"/>
    <cellStyle name="Percent 5" xfId="1711" xr:uid="{00000000-0005-0000-0000-0000AE060000}"/>
    <cellStyle name="Percent 5 2" xfId="1712" xr:uid="{00000000-0005-0000-0000-0000AF060000}"/>
    <cellStyle name="Percent 5 2 2" xfId="1713" xr:uid="{00000000-0005-0000-0000-0000B0060000}"/>
    <cellStyle name="Percent 5 2 2 2" xfId="1714" xr:uid="{00000000-0005-0000-0000-0000B1060000}"/>
    <cellStyle name="Percent 5 2 3" xfId="1715" xr:uid="{00000000-0005-0000-0000-0000B2060000}"/>
    <cellStyle name="Percent 5 2 4" xfId="2396" xr:uid="{21BD0D5E-4156-4C7A-BEEF-7F4A8FEC46D2}"/>
    <cellStyle name="Percent 5 3" xfId="2466" xr:uid="{80714BD7-8040-4523-9EA2-21D0AFBECDC8}"/>
    <cellStyle name="Percent 5 4" xfId="2292" xr:uid="{7A73337F-8CBF-4729-8484-6C8CF343EDA4}"/>
    <cellStyle name="Percent 5 5" xfId="2171" xr:uid="{81A83545-E0E7-4A0C-AD0A-796E59645CBA}"/>
    <cellStyle name="Percent 50" xfId="1716" xr:uid="{00000000-0005-0000-0000-0000B3060000}"/>
    <cellStyle name="Percent 50 2" xfId="2389" xr:uid="{A11CDCAB-B4F2-484B-8B7D-1823857968A7}"/>
    <cellStyle name="Percent 50 3" xfId="2334" xr:uid="{740B2E95-6317-4A8C-8B75-576F8FD7318C}"/>
    <cellStyle name="Percent 51" xfId="1717" xr:uid="{00000000-0005-0000-0000-0000B4060000}"/>
    <cellStyle name="Percent 52" xfId="1718" xr:uid="{00000000-0005-0000-0000-0000B5060000}"/>
    <cellStyle name="Percent 53" xfId="1719" xr:uid="{00000000-0005-0000-0000-0000B6060000}"/>
    <cellStyle name="Percent 54" xfId="1720" xr:uid="{00000000-0005-0000-0000-0000B7060000}"/>
    <cellStyle name="Percent 54 2" xfId="2486" xr:uid="{A7BC16DB-5B25-48A1-A411-A2936744DBAA}"/>
    <cellStyle name="Percent 54 3" xfId="2392" xr:uid="{64A239AF-A543-478F-87A6-6D35C0B093D9}"/>
    <cellStyle name="Percent 55" xfId="1721" xr:uid="{00000000-0005-0000-0000-0000B8060000}"/>
    <cellStyle name="Percent 55 2" xfId="2421" xr:uid="{2B498B77-4634-49DA-AA6C-00BF5C7E2DD4}"/>
    <cellStyle name="Percent 56" xfId="1722" xr:uid="{00000000-0005-0000-0000-0000B9060000}"/>
    <cellStyle name="Percent 57" xfId="1723" xr:uid="{00000000-0005-0000-0000-0000BA060000}"/>
    <cellStyle name="Percent 58" xfId="1724" xr:uid="{00000000-0005-0000-0000-0000BB060000}"/>
    <cellStyle name="Percent 59" xfId="1725" xr:uid="{00000000-0005-0000-0000-0000BC060000}"/>
    <cellStyle name="Percent 6" xfId="1726" xr:uid="{00000000-0005-0000-0000-0000BD060000}"/>
    <cellStyle name="Percent 6 2" xfId="1727" xr:uid="{00000000-0005-0000-0000-0000BE060000}"/>
    <cellStyle name="Percent 6 2 2" xfId="1728" xr:uid="{00000000-0005-0000-0000-0000BF060000}"/>
    <cellStyle name="Percent 6 2 2 2" xfId="1729" xr:uid="{00000000-0005-0000-0000-0000C0060000}"/>
    <cellStyle name="Percent 6 2 3" xfId="1730" xr:uid="{00000000-0005-0000-0000-0000C1060000}"/>
    <cellStyle name="Percent 6 2 4" xfId="2471" xr:uid="{86C7C388-A331-43EF-9C40-D7AA43ED147B}"/>
    <cellStyle name="Percent 6 3" xfId="2307" xr:uid="{A2A8B67D-B695-4EC1-873C-BA74DA07E4CB}"/>
    <cellStyle name="Percent 6 4" xfId="2176" xr:uid="{31AFBCA5-99A4-41D9-ABDC-EE16D09BA9B2}"/>
    <cellStyle name="Percent 60" xfId="1731" xr:uid="{00000000-0005-0000-0000-0000C2060000}"/>
    <cellStyle name="Percent 61" xfId="1732" xr:uid="{00000000-0005-0000-0000-0000C3060000}"/>
    <cellStyle name="Percent 62" xfId="1733" xr:uid="{00000000-0005-0000-0000-0000C4060000}"/>
    <cellStyle name="Percent 63" xfId="1734" xr:uid="{00000000-0005-0000-0000-0000C5060000}"/>
    <cellStyle name="Percent 64" xfId="1735" xr:uid="{00000000-0005-0000-0000-0000C6060000}"/>
    <cellStyle name="Percent 64 2" xfId="2558" xr:uid="{B1782207-5AF0-4C1B-ADF3-0E2F0DE77595}"/>
    <cellStyle name="Percent 65" xfId="1736" xr:uid="{00000000-0005-0000-0000-0000C7060000}"/>
    <cellStyle name="Percent 65 2" xfId="2567" xr:uid="{33914D99-2342-4774-9B59-62B09CB3C6D2}"/>
    <cellStyle name="Percent 66" xfId="1737" xr:uid="{00000000-0005-0000-0000-0000C8060000}"/>
    <cellStyle name="Percent 66 2" xfId="2557" xr:uid="{68BC6B8A-89EA-4EBD-BF63-7E5D4A184D08}"/>
    <cellStyle name="Percent 67" xfId="1738" xr:uid="{00000000-0005-0000-0000-0000C9060000}"/>
    <cellStyle name="Percent 67 2" xfId="2560" xr:uid="{A74EB5C7-C7E0-4973-88DD-DD3600315B66}"/>
    <cellStyle name="Percent 68" xfId="1739" xr:uid="{00000000-0005-0000-0000-0000CA060000}"/>
    <cellStyle name="Percent 68 2" xfId="2568" xr:uid="{DAAC3009-7969-4EA1-8447-39E49C266C34}"/>
    <cellStyle name="Percent 69" xfId="1740" xr:uid="{00000000-0005-0000-0000-0000CB060000}"/>
    <cellStyle name="Percent 69 2" xfId="2559" xr:uid="{C7A98FC5-E459-4717-A67D-37480DA31F10}"/>
    <cellStyle name="Percent 7" xfId="1741" xr:uid="{00000000-0005-0000-0000-0000CC060000}"/>
    <cellStyle name="Percent 7 2" xfId="2472" xr:uid="{4204059A-D4DE-41C6-90FA-79A778C5CBC0}"/>
    <cellStyle name="Percent 7 3" xfId="2313" xr:uid="{B053DFE1-4FA7-437F-ADDB-E0770DAF7FE3}"/>
    <cellStyle name="Percent 7 4" xfId="2177" xr:uid="{803EF0C9-7D26-4C16-82CC-64D97B4DB3FF}"/>
    <cellStyle name="Percent 70" xfId="1742" xr:uid="{00000000-0005-0000-0000-0000CD060000}"/>
    <cellStyle name="Percent 70 2" xfId="2569" xr:uid="{7531F876-FC5D-42B4-81DA-9E16D0838405}"/>
    <cellStyle name="Percent 71" xfId="1743" xr:uid="{00000000-0005-0000-0000-0000CE060000}"/>
    <cellStyle name="Percent 71 2" xfId="2623" xr:uid="{DB2C95BF-CEF4-455B-B745-B4595B7DCD0E}"/>
    <cellStyle name="Percent 72" xfId="1744" xr:uid="{00000000-0005-0000-0000-0000CF060000}"/>
    <cellStyle name="Percent 73" xfId="1745" xr:uid="{00000000-0005-0000-0000-0000D0060000}"/>
    <cellStyle name="Percent 74" xfId="1746" xr:uid="{00000000-0005-0000-0000-0000D1060000}"/>
    <cellStyle name="Percent 75" xfId="1747" xr:uid="{00000000-0005-0000-0000-0000D2060000}"/>
    <cellStyle name="Percent 76" xfId="1748" xr:uid="{00000000-0005-0000-0000-0000D3060000}"/>
    <cellStyle name="Percent 77" xfId="1749" xr:uid="{00000000-0005-0000-0000-0000D4060000}"/>
    <cellStyle name="Percent 78" xfId="1750" xr:uid="{00000000-0005-0000-0000-0000D5060000}"/>
    <cellStyle name="Percent 79" xfId="1751" xr:uid="{00000000-0005-0000-0000-0000D6060000}"/>
    <cellStyle name="Percent 8" xfId="1752" xr:uid="{00000000-0005-0000-0000-0000D7060000}"/>
    <cellStyle name="Percent 8 2" xfId="2469" xr:uid="{0915B7D1-3834-4F9F-B3AF-534D5CBE620F}"/>
    <cellStyle name="Percent 8 3" xfId="2309" xr:uid="{071846C9-3296-43D3-92C6-59CD83B49EAE}"/>
    <cellStyle name="Percent 8 4" xfId="2174" xr:uid="{9BD639DC-76FE-4088-8005-4811BD2BD4E7}"/>
    <cellStyle name="Percent 80" xfId="1753" xr:uid="{00000000-0005-0000-0000-0000D8060000}"/>
    <cellStyle name="Percent 81" xfId="1754" xr:uid="{00000000-0005-0000-0000-0000D9060000}"/>
    <cellStyle name="Percent 82" xfId="1755" xr:uid="{00000000-0005-0000-0000-0000DA060000}"/>
    <cellStyle name="Percent 83" xfId="1756" xr:uid="{00000000-0005-0000-0000-0000DB060000}"/>
    <cellStyle name="Percent 84" xfId="1757" xr:uid="{00000000-0005-0000-0000-0000DC060000}"/>
    <cellStyle name="Percent 85" xfId="1758" xr:uid="{00000000-0005-0000-0000-0000DD060000}"/>
    <cellStyle name="Percent 86" xfId="1759" xr:uid="{00000000-0005-0000-0000-0000DE060000}"/>
    <cellStyle name="Percent 87" xfId="1760" xr:uid="{00000000-0005-0000-0000-0000DF060000}"/>
    <cellStyle name="Percent 88" xfId="1761" xr:uid="{00000000-0005-0000-0000-0000E0060000}"/>
    <cellStyle name="Percent 89" xfId="1762" xr:uid="{00000000-0005-0000-0000-0000E1060000}"/>
    <cellStyle name="Percent 9" xfId="1763" xr:uid="{00000000-0005-0000-0000-0000E2060000}"/>
    <cellStyle name="Percent 9 2" xfId="2475" xr:uid="{AD6FF656-A424-4949-9758-50FA84187377}"/>
    <cellStyle name="Percent 9 3" xfId="2294" xr:uid="{C78E7E90-B6BB-4D39-BB67-2B6FA60AF5F7}"/>
    <cellStyle name="Percent 9 4" xfId="2180" xr:uid="{0D0C353B-E4B2-4D87-A554-608233A4EE9F}"/>
    <cellStyle name="Percent 90" xfId="1764" xr:uid="{00000000-0005-0000-0000-0000E3060000}"/>
    <cellStyle name="Percent 91" xfId="1765" xr:uid="{00000000-0005-0000-0000-0000E4060000}"/>
    <cellStyle name="Percent 92" xfId="1766" xr:uid="{00000000-0005-0000-0000-0000E5060000}"/>
    <cellStyle name="Percent 93" xfId="1767" xr:uid="{00000000-0005-0000-0000-0000E6060000}"/>
    <cellStyle name="Percent 94" xfId="1768" xr:uid="{00000000-0005-0000-0000-0000E7060000}"/>
    <cellStyle name="Percent 95" xfId="1769" xr:uid="{00000000-0005-0000-0000-0000E8060000}"/>
    <cellStyle name="Percent 96" xfId="1770" xr:uid="{00000000-0005-0000-0000-0000E9060000}"/>
    <cellStyle name="Percent 97" xfId="1771" xr:uid="{00000000-0005-0000-0000-0000EA060000}"/>
    <cellStyle name="Percent 98" xfId="1772" xr:uid="{00000000-0005-0000-0000-0000EB060000}"/>
    <cellStyle name="Percent 99" xfId="1773" xr:uid="{00000000-0005-0000-0000-0000EC060000}"/>
    <cellStyle name="Reset  - Style4" xfId="1774" xr:uid="{00000000-0005-0000-0000-0000ED060000}"/>
    <cellStyle name="S" xfId="1775" xr:uid="{00000000-0005-0000-0000-0000EE060000}"/>
    <cellStyle name="S by Region Pg 2" xfId="1776" xr:uid="{00000000-0005-0000-0000-0000EF060000}"/>
    <cellStyle name="Style 1" xfId="1777" xr:uid="{00000000-0005-0000-0000-0000F0060000}"/>
    <cellStyle name="SUBSC98" xfId="1778" xr:uid="{00000000-0005-0000-0000-0000F1060000}"/>
    <cellStyle name="Table  - Style5" xfId="1779" xr:uid="{00000000-0005-0000-0000-0000F2060000}"/>
    <cellStyle name="Table  - Style5 2" xfId="1780" xr:uid="{00000000-0005-0000-0000-0000F3060000}"/>
    <cellStyle name="Title  - Style6" xfId="1781" xr:uid="{00000000-0005-0000-0000-0000F4060000}"/>
    <cellStyle name="Title 2" xfId="1782" xr:uid="{00000000-0005-0000-0000-0000F5060000}"/>
    <cellStyle name="Title 3" xfId="2264" xr:uid="{6EF507E3-249A-4947-AEBE-134575611B4D}"/>
    <cellStyle name="Title 4" xfId="2158" xr:uid="{C3F8D21E-2530-49BD-A89C-179651D7AC0F}"/>
    <cellStyle name="Total" xfId="2099" builtinId="25" customBuiltin="1"/>
    <cellStyle name="Total 10" xfId="1783" xr:uid="{00000000-0005-0000-0000-000026070000}"/>
    <cellStyle name="Total 2" xfId="1784" xr:uid="{00000000-0005-0000-0000-0000F7060000}"/>
    <cellStyle name="Total 2 2" xfId="1785" xr:uid="{00000000-0005-0000-0000-0000F8060000}"/>
    <cellStyle name="Total 2 3" xfId="2152" xr:uid="{2A9E7E36-682D-4B47-9E7B-DC7D52D72DBD}"/>
    <cellStyle name="Total 2_2019 IRM Rates" xfId="1786" xr:uid="{00000000-0005-0000-0000-0000F9060000}"/>
    <cellStyle name="Total 3" xfId="1787" xr:uid="{00000000-0005-0000-0000-0000FA060000}"/>
    <cellStyle name="Total 4" xfId="1788" xr:uid="{00000000-0005-0000-0000-0000FB060000}"/>
    <cellStyle name="Total 4 2" xfId="1789" xr:uid="{00000000-0005-0000-0000-0000FC060000}"/>
    <cellStyle name="Total 4 3" xfId="1790" xr:uid="{00000000-0005-0000-0000-0000FD060000}"/>
    <cellStyle name="Total 4 3 2" xfId="1791" xr:uid="{00000000-0005-0000-0000-0000FE060000}"/>
    <cellStyle name="Total 4 4" xfId="1792" xr:uid="{00000000-0005-0000-0000-0000FF060000}"/>
    <cellStyle name="Total 5" xfId="1793" xr:uid="{00000000-0005-0000-0000-000000070000}"/>
    <cellStyle name="Total 5 2" xfId="1794" xr:uid="{00000000-0005-0000-0000-000001070000}"/>
    <cellStyle name="Total 6" xfId="1795" xr:uid="{00000000-0005-0000-0000-000002070000}"/>
    <cellStyle name="Total 6 2" xfId="1796" xr:uid="{00000000-0005-0000-0000-000003070000}"/>
    <cellStyle name="Total 7" xfId="1797" xr:uid="{00000000-0005-0000-0000-000004070000}"/>
    <cellStyle name="Total 7 2" xfId="1798" xr:uid="{00000000-0005-0000-0000-000005070000}"/>
    <cellStyle name="Total 8" xfId="1799" xr:uid="{00000000-0005-0000-0000-000006070000}"/>
    <cellStyle name="Total 8 2" xfId="1800" xr:uid="{00000000-0005-0000-0000-000007070000}"/>
    <cellStyle name="Total 9" xfId="1801" xr:uid="{00000000-0005-0000-0000-000008070000}"/>
    <cellStyle name="Total 9 2" xfId="1802" xr:uid="{00000000-0005-0000-0000-000009070000}"/>
    <cellStyle name="TotCol - Style7" xfId="1803" xr:uid="{00000000-0005-0000-0000-00000A070000}"/>
    <cellStyle name="TotRow - Style8" xfId="1804" xr:uid="{00000000-0005-0000-0000-00000B070000}"/>
    <cellStyle name="TotRow - Style8 2" xfId="1805" xr:uid="{00000000-0005-0000-0000-00000C070000}"/>
    <cellStyle name="Warning Text" xfId="2096" builtinId="11" customBuiltin="1"/>
    <cellStyle name="Warning Text 2" xfId="1806" xr:uid="{00000000-0005-0000-0000-00000D070000}"/>
    <cellStyle name="Warning Text 2 2" xfId="2153" xr:uid="{63CD0371-0A05-48C7-B395-05B611DEAE26}"/>
    <cellStyle name="Warning Text 3" xfId="2265" xr:uid="{D9223FAE-94D7-41B9-8DC1-276F8A82CD02}"/>
    <cellStyle name="Обычный_Centr_0" xfId="1807" xr:uid="{00000000-0005-0000-0000-00000E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FAC1-2728-476D-A4BA-FA966B76DD87}">
  <sheetPr codeName="Sheet1">
    <pageSetUpPr fitToPage="1"/>
  </sheetPr>
  <dimension ref="B1:T60"/>
  <sheetViews>
    <sheetView showGridLines="0" tabSelected="1" topLeftCell="A29" zoomScale="85" zoomScaleNormal="85" zoomScaleSheetLayoutView="55" workbookViewId="0">
      <selection activeCell="K54" sqref="K54"/>
    </sheetView>
  </sheetViews>
  <sheetFormatPr defaultRowHeight="13.8" x14ac:dyDescent="0.25"/>
  <cols>
    <col min="1" max="1" width="6.5546875" style="31" customWidth="1"/>
    <col min="2" max="2" width="34.5546875" style="31" customWidth="1"/>
    <col min="3" max="3" width="23.109375" style="31" customWidth="1"/>
    <col min="4" max="4" width="15.33203125" style="31" bestFit="1" customWidth="1"/>
    <col min="5" max="8" width="16.5546875" style="31" customWidth="1"/>
    <col min="9" max="10" width="12.88671875" style="31" customWidth="1"/>
    <col min="11" max="11" width="14" style="31" customWidth="1"/>
    <col min="12" max="12" width="15.6640625" style="31" customWidth="1"/>
    <col min="13" max="13" width="11" style="31" customWidth="1"/>
    <col min="14" max="14" width="11.44140625" style="31" customWidth="1"/>
    <col min="15" max="15" width="10.88671875" style="31" customWidth="1"/>
    <col min="16" max="16" width="8.88671875" style="31"/>
    <col min="17" max="17" width="11.5546875" style="31" bestFit="1" customWidth="1"/>
    <col min="18" max="18" width="11.44140625" style="31" bestFit="1" customWidth="1"/>
    <col min="19" max="19" width="10.88671875" style="31" customWidth="1"/>
    <col min="20" max="20" width="11.109375" style="31" customWidth="1"/>
    <col min="21" max="16384" width="8.88671875" style="31"/>
  </cols>
  <sheetData>
    <row r="1" spans="2:17" x14ac:dyDescent="0.25">
      <c r="B1" s="65"/>
    </row>
    <row r="2" spans="2:17" ht="27.6" x14ac:dyDescent="0.25">
      <c r="B2" s="71" t="s">
        <v>35</v>
      </c>
      <c r="C2" s="32"/>
      <c r="D2" s="67" t="s">
        <v>0</v>
      </c>
      <c r="E2" s="67" t="s">
        <v>24</v>
      </c>
      <c r="F2" s="67" t="s">
        <v>25</v>
      </c>
      <c r="G2" s="67" t="s">
        <v>26</v>
      </c>
      <c r="H2" s="67" t="s">
        <v>27</v>
      </c>
      <c r="I2" s="67" t="s">
        <v>1</v>
      </c>
      <c r="J2" s="67" t="s">
        <v>23</v>
      </c>
      <c r="K2" s="67" t="s">
        <v>16</v>
      </c>
    </row>
    <row r="3" spans="2:17" x14ac:dyDescent="0.25">
      <c r="B3" s="66"/>
      <c r="C3" s="33"/>
      <c r="D3" s="68"/>
      <c r="E3" s="68"/>
      <c r="F3" s="68"/>
      <c r="G3" s="68"/>
      <c r="H3" s="68"/>
      <c r="I3" s="68"/>
      <c r="J3" s="68"/>
      <c r="K3" s="76"/>
    </row>
    <row r="4" spans="2:17" ht="15.6" customHeight="1" x14ac:dyDescent="0.25">
      <c r="B4" s="34" t="s">
        <v>8</v>
      </c>
      <c r="C4" s="33"/>
      <c r="D4" s="68"/>
      <c r="E4" s="68"/>
      <c r="F4" s="68"/>
      <c r="G4" s="68"/>
      <c r="H4" s="68"/>
      <c r="I4" s="68"/>
      <c r="J4" s="68"/>
      <c r="K4" s="76"/>
    </row>
    <row r="5" spans="2:17" ht="15.6" customHeight="1" x14ac:dyDescent="0.25">
      <c r="B5" s="35" t="s">
        <v>37</v>
      </c>
      <c r="C5" s="33"/>
      <c r="D5" s="68"/>
      <c r="E5" s="68"/>
      <c r="F5" s="68"/>
      <c r="G5" s="68"/>
      <c r="H5" s="68"/>
      <c r="I5" s="68"/>
      <c r="J5" s="68"/>
      <c r="K5" s="76"/>
    </row>
    <row r="6" spans="2:17" x14ac:dyDescent="0.25">
      <c r="B6" s="36" t="s">
        <v>2</v>
      </c>
      <c r="C6" s="97" t="s">
        <v>12</v>
      </c>
      <c r="D6" s="91">
        <v>32.39</v>
      </c>
      <c r="E6" s="91">
        <v>22.58</v>
      </c>
      <c r="F6" s="91">
        <v>69.459999999999994</v>
      </c>
      <c r="G6" s="91">
        <v>1419.85</v>
      </c>
      <c r="H6" s="81">
        <v>10803.95</v>
      </c>
      <c r="I6" s="81">
        <v>1.82</v>
      </c>
      <c r="J6" s="37">
        <v>6.82</v>
      </c>
      <c r="K6" s="93">
        <v>4.8099999999999996</v>
      </c>
      <c r="P6" s="38"/>
    </row>
    <row r="7" spans="2:17" ht="15" customHeight="1" x14ac:dyDescent="0.25">
      <c r="B7" s="36" t="s">
        <v>3</v>
      </c>
      <c r="C7" s="97" t="s">
        <v>38</v>
      </c>
      <c r="D7" s="90"/>
      <c r="E7" s="82">
        <v>2.29E-2</v>
      </c>
      <c r="F7" s="82">
        <v>6.5045000000000002</v>
      </c>
      <c r="G7" s="82">
        <v>3.589</v>
      </c>
      <c r="H7" s="82">
        <v>3.0310999999999999</v>
      </c>
      <c r="I7" s="82">
        <v>27.755500000000001</v>
      </c>
      <c r="J7" s="82">
        <v>13.0341</v>
      </c>
      <c r="K7" s="92">
        <v>1.9800000000000002E-2</v>
      </c>
      <c r="P7" s="38"/>
    </row>
    <row r="8" spans="2:17" ht="15.6" customHeight="1" x14ac:dyDescent="0.25">
      <c r="B8" s="35" t="s">
        <v>36</v>
      </c>
      <c r="C8" s="33"/>
      <c r="D8" s="68"/>
      <c r="E8" s="68"/>
      <c r="F8" s="68"/>
      <c r="G8" s="68"/>
      <c r="H8" s="68"/>
      <c r="I8" s="68"/>
      <c r="J8" s="68"/>
      <c r="K8" s="76"/>
      <c r="P8" s="38"/>
    </row>
    <row r="9" spans="2:17" x14ac:dyDescent="0.25">
      <c r="B9" s="36" t="s">
        <v>2</v>
      </c>
      <c r="C9" s="97" t="s">
        <v>12</v>
      </c>
      <c r="D9" s="91">
        <v>29.79</v>
      </c>
      <c r="E9" s="91">
        <v>20.68</v>
      </c>
      <c r="F9" s="91">
        <v>69.459999999999994</v>
      </c>
      <c r="G9" s="91">
        <v>1419.85</v>
      </c>
      <c r="H9" s="81">
        <v>10803.95</v>
      </c>
      <c r="I9" s="81">
        <v>1.67</v>
      </c>
      <c r="J9" s="37">
        <v>6.82</v>
      </c>
      <c r="K9" s="93">
        <v>6.06</v>
      </c>
      <c r="P9" s="38"/>
    </row>
    <row r="10" spans="2:17" ht="15.6" customHeight="1" x14ac:dyDescent="0.25">
      <c r="B10" s="36" t="s">
        <v>3</v>
      </c>
      <c r="C10" s="97" t="s">
        <v>38</v>
      </c>
      <c r="D10" s="90"/>
      <c r="E10" s="82">
        <v>2.1100000000000001E-2</v>
      </c>
      <c r="F10" s="82">
        <v>5.9455999999999998</v>
      </c>
      <c r="G10" s="82">
        <v>3.1225999999999998</v>
      </c>
      <c r="H10" s="82">
        <v>2.7044000000000001</v>
      </c>
      <c r="I10" s="82">
        <v>25.5825</v>
      </c>
      <c r="J10" s="82">
        <v>9.7279</v>
      </c>
      <c r="K10" s="92">
        <v>2.4899999999999999E-2</v>
      </c>
      <c r="P10" s="38"/>
    </row>
    <row r="11" spans="2:17" ht="15.6" customHeight="1" x14ac:dyDescent="0.25">
      <c r="B11" s="34" t="s">
        <v>43</v>
      </c>
      <c r="C11" s="33"/>
      <c r="D11" s="68"/>
      <c r="E11" s="68"/>
      <c r="F11" s="68"/>
      <c r="G11" s="68"/>
      <c r="H11" s="68"/>
      <c r="I11" s="68"/>
      <c r="J11" s="68"/>
      <c r="K11" s="76"/>
      <c r="P11" s="38"/>
    </row>
    <row r="12" spans="2:17" x14ac:dyDescent="0.25">
      <c r="B12" s="36" t="s">
        <v>2</v>
      </c>
      <c r="C12" s="97" t="s">
        <v>12</v>
      </c>
      <c r="D12" s="91">
        <f t="shared" ref="D12:K12" si="0">D6-D9</f>
        <v>2.6000000000000014</v>
      </c>
      <c r="E12" s="91">
        <f t="shared" si="0"/>
        <v>1.8999999999999986</v>
      </c>
      <c r="F12" s="91">
        <f>F6-F9</f>
        <v>0</v>
      </c>
      <c r="G12" s="91">
        <f t="shared" si="0"/>
        <v>0</v>
      </c>
      <c r="H12" s="81">
        <f t="shared" si="0"/>
        <v>0</v>
      </c>
      <c r="I12" s="81">
        <f t="shared" si="0"/>
        <v>0.15000000000000013</v>
      </c>
      <c r="J12" s="37">
        <f t="shared" si="0"/>
        <v>0</v>
      </c>
      <c r="K12" s="93">
        <f t="shared" si="0"/>
        <v>-1.25</v>
      </c>
      <c r="P12" s="38"/>
    </row>
    <row r="13" spans="2:17" ht="13.2" customHeight="1" x14ac:dyDescent="0.25">
      <c r="B13" s="36" t="s">
        <v>3</v>
      </c>
      <c r="C13" s="97" t="s">
        <v>38</v>
      </c>
      <c r="D13" s="90"/>
      <c r="E13" s="82">
        <f t="shared" ref="E13:K13" si="1">E7-E10</f>
        <v>1.7999999999999995E-3</v>
      </c>
      <c r="F13" s="82">
        <f t="shared" si="1"/>
        <v>0.5589000000000004</v>
      </c>
      <c r="G13" s="82">
        <f t="shared" si="1"/>
        <v>0.46640000000000015</v>
      </c>
      <c r="H13" s="82">
        <f t="shared" si="1"/>
        <v>0.32669999999999977</v>
      </c>
      <c r="I13" s="82">
        <f t="shared" si="1"/>
        <v>2.1730000000000018</v>
      </c>
      <c r="J13" s="82">
        <f t="shared" si="1"/>
        <v>3.3062000000000005</v>
      </c>
      <c r="K13" s="92">
        <f t="shared" si="1"/>
        <v>-5.0999999999999969E-3</v>
      </c>
      <c r="P13" s="39"/>
    </row>
    <row r="14" spans="2:17" ht="15.6" customHeight="1" x14ac:dyDescent="0.25">
      <c r="B14" s="40" t="s">
        <v>9</v>
      </c>
      <c r="C14" s="33"/>
      <c r="D14" s="68" t="s">
        <v>4</v>
      </c>
      <c r="E14" s="68" t="s">
        <v>4</v>
      </c>
      <c r="F14" s="68" t="s">
        <v>13</v>
      </c>
      <c r="G14" s="68" t="s">
        <v>13</v>
      </c>
      <c r="H14" s="68" t="s">
        <v>13</v>
      </c>
      <c r="I14" s="68" t="s">
        <v>13</v>
      </c>
      <c r="J14" s="68" t="s">
        <v>13</v>
      </c>
      <c r="K14" s="76" t="s">
        <v>4</v>
      </c>
      <c r="O14" s="69"/>
      <c r="P14" s="70"/>
      <c r="Q14" s="69"/>
    </row>
    <row r="15" spans="2:17" x14ac:dyDescent="0.25">
      <c r="B15" s="41">
        <v>46048</v>
      </c>
      <c r="C15" s="74" t="s">
        <v>41</v>
      </c>
      <c r="D15" s="42">
        <f>'Monthly 2026 Forecast'!D4</f>
        <v>51495481.147983164</v>
      </c>
      <c r="E15" s="42">
        <f>'Monthly 2026 Forecast'!E4</f>
        <v>12533600.71990327</v>
      </c>
      <c r="F15" s="42">
        <f>'Monthly 2026 Forecast'!M4</f>
        <v>82175.778612914044</v>
      </c>
      <c r="G15" s="42">
        <f>'Monthly 2026 Forecast'!N4</f>
        <v>14760.834325184929</v>
      </c>
      <c r="H15" s="42">
        <f>'Monthly 2026 Forecast'!O4</f>
        <v>6507.6273140122275</v>
      </c>
      <c r="I15" s="42">
        <f>'Monthly 2026 Forecast'!P4</f>
        <v>1438.1214499513296</v>
      </c>
      <c r="J15" s="42">
        <f>'Monthly 2026 Forecast'!Q4</f>
        <v>6.3674874055386566</v>
      </c>
      <c r="K15" s="96">
        <f>'Monthly 2026 Forecast'!K4</f>
        <v>236253.60615978029</v>
      </c>
      <c r="N15" s="42"/>
      <c r="O15" s="42"/>
      <c r="P15" s="42"/>
      <c r="Q15" s="42"/>
    </row>
    <row r="16" spans="2:17" x14ac:dyDescent="0.25">
      <c r="B16" s="41">
        <v>46079</v>
      </c>
      <c r="C16" s="74" t="s">
        <v>41</v>
      </c>
      <c r="D16" s="42">
        <f>'Monthly 2026 Forecast'!D5</f>
        <v>49201694.630501501</v>
      </c>
      <c r="E16" s="42">
        <f>'Monthly 2026 Forecast'!E5</f>
        <v>11305518.083938321</v>
      </c>
      <c r="F16" s="42">
        <f>'Monthly 2026 Forecast'!M5</f>
        <v>73547.926415562673</v>
      </c>
      <c r="G16" s="42">
        <f>'Monthly 2026 Forecast'!N5</f>
        <v>14119.52083675346</v>
      </c>
      <c r="H16" s="42">
        <f>'Monthly 2026 Forecast'!O5</f>
        <v>6005.1203454160413</v>
      </c>
      <c r="I16" s="42">
        <f>'Monthly 2026 Forecast'!P5</f>
        <v>1190.7921786245643</v>
      </c>
      <c r="J16" s="42">
        <f>'Monthly 2026 Forecast'!Q5</f>
        <v>6.4407648838589582</v>
      </c>
      <c r="K16" s="96">
        <f>'Monthly 2026 Forecast'!K5</f>
        <v>240878.61356506022</v>
      </c>
      <c r="N16" s="42"/>
      <c r="O16" s="42"/>
      <c r="P16" s="42"/>
      <c r="Q16" s="42"/>
    </row>
    <row r="17" spans="2:17" x14ac:dyDescent="0.25">
      <c r="B17" s="41">
        <v>46107</v>
      </c>
      <c r="C17" s="74" t="s">
        <v>41</v>
      </c>
      <c r="D17" s="42">
        <f>'Monthly 2026 Forecast'!D6</f>
        <v>45954419.848712653</v>
      </c>
      <c r="E17" s="42">
        <f>'Monthly 2026 Forecast'!E6</f>
        <v>11597429.210850911</v>
      </c>
      <c r="F17" s="42">
        <f>'Monthly 2026 Forecast'!M6</f>
        <v>75527.673145001405</v>
      </c>
      <c r="G17" s="42">
        <f>'Monthly 2026 Forecast'!N6</f>
        <v>14833.312719842754</v>
      </c>
      <c r="H17" s="42">
        <f>'Monthly 2026 Forecast'!O6</f>
        <v>6745.5393559784334</v>
      </c>
      <c r="I17" s="42">
        <f>'Monthly 2026 Forecast'!P6</f>
        <v>1179.4506827914602</v>
      </c>
      <c r="J17" s="42">
        <f>'Monthly 2026 Forecast'!Q6</f>
        <v>6.4113560369413394</v>
      </c>
      <c r="K17" s="96">
        <f>'Monthly 2026 Forecast'!K6</f>
        <v>238409.7511694952</v>
      </c>
      <c r="N17" s="42"/>
      <c r="O17" s="42"/>
      <c r="P17" s="42"/>
      <c r="Q17" s="42"/>
    </row>
    <row r="18" spans="2:17" x14ac:dyDescent="0.25">
      <c r="B18" s="41">
        <v>46138</v>
      </c>
      <c r="C18" s="74" t="s">
        <v>41</v>
      </c>
      <c r="D18" s="42">
        <f>'Monthly 2026 Forecast'!D7</f>
        <v>39790545.310289681</v>
      </c>
      <c r="E18" s="42">
        <f>'Monthly 2026 Forecast'!E7</f>
        <v>10231799.547636556</v>
      </c>
      <c r="F18" s="42">
        <f>'Monthly 2026 Forecast'!M7</f>
        <v>65594.409256824918</v>
      </c>
      <c r="G18" s="42">
        <f>'Monthly 2026 Forecast'!N7</f>
        <v>14551.301946346386</v>
      </c>
      <c r="H18" s="42">
        <f>'Monthly 2026 Forecast'!O7</f>
        <v>6457.8227247291206</v>
      </c>
      <c r="I18" s="42">
        <f>'Monthly 2026 Forecast'!P7</f>
        <v>1002.1890938189001</v>
      </c>
      <c r="J18" s="42">
        <f>'Monthly 2026 Forecast'!Q7</f>
        <v>6.5604673215883533</v>
      </c>
      <c r="K18" s="96">
        <f>'Monthly 2026 Forecast'!K7</f>
        <v>239776.42632122245</v>
      </c>
      <c r="N18" s="42"/>
      <c r="O18" s="42"/>
      <c r="P18" s="42"/>
      <c r="Q18" s="42"/>
    </row>
    <row r="19" spans="2:17" x14ac:dyDescent="0.25">
      <c r="B19" s="41">
        <v>46168</v>
      </c>
      <c r="C19" s="74" t="s">
        <v>41</v>
      </c>
      <c r="D19" s="42">
        <f>'Monthly 2026 Forecast'!D8</f>
        <v>40827738.517861836</v>
      </c>
      <c r="E19" s="42">
        <f>'Monthly 2026 Forecast'!E8</f>
        <v>10019514.710874183</v>
      </c>
      <c r="F19" s="42">
        <f>'Monthly 2026 Forecast'!M8</f>
        <v>64080.393611010673</v>
      </c>
      <c r="G19" s="42">
        <f>'Monthly 2026 Forecast'!N8</f>
        <v>15271.617631054405</v>
      </c>
      <c r="H19" s="42">
        <f>'Monthly 2026 Forecast'!O8</f>
        <v>6734.7156733790944</v>
      </c>
      <c r="I19" s="42">
        <f>'Monthly 2026 Forecast'!P8</f>
        <v>930.93070111190616</v>
      </c>
      <c r="J19" s="42">
        <f>'Monthly 2026 Forecast'!Q8</f>
        <v>6.4620052911069257</v>
      </c>
      <c r="K19" s="96">
        <f>'Monthly 2026 Forecast'!K8</f>
        <v>238637.63909650198</v>
      </c>
      <c r="N19" s="42"/>
      <c r="O19" s="42"/>
      <c r="P19" s="42"/>
      <c r="Q19" s="42"/>
    </row>
    <row r="20" spans="2:17" x14ac:dyDescent="0.25">
      <c r="B20" s="41">
        <v>46199</v>
      </c>
      <c r="C20" s="74" t="s">
        <v>41</v>
      </c>
      <c r="D20" s="42">
        <f>'Monthly 2026 Forecast'!D9</f>
        <v>46334222.785800137</v>
      </c>
      <c r="E20" s="42">
        <f>'Monthly 2026 Forecast'!E9</f>
        <v>10267654.551517408</v>
      </c>
      <c r="F20" s="42">
        <f>'Monthly 2026 Forecast'!M9</f>
        <v>64633.885509033593</v>
      </c>
      <c r="G20" s="42">
        <f>'Monthly 2026 Forecast'!N9</f>
        <v>16026.506138870478</v>
      </c>
      <c r="H20" s="42">
        <f>'Monthly 2026 Forecast'!O9</f>
        <v>6519.5911357993473</v>
      </c>
      <c r="I20" s="42">
        <f>'Monthly 2026 Forecast'!P9</f>
        <v>845.96022521192276</v>
      </c>
      <c r="J20" s="42">
        <f>'Monthly 2026 Forecast'!Q9</f>
        <v>6.5714379090290773</v>
      </c>
      <c r="K20" s="96">
        <f>'Monthly 2026 Forecast'!K9</f>
        <v>240550.64975340999</v>
      </c>
      <c r="N20" s="42"/>
      <c r="O20" s="42"/>
      <c r="P20" s="42"/>
      <c r="Q20" s="42"/>
    </row>
    <row r="21" spans="2:17" x14ac:dyDescent="0.25">
      <c r="B21" s="43" t="s">
        <v>10</v>
      </c>
      <c r="C21" s="74"/>
      <c r="D21" s="44">
        <f>SUM(D15:D20)</f>
        <v>273604102.24114901</v>
      </c>
      <c r="E21" s="44">
        <f t="shared" ref="E21:K21" si="2">SUM(E15:E20)</f>
        <v>65955516.824720651</v>
      </c>
      <c r="F21" s="44">
        <f t="shared" si="2"/>
        <v>425560.06655034731</v>
      </c>
      <c r="G21" s="44">
        <f t="shared" si="2"/>
        <v>89563.093598052408</v>
      </c>
      <c r="H21" s="44">
        <f t="shared" si="2"/>
        <v>38970.416549314265</v>
      </c>
      <c r="I21" s="44">
        <f t="shared" si="2"/>
        <v>6587.4443315100834</v>
      </c>
      <c r="J21" s="44">
        <f t="shared" si="2"/>
        <v>38.81351884806331</v>
      </c>
      <c r="K21" s="94">
        <f t="shared" si="2"/>
        <v>1434506.6860654699</v>
      </c>
      <c r="N21" s="42"/>
      <c r="O21" s="42"/>
      <c r="P21" s="42"/>
      <c r="Q21" s="42"/>
    </row>
    <row r="22" spans="2:17" ht="15.6" customHeight="1" x14ac:dyDescent="0.25">
      <c r="B22" s="45" t="s">
        <v>11</v>
      </c>
      <c r="C22" s="33"/>
      <c r="D22" s="68" t="s">
        <v>5</v>
      </c>
      <c r="E22" s="68" t="s">
        <v>5</v>
      </c>
      <c r="F22" s="68" t="s">
        <v>5</v>
      </c>
      <c r="G22" s="68" t="s">
        <v>5</v>
      </c>
      <c r="H22" s="68" t="s">
        <v>5</v>
      </c>
      <c r="I22" s="68" t="s">
        <v>14</v>
      </c>
      <c r="J22" s="68" t="s">
        <v>14</v>
      </c>
      <c r="K22" s="76" t="s">
        <v>14</v>
      </c>
    </row>
    <row r="23" spans="2:17" x14ac:dyDescent="0.25">
      <c r="B23" s="41">
        <v>46048</v>
      </c>
      <c r="C23" s="31" t="s">
        <v>42</v>
      </c>
      <c r="D23" s="42">
        <f>'Monthly 2026 Forecast'!S4</f>
        <v>59106.773392222487</v>
      </c>
      <c r="E23" s="42">
        <f>'Monthly 2026 Forecast'!T4</f>
        <v>4522.0633563527945</v>
      </c>
      <c r="F23" s="42">
        <f>'Monthly 2026 Forecast'!U4</f>
        <v>528.87409168521185</v>
      </c>
      <c r="G23" s="42">
        <f>'Monthly 2026 Forecast'!V4</f>
        <v>12</v>
      </c>
      <c r="H23" s="42">
        <f>'Monthly 2026 Forecast'!W4</f>
        <v>1</v>
      </c>
      <c r="I23" s="42">
        <f>'Monthly 2026 Forecast'!X4</f>
        <v>14662.398583663422</v>
      </c>
      <c r="J23" s="42">
        <f>'Monthly 2026 Forecast'!Y4</f>
        <v>19</v>
      </c>
      <c r="K23" s="96">
        <f>'Monthly 2026 Forecast'!Z4</f>
        <v>295.12240375734211</v>
      </c>
      <c r="N23" s="46"/>
      <c r="P23" s="46"/>
    </row>
    <row r="24" spans="2:17" x14ac:dyDescent="0.25">
      <c r="B24" s="41">
        <v>46079</v>
      </c>
      <c r="C24" s="31" t="s">
        <v>42</v>
      </c>
      <c r="D24" s="42">
        <f>'Monthly 2026 Forecast'!S5</f>
        <v>59171.572797130451</v>
      </c>
      <c r="E24" s="42">
        <f>'Monthly 2026 Forecast'!T5</f>
        <v>4526.2410343015217</v>
      </c>
      <c r="F24" s="42">
        <f>'Monthly 2026 Forecast'!U5</f>
        <v>529.01081495565597</v>
      </c>
      <c r="G24" s="42">
        <f>'Monthly 2026 Forecast'!V5</f>
        <v>12</v>
      </c>
      <c r="H24" s="42">
        <f>'Monthly 2026 Forecast'!W5</f>
        <v>1</v>
      </c>
      <c r="I24" s="42">
        <f>'Monthly 2026 Forecast'!X5</f>
        <v>14679.10835121844</v>
      </c>
      <c r="J24" s="42">
        <f>'Monthly 2026 Forecast'!Y5</f>
        <v>19</v>
      </c>
      <c r="K24" s="96">
        <f>'Monthly 2026 Forecast'!Z5</f>
        <v>295.2994179866057</v>
      </c>
      <c r="N24" s="46"/>
      <c r="P24" s="46"/>
    </row>
    <row r="25" spans="2:17" x14ac:dyDescent="0.25">
      <c r="B25" s="41">
        <v>46107</v>
      </c>
      <c r="C25" s="31" t="s">
        <v>42</v>
      </c>
      <c r="D25" s="42">
        <f>'Monthly 2026 Forecast'!S6</f>
        <v>59236.44324233778</v>
      </c>
      <c r="E25" s="42">
        <f>'Monthly 2026 Forecast'!T6</f>
        <v>4530.4225717700456</v>
      </c>
      <c r="F25" s="42">
        <f>'Monthly 2026 Forecast'!U6</f>
        <v>529.14757357147425</v>
      </c>
      <c r="G25" s="42">
        <f>'Monthly 2026 Forecast'!V6</f>
        <v>12</v>
      </c>
      <c r="H25" s="42">
        <f>'Monthly 2026 Forecast'!W6</f>
        <v>1</v>
      </c>
      <c r="I25" s="42">
        <f>'Monthly 2026 Forecast'!X6</f>
        <v>14695.837161792248</v>
      </c>
      <c r="J25" s="42">
        <f>'Monthly 2026 Forecast'!Y6</f>
        <v>19</v>
      </c>
      <c r="K25" s="96">
        <f>'Monthly 2026 Forecast'!Z6</f>
        <v>295.47653838889096</v>
      </c>
      <c r="N25" s="46"/>
      <c r="P25" s="46"/>
    </row>
    <row r="26" spans="2:17" x14ac:dyDescent="0.25">
      <c r="B26" s="41">
        <v>46138</v>
      </c>
      <c r="C26" s="31" t="s">
        <v>42</v>
      </c>
      <c r="D26" s="42">
        <f>'Monthly 2026 Forecast'!S7</f>
        <v>59301.384805726739</v>
      </c>
      <c r="E26" s="42">
        <f>'Monthly 2026 Forecast'!T7</f>
        <v>4534.6079723239573</v>
      </c>
      <c r="F26" s="42">
        <f>'Monthly 2026 Forecast'!U7</f>
        <v>529.28436754180416</v>
      </c>
      <c r="G26" s="42">
        <f>'Monthly 2026 Forecast'!V7</f>
        <v>12</v>
      </c>
      <c r="H26" s="42">
        <f>'Monthly 2026 Forecast'!W7</f>
        <v>1</v>
      </c>
      <c r="I26" s="42">
        <f>'Monthly 2026 Forecast'!X7</f>
        <v>14712.585037086916</v>
      </c>
      <c r="J26" s="42">
        <f>'Monthly 2026 Forecast'!Y7</f>
        <v>19</v>
      </c>
      <c r="K26" s="96">
        <f>'Monthly 2026 Forecast'!Z7</f>
        <v>295.65376502788035</v>
      </c>
      <c r="N26" s="46"/>
      <c r="P26" s="46"/>
    </row>
    <row r="27" spans="2:17" x14ac:dyDescent="0.25">
      <c r="B27" s="41">
        <v>46168</v>
      </c>
      <c r="C27" s="31" t="s">
        <v>42</v>
      </c>
      <c r="D27" s="42">
        <f>'Monthly 2026 Forecast'!S8</f>
        <v>59366.397565264968</v>
      </c>
      <c r="E27" s="42">
        <f>'Monthly 2026 Forecast'!T8</f>
        <v>4538.7972395321422</v>
      </c>
      <c r="F27" s="42">
        <f>'Monthly 2026 Forecast'!U8</f>
        <v>529.42119687578543</v>
      </c>
      <c r="G27" s="42">
        <f>'Monthly 2026 Forecast'!V8</f>
        <v>12</v>
      </c>
      <c r="H27" s="42">
        <f>'Monthly 2026 Forecast'!W8</f>
        <v>1</v>
      </c>
      <c r="I27" s="42">
        <f>'Monthly 2026 Forecast'!X8</f>
        <v>14729.35199882925</v>
      </c>
      <c r="J27" s="42">
        <f>'Monthly 2026 Forecast'!Y8</f>
        <v>19</v>
      </c>
      <c r="K27" s="96">
        <f>'Monthly 2026 Forecast'!Z8</f>
        <v>295.83109796729462</v>
      </c>
      <c r="N27" s="46"/>
      <c r="P27" s="46"/>
    </row>
    <row r="28" spans="2:17" x14ac:dyDescent="0.25">
      <c r="B28" s="41">
        <v>46199</v>
      </c>
      <c r="C28" s="31" t="s">
        <v>42</v>
      </c>
      <c r="D28" s="42">
        <f>'Monthly 2026 Forecast'!S9</f>
        <v>59431.481599005594</v>
      </c>
      <c r="E28" s="42">
        <f>'Monthly 2026 Forecast'!T9</f>
        <v>4542.9903769667826</v>
      </c>
      <c r="F28" s="42">
        <f>'Monthly 2026 Forecast'!U9</f>
        <v>529.5580615825603</v>
      </c>
      <c r="G28" s="42">
        <f>'Monthly 2026 Forecast'!V9</f>
        <v>12</v>
      </c>
      <c r="H28" s="42">
        <f>'Monthly 2026 Forecast'!W9</f>
        <v>1</v>
      </c>
      <c r="I28" s="42">
        <f>'Monthly 2026 Forecast'!X9</f>
        <v>14746.138068770813</v>
      </c>
      <c r="J28" s="42">
        <f>'Monthly 2026 Forecast'!Y9</f>
        <v>19</v>
      </c>
      <c r="K28" s="96">
        <f>'Monthly 2026 Forecast'!Z9</f>
        <v>296.00853727089265</v>
      </c>
      <c r="N28" s="46"/>
      <c r="P28" s="46"/>
    </row>
    <row r="29" spans="2:17" x14ac:dyDescent="0.25">
      <c r="B29" s="43" t="s">
        <v>10</v>
      </c>
      <c r="C29" s="31" t="s">
        <v>42</v>
      </c>
      <c r="D29" s="44">
        <f>SUM(D23:D28)</f>
        <v>355614.053401688</v>
      </c>
      <c r="E29" s="44">
        <f t="shared" ref="E29:K29" si="3">SUM(E23:E28)</f>
        <v>27195.122551247245</v>
      </c>
      <c r="F29" s="44">
        <f t="shared" si="3"/>
        <v>3175.2961062124923</v>
      </c>
      <c r="G29" s="44">
        <f t="shared" si="3"/>
        <v>72</v>
      </c>
      <c r="H29" s="44">
        <f t="shared" si="3"/>
        <v>6</v>
      </c>
      <c r="I29" s="44">
        <f t="shared" si="3"/>
        <v>88225.419201361088</v>
      </c>
      <c r="J29" s="44">
        <f t="shared" si="3"/>
        <v>114</v>
      </c>
      <c r="K29" s="94">
        <f t="shared" si="3"/>
        <v>1773.3917603989066</v>
      </c>
      <c r="N29" s="46"/>
      <c r="P29" s="46"/>
    </row>
    <row r="30" spans="2:17" ht="15.6" customHeight="1" x14ac:dyDescent="0.25">
      <c r="B30" s="34" t="s">
        <v>45</v>
      </c>
      <c r="C30" s="33"/>
      <c r="D30" s="33"/>
      <c r="E30" s="33"/>
      <c r="F30" s="33"/>
      <c r="G30" s="33"/>
      <c r="H30" s="33"/>
      <c r="I30" s="33"/>
      <c r="J30" s="33"/>
      <c r="K30" s="32"/>
      <c r="L30" s="76" t="s">
        <v>7</v>
      </c>
      <c r="M30" s="47"/>
    </row>
    <row r="31" spans="2:17" x14ac:dyDescent="0.25">
      <c r="B31" s="48" t="s">
        <v>2</v>
      </c>
      <c r="C31" s="88"/>
      <c r="D31" s="86">
        <f t="shared" ref="D31:K31" si="4">D29*D12</f>
        <v>924596.53884438926</v>
      </c>
      <c r="E31" s="86">
        <f t="shared" si="4"/>
        <v>51670.732847369727</v>
      </c>
      <c r="F31" s="86">
        <f t="shared" si="4"/>
        <v>0</v>
      </c>
      <c r="G31" s="86">
        <f t="shared" si="4"/>
        <v>0</v>
      </c>
      <c r="H31" s="86">
        <f t="shared" si="4"/>
        <v>0</v>
      </c>
      <c r="I31" s="86">
        <f t="shared" si="4"/>
        <v>13233.812880204176</v>
      </c>
      <c r="J31" s="86">
        <f t="shared" si="4"/>
        <v>0</v>
      </c>
      <c r="K31" s="84">
        <f t="shared" si="4"/>
        <v>-2216.7397004986333</v>
      </c>
      <c r="L31" s="75">
        <f>SUM(D31:K31)</f>
        <v>987284.34487146453</v>
      </c>
      <c r="M31" s="47"/>
    </row>
    <row r="32" spans="2:17" x14ac:dyDescent="0.25">
      <c r="B32" s="48" t="s">
        <v>6</v>
      </c>
      <c r="C32" s="88"/>
      <c r="D32" s="49">
        <f t="shared" ref="D32:K32" si="5">D21*D13</f>
        <v>0</v>
      </c>
      <c r="E32" s="49">
        <f t="shared" si="5"/>
        <v>118719.93028449714</v>
      </c>
      <c r="F32" s="49">
        <f t="shared" si="5"/>
        <v>237845.52119498927</v>
      </c>
      <c r="G32" s="49">
        <f t="shared" si="5"/>
        <v>41772.226854131659</v>
      </c>
      <c r="H32" s="49">
        <f t="shared" si="5"/>
        <v>12731.635086660961</v>
      </c>
      <c r="I32" s="49">
        <f t="shared" si="5"/>
        <v>14314.516532371423</v>
      </c>
      <c r="J32" s="49">
        <f t="shared" si="5"/>
        <v>128.32525601546695</v>
      </c>
      <c r="K32" s="73">
        <f t="shared" si="5"/>
        <v>-7315.9840989338918</v>
      </c>
      <c r="L32" s="75">
        <f>SUM(D32:K32)</f>
        <v>418196.17110973207</v>
      </c>
      <c r="M32" s="47"/>
    </row>
    <row r="33" spans="2:20" x14ac:dyDescent="0.25">
      <c r="B33" s="34" t="s">
        <v>10</v>
      </c>
      <c r="C33" s="50"/>
      <c r="D33" s="51">
        <f>SUM(D31:D32)</f>
        <v>924596.53884438926</v>
      </c>
      <c r="E33" s="51">
        <f>SUM(E31:E32)</f>
        <v>170390.66313186687</v>
      </c>
      <c r="F33" s="51">
        <f>SUM(F31:F32)</f>
        <v>237845.52119498927</v>
      </c>
      <c r="G33" s="51">
        <f t="shared" ref="G33" si="6">SUM(G31:G32)</f>
        <v>41772.226854131659</v>
      </c>
      <c r="H33" s="51">
        <f>SUM(H31:H32)</f>
        <v>12731.635086660961</v>
      </c>
      <c r="I33" s="51">
        <f t="shared" ref="I33:J33" si="7">SUM(I31:I32)</f>
        <v>27548.3294125756</v>
      </c>
      <c r="J33" s="51">
        <f t="shared" si="7"/>
        <v>128.32525601546695</v>
      </c>
      <c r="K33" s="98">
        <f>SUM(K31:K32)</f>
        <v>-9532.723799432526</v>
      </c>
      <c r="L33" s="98">
        <f>SUM(D33:K33)</f>
        <v>1405480.5159811964</v>
      </c>
    </row>
    <row r="36" spans="2:20" x14ac:dyDescent="0.25">
      <c r="B36" s="65" t="s">
        <v>40</v>
      </c>
      <c r="C36" s="77">
        <v>6</v>
      </c>
    </row>
    <row r="38" spans="2:20" ht="27.6" x14ac:dyDescent="0.25">
      <c r="B38" s="66" t="s">
        <v>19</v>
      </c>
      <c r="C38" s="33"/>
      <c r="D38" s="67" t="str">
        <f t="shared" ref="D38:K38" si="8">D2</f>
        <v>Residential</v>
      </c>
      <c r="E38" s="67" t="str">
        <f t="shared" si="8"/>
        <v>GS &lt; 50</v>
      </c>
      <c r="F38" s="67" t="str">
        <f t="shared" si="8"/>
        <v>GS 50-999</v>
      </c>
      <c r="G38" s="67" t="str">
        <f t="shared" si="8"/>
        <v>GS 1,000-4,999</v>
      </c>
      <c r="H38" s="67" t="str">
        <f t="shared" si="8"/>
        <v>Large Use</v>
      </c>
      <c r="I38" s="67" t="str">
        <f t="shared" si="8"/>
        <v>Street Light</v>
      </c>
      <c r="J38" s="67" t="str">
        <f t="shared" si="8"/>
        <v>Sentinel Lights</v>
      </c>
      <c r="K38" s="67" t="str">
        <f t="shared" si="8"/>
        <v>USL</v>
      </c>
    </row>
    <row r="39" spans="2:20" x14ac:dyDescent="0.25">
      <c r="B39" s="45" t="s">
        <v>39</v>
      </c>
      <c r="C39" s="33"/>
      <c r="D39" s="68"/>
      <c r="E39" s="68"/>
      <c r="F39" s="68"/>
      <c r="G39" s="68"/>
      <c r="H39" s="68"/>
      <c r="I39" s="68"/>
      <c r="J39" s="68"/>
      <c r="K39" s="76"/>
    </row>
    <row r="40" spans="2:20" x14ac:dyDescent="0.25">
      <c r="B40" s="41"/>
      <c r="C40" s="31" t="s">
        <v>42</v>
      </c>
      <c r="D40" s="42">
        <f>'Monthly 2026 Forecast'!S18</f>
        <v>59464.4855224157</v>
      </c>
      <c r="E40" s="42">
        <f>'Monthly 2026 Forecast'!T18</f>
        <v>4545.1164287652819</v>
      </c>
      <c r="F40" s="42">
        <f>'Monthly 2026 Forecast'!U18</f>
        <v>529.6274215178596</v>
      </c>
      <c r="G40" s="42">
        <f>'Monthly 2026 Forecast'!V18</f>
        <v>12</v>
      </c>
      <c r="H40" s="42">
        <f>'Monthly 2026 Forecast'!W18</f>
        <v>1</v>
      </c>
      <c r="I40" s="42">
        <f>'Monthly 2026 Forecast'!X18</f>
        <v>14754.650513288463</v>
      </c>
      <c r="J40" s="42">
        <f>'Monthly 2026 Forecast'!Y18</f>
        <v>19</v>
      </c>
      <c r="K40" s="96">
        <f>'Monthly 2026 Forecast'!Z18</f>
        <v>296.09848260473495</v>
      </c>
    </row>
    <row r="41" spans="2:20" x14ac:dyDescent="0.25">
      <c r="B41" s="41"/>
      <c r="C41" s="31" t="s">
        <v>41</v>
      </c>
      <c r="D41" s="42">
        <f>'Monthly 2026 Forecast'!D18</f>
        <v>550418822.70110309</v>
      </c>
      <c r="E41" s="42">
        <f>'Monthly 2026 Forecast'!E18</f>
        <v>130408180.97116329</v>
      </c>
      <c r="F41" s="42">
        <f>'Monthly 2026 Forecast'!M18</f>
        <v>841788.56228650012</v>
      </c>
      <c r="G41" s="42">
        <f>'Monthly 2026 Forecast'!N18</f>
        <v>184902.49715222241</v>
      </c>
      <c r="H41" s="42">
        <f>'Monthly 2026 Forecast'!O18</f>
        <v>79009.182333452118</v>
      </c>
      <c r="I41" s="42">
        <f>'Monthly 2026 Forecast'!P18</f>
        <v>13049.660419446478</v>
      </c>
      <c r="J41" s="42">
        <f>'Monthly 2026 Forecast'!Q18</f>
        <v>77.82188857560908</v>
      </c>
      <c r="K41" s="96">
        <f>'Monthly 2026 Forecast'!K18</f>
        <v>2874356.5290629626</v>
      </c>
    </row>
    <row r="42" spans="2:20" x14ac:dyDescent="0.25">
      <c r="B42" s="34" t="s">
        <v>19</v>
      </c>
      <c r="C42" s="33"/>
      <c r="D42" s="33"/>
      <c r="E42" s="33"/>
      <c r="F42" s="33"/>
      <c r="G42" s="33"/>
      <c r="H42" s="33"/>
      <c r="I42" s="33"/>
      <c r="J42" s="33"/>
      <c r="K42" s="32"/>
    </row>
    <row r="43" spans="2:20" x14ac:dyDescent="0.25">
      <c r="B43" s="52"/>
      <c r="C43" s="90" t="s">
        <v>17</v>
      </c>
      <c r="D43" s="107">
        <f>D31/$C$36/D40</f>
        <v>2.5914530628982289</v>
      </c>
      <c r="E43" s="107">
        <f t="shared" ref="E43:K43" si="9">E31/$C$36/E40</f>
        <v>1.8947344788336737</v>
      </c>
      <c r="F43" s="107">
        <f t="shared" si="9"/>
        <v>0</v>
      </c>
      <c r="G43" s="107">
        <f t="shared" si="9"/>
        <v>0</v>
      </c>
      <c r="H43" s="107">
        <f t="shared" si="9"/>
        <v>0</v>
      </c>
      <c r="I43" s="107">
        <f t="shared" si="9"/>
        <v>0.14948747705325655</v>
      </c>
      <c r="J43" s="107">
        <f t="shared" si="9"/>
        <v>0</v>
      </c>
      <c r="K43" s="72">
        <f t="shared" si="9"/>
        <v>-1.2477491052967125</v>
      </c>
    </row>
    <row r="44" spans="2:20" x14ac:dyDescent="0.25">
      <c r="B44" s="53"/>
      <c r="C44" s="54" t="s">
        <v>18</v>
      </c>
      <c r="D44" s="55">
        <f>D32/$C$36/(D41/12)</f>
        <v>0</v>
      </c>
      <c r="E44" s="55">
        <f>E32/$C$36/(E41/12)</f>
        <v>1.8207435975316495E-3</v>
      </c>
      <c r="F44" s="55">
        <f t="shared" ref="F44:H44" si="10">F32/$C$36/(F41/12)</f>
        <v>0.56509563529574136</v>
      </c>
      <c r="G44" s="55">
        <f t="shared" si="10"/>
        <v>0.45182977512458739</v>
      </c>
      <c r="H44" s="55">
        <f t="shared" si="10"/>
        <v>0.32228241605964442</v>
      </c>
      <c r="I44" s="55">
        <f>I32/$C$36/(I41/12)</f>
        <v>2.1938527244801054</v>
      </c>
      <c r="J44" s="55">
        <f>J32/$C$36/(J41/12)</f>
        <v>3.2979219179650348</v>
      </c>
      <c r="K44" s="79">
        <f>K32/$C$36/(K41/12)</f>
        <v>-5.090519582355982E-3</v>
      </c>
    </row>
    <row r="46" spans="2:20" ht="14.4" thickBot="1" x14ac:dyDescent="0.3">
      <c r="H46" s="99"/>
      <c r="I46" s="99"/>
      <c r="J46" s="99"/>
      <c r="K46" s="100"/>
      <c r="L46" s="100"/>
      <c r="M46" s="99"/>
      <c r="N46" s="99"/>
      <c r="O46" s="99"/>
      <c r="P46" s="99"/>
      <c r="Q46" s="100"/>
      <c r="R46" s="100"/>
      <c r="S46" s="100"/>
      <c r="T46" s="100"/>
    </row>
    <row r="47" spans="2:20" x14ac:dyDescent="0.25">
      <c r="C47" s="56" t="s">
        <v>20</v>
      </c>
      <c r="D47" s="57" t="s">
        <v>21</v>
      </c>
      <c r="E47" s="57" t="s">
        <v>22</v>
      </c>
      <c r="F47" s="95" t="s">
        <v>38</v>
      </c>
      <c r="H47" s="111" t="s">
        <v>21</v>
      </c>
      <c r="I47" s="112" t="s">
        <v>22</v>
      </c>
      <c r="J47" s="113" t="s">
        <v>10</v>
      </c>
      <c r="K47" s="100"/>
      <c r="L47" s="100"/>
      <c r="M47" s="117"/>
      <c r="N47" s="117"/>
      <c r="O47" s="117"/>
      <c r="P47" s="117"/>
      <c r="Q47" s="100"/>
      <c r="R47" s="101"/>
      <c r="S47" s="101"/>
      <c r="T47" s="101"/>
    </row>
    <row r="48" spans="2:20" x14ac:dyDescent="0.25">
      <c r="C48" s="58" t="s">
        <v>0</v>
      </c>
      <c r="D48" s="59">
        <f>D43</f>
        <v>2.5914530628982289</v>
      </c>
      <c r="E48" s="87"/>
      <c r="F48" s="60"/>
      <c r="H48" s="108">
        <f>D40*D48*$C$36</f>
        <v>924596.53884438938</v>
      </c>
      <c r="I48" s="109"/>
      <c r="J48" s="110">
        <f>H48+I48</f>
        <v>924596.53884438938</v>
      </c>
      <c r="K48" s="100"/>
      <c r="L48" s="100"/>
      <c r="M48" s="102"/>
      <c r="N48" s="103"/>
      <c r="O48" s="102"/>
      <c r="P48" s="103"/>
      <c r="Q48" s="100"/>
      <c r="R48" s="46"/>
      <c r="S48" s="46"/>
      <c r="T48" s="104"/>
    </row>
    <row r="49" spans="3:20" x14ac:dyDescent="0.25">
      <c r="C49" s="61" t="s">
        <v>24</v>
      </c>
      <c r="D49" s="62">
        <f>E43</f>
        <v>1.8947344788336737</v>
      </c>
      <c r="E49" s="85">
        <f>E44</f>
        <v>1.8207435975316495E-3</v>
      </c>
      <c r="F49" s="83" t="s">
        <v>15</v>
      </c>
      <c r="H49" s="108">
        <f>E40*D49*$C$36</f>
        <v>51670.732847369727</v>
      </c>
      <c r="I49" s="109">
        <f>E41*E49*$C$36/12</f>
        <v>118719.93028449714</v>
      </c>
      <c r="J49" s="110">
        <f t="shared" ref="J49:J55" si="11">H49+I49</f>
        <v>170390.66313186687</v>
      </c>
      <c r="K49" s="100"/>
      <c r="L49" s="46"/>
      <c r="M49" s="102"/>
      <c r="N49" s="103"/>
      <c r="O49" s="102"/>
      <c r="P49" s="103"/>
      <c r="Q49" s="100"/>
      <c r="R49" s="46"/>
      <c r="S49" s="46"/>
      <c r="T49" s="104"/>
    </row>
    <row r="50" spans="3:20" x14ac:dyDescent="0.25">
      <c r="C50" s="61" t="s">
        <v>25</v>
      </c>
      <c r="D50" s="62">
        <f>F43</f>
        <v>0</v>
      </c>
      <c r="E50" s="85">
        <f>F44</f>
        <v>0.56509563529574136</v>
      </c>
      <c r="F50" s="83" t="s">
        <v>44</v>
      </c>
      <c r="H50" s="108">
        <f>F40*D50*$C$36</f>
        <v>0</v>
      </c>
      <c r="I50" s="109">
        <f>F41*E50*$C$36/12</f>
        <v>237845.52119498924</v>
      </c>
      <c r="J50" s="110">
        <f t="shared" si="11"/>
        <v>237845.52119498924</v>
      </c>
      <c r="K50" s="100"/>
      <c r="L50" s="46"/>
      <c r="M50" s="102"/>
      <c r="N50" s="103"/>
      <c r="O50" s="102"/>
      <c r="P50" s="103"/>
      <c r="Q50" s="100"/>
      <c r="R50" s="46"/>
      <c r="S50" s="46"/>
      <c r="T50" s="104"/>
    </row>
    <row r="51" spans="3:20" x14ac:dyDescent="0.25">
      <c r="C51" s="61" t="s">
        <v>26</v>
      </c>
      <c r="D51" s="62">
        <f>G43</f>
        <v>0</v>
      </c>
      <c r="E51" s="85">
        <f>G44</f>
        <v>0.45182977512458739</v>
      </c>
      <c r="F51" s="83" t="s">
        <v>44</v>
      </c>
      <c r="H51" s="108">
        <f>G40*D51*$C$36</f>
        <v>0</v>
      </c>
      <c r="I51" s="109">
        <f>G41*E51*$C$36/12</f>
        <v>41772.226854131652</v>
      </c>
      <c r="J51" s="110">
        <f t="shared" si="11"/>
        <v>41772.226854131652</v>
      </c>
      <c r="K51" s="100"/>
      <c r="L51" s="46"/>
      <c r="M51" s="102"/>
      <c r="N51" s="103"/>
      <c r="O51" s="102"/>
      <c r="P51" s="103"/>
      <c r="Q51" s="100"/>
      <c r="R51" s="46"/>
      <c r="S51" s="46"/>
      <c r="T51" s="104"/>
    </row>
    <row r="52" spans="3:20" x14ac:dyDescent="0.25">
      <c r="C52" s="61" t="s">
        <v>27</v>
      </c>
      <c r="D52" s="62">
        <f>H43</f>
        <v>0</v>
      </c>
      <c r="E52" s="85">
        <f>H44</f>
        <v>0.32228241605964442</v>
      </c>
      <c r="F52" s="83" t="s">
        <v>44</v>
      </c>
      <c r="H52" s="108">
        <f>H40*D52*$C$36</f>
        <v>0</v>
      </c>
      <c r="I52" s="109">
        <f>H41*E52*$C$36/12</f>
        <v>12731.635086660963</v>
      </c>
      <c r="J52" s="110">
        <f t="shared" si="11"/>
        <v>12731.635086660963</v>
      </c>
      <c r="K52" s="100"/>
      <c r="L52" s="46"/>
      <c r="M52" s="102"/>
      <c r="N52" s="103"/>
      <c r="O52" s="102"/>
      <c r="P52" s="103"/>
      <c r="Q52" s="100"/>
      <c r="R52" s="46"/>
      <c r="S52" s="46"/>
      <c r="T52" s="104"/>
    </row>
    <row r="53" spans="3:20" x14ac:dyDescent="0.25">
      <c r="C53" s="61" t="s">
        <v>1</v>
      </c>
      <c r="D53" s="62">
        <f>I43</f>
        <v>0.14948747705325655</v>
      </c>
      <c r="E53" s="85">
        <f>I44</f>
        <v>2.1938527244801054</v>
      </c>
      <c r="F53" s="83" t="s">
        <v>44</v>
      </c>
      <c r="H53" s="108">
        <f>I40*D53*$C$36</f>
        <v>13233.812880204176</v>
      </c>
      <c r="I53" s="109">
        <f>I41*E53*$C$36/12</f>
        <v>14314.516532371425</v>
      </c>
      <c r="J53" s="110">
        <f t="shared" si="11"/>
        <v>27548.3294125756</v>
      </c>
      <c r="K53" s="100"/>
      <c r="L53" s="46"/>
      <c r="M53" s="102"/>
      <c r="N53" s="103"/>
      <c r="O53" s="102"/>
      <c r="P53" s="103"/>
      <c r="Q53" s="100"/>
      <c r="R53" s="46"/>
      <c r="S53" s="46"/>
      <c r="T53" s="104"/>
    </row>
    <row r="54" spans="3:20" x14ac:dyDescent="0.25">
      <c r="C54" s="61" t="s">
        <v>23</v>
      </c>
      <c r="D54" s="62">
        <f>J43</f>
        <v>0</v>
      </c>
      <c r="E54" s="85">
        <f>J44</f>
        <v>3.2979219179650348</v>
      </c>
      <c r="F54" s="83" t="s">
        <v>44</v>
      </c>
      <c r="H54" s="108">
        <f>J40*D54*$C$36</f>
        <v>0</v>
      </c>
      <c r="I54" s="109">
        <f>J41*E54*$C$36/12</f>
        <v>128.32525601546695</v>
      </c>
      <c r="J54" s="110">
        <f t="shared" si="11"/>
        <v>128.32525601546695</v>
      </c>
      <c r="K54" s="100"/>
      <c r="L54" s="46"/>
      <c r="M54" s="102"/>
      <c r="N54" s="103"/>
      <c r="O54" s="102"/>
      <c r="P54" s="103"/>
      <c r="Q54" s="100"/>
      <c r="R54" s="46"/>
      <c r="S54" s="46"/>
      <c r="T54" s="104"/>
    </row>
    <row r="55" spans="3:20" ht="14.4" thickBot="1" x14ac:dyDescent="0.3">
      <c r="C55" s="63" t="s">
        <v>16</v>
      </c>
      <c r="D55" s="64">
        <f>K43</f>
        <v>-1.2477491052967125</v>
      </c>
      <c r="E55" s="89">
        <f>K44</f>
        <v>-5.090519582355982E-3</v>
      </c>
      <c r="F55" s="80" t="s">
        <v>15</v>
      </c>
      <c r="H55" s="108">
        <f>K40*D55*$C$36</f>
        <v>-2216.7397004986333</v>
      </c>
      <c r="I55" s="109">
        <f>K41*E55*$C$36/12</f>
        <v>-7315.9840989338909</v>
      </c>
      <c r="J55" s="110">
        <f t="shared" si="11"/>
        <v>-9532.7237994325242</v>
      </c>
      <c r="K55" s="100"/>
      <c r="L55" s="46"/>
      <c r="M55" s="102"/>
      <c r="N55" s="103"/>
      <c r="O55" s="102"/>
      <c r="P55" s="103"/>
      <c r="Q55" s="100"/>
      <c r="R55" s="46"/>
      <c r="S55" s="46"/>
      <c r="T55" s="104"/>
    </row>
    <row r="56" spans="3:20" ht="14.4" thickBot="1" x14ac:dyDescent="0.3">
      <c r="H56" s="114">
        <f>SUM(H48:H55)</f>
        <v>987284.34487146465</v>
      </c>
      <c r="I56" s="115">
        <f t="shared" ref="I56:J56" si="12">SUM(I48:I55)</f>
        <v>418196.17110973201</v>
      </c>
      <c r="J56" s="116">
        <f t="shared" si="12"/>
        <v>1405480.5159811964</v>
      </c>
      <c r="K56" s="100"/>
      <c r="L56" s="100"/>
      <c r="M56" s="100"/>
      <c r="N56" s="100"/>
      <c r="O56" s="100"/>
      <c r="P56" s="100"/>
      <c r="Q56" s="100"/>
      <c r="R56" s="105"/>
      <c r="S56" s="105"/>
      <c r="T56" s="105"/>
    </row>
    <row r="57" spans="3:20" x14ac:dyDescent="0.25"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</row>
    <row r="58" spans="3:20" x14ac:dyDescent="0.25">
      <c r="H58" s="100"/>
      <c r="I58" s="100"/>
      <c r="J58" s="100"/>
      <c r="K58" s="100"/>
      <c r="L58" s="100"/>
      <c r="M58" s="106"/>
      <c r="N58" s="100"/>
      <c r="O58" s="106"/>
      <c r="P58" s="100"/>
      <c r="Q58" s="100"/>
      <c r="R58" s="100"/>
      <c r="S58" s="100"/>
      <c r="T58" s="100"/>
    </row>
    <row r="59" spans="3:20" x14ac:dyDescent="0.25">
      <c r="H59" s="100"/>
      <c r="I59" s="100"/>
      <c r="J59" s="100"/>
      <c r="K59" s="100"/>
      <c r="L59" s="100"/>
      <c r="M59" s="106"/>
      <c r="N59" s="106"/>
      <c r="O59" s="106"/>
      <c r="P59" s="106"/>
      <c r="Q59" s="100"/>
      <c r="R59" s="100"/>
      <c r="S59" s="100"/>
      <c r="T59" s="100"/>
    </row>
    <row r="60" spans="3:20" x14ac:dyDescent="0.25">
      <c r="M60" s="78"/>
      <c r="N60" s="78"/>
      <c r="O60" s="78"/>
      <c r="P60" s="78"/>
    </row>
  </sheetData>
  <mergeCells count="2">
    <mergeCell ref="M47:N47"/>
    <mergeCell ref="O47:P47"/>
  </mergeCells>
  <printOptions horizontalCentered="1"/>
  <pageMargins left="0.70866141732283472" right="0.70866141732283472" top="1.7322834645669292" bottom="0.55118110236220474" header="0.70866141732283472" footer="0.51181102362204722"/>
  <pageSetup scale="60" orientation="landscape" r:id="rId1"/>
  <headerFooter scaleWithDoc="0">
    <oddHeader>&amp;R&amp;7Toronto Hydro-Electric System Limited
EB-2018-0165
Draft Rate Order
&amp;"-,Bold"Schedule 12&amp;"-,Regular"
UPDATED:  February 12, 2020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E305-D116-44B1-8674-C3036A955428}">
  <sheetPr codeName="Sheet2"/>
  <dimension ref="B2:AQ20"/>
  <sheetViews>
    <sheetView workbookViewId="0">
      <selection activeCell="E30" sqref="E30"/>
    </sheetView>
  </sheetViews>
  <sheetFormatPr defaultRowHeight="13.2" x14ac:dyDescent="0.25"/>
  <cols>
    <col min="1" max="1" width="4.21875" style="8" customWidth="1"/>
    <col min="2" max="2" width="11.44140625" style="8" customWidth="1"/>
    <col min="3" max="3" width="6.109375" style="8" bestFit="1" customWidth="1"/>
    <col min="4" max="6" width="12.21875" style="8" bestFit="1" customWidth="1"/>
    <col min="7" max="7" width="14.109375" style="8" bestFit="1" customWidth="1"/>
    <col min="8" max="8" width="11.21875" style="8" bestFit="1" customWidth="1"/>
    <col min="9" max="9" width="11.33203125" style="8" bestFit="1" customWidth="1"/>
    <col min="10" max="10" width="14.33203125" style="8" bestFit="1" customWidth="1"/>
    <col min="11" max="11" width="10.21875" style="8" bestFit="1" customWidth="1"/>
    <col min="12" max="12" width="4.109375" style="8" customWidth="1"/>
    <col min="13" max="13" width="10.33203125" style="8" bestFit="1" customWidth="1"/>
    <col min="14" max="14" width="13.88671875" style="8" bestFit="1" customWidth="1"/>
    <col min="15" max="15" width="10.33203125" style="8" bestFit="1" customWidth="1"/>
    <col min="16" max="16" width="11.33203125" style="8" bestFit="1" customWidth="1"/>
    <col min="17" max="17" width="14.44140625" style="8" bestFit="1" customWidth="1"/>
    <col min="18" max="18" width="2.88671875" style="8" customWidth="1"/>
    <col min="19" max="19" width="11.33203125" style="8" bestFit="1" customWidth="1"/>
    <col min="20" max="20" width="9.21875" style="8" bestFit="1" customWidth="1"/>
    <col min="21" max="23" width="9" style="8" bestFit="1" customWidth="1"/>
    <col min="24" max="24" width="10.21875" style="8" bestFit="1" customWidth="1"/>
    <col min="25" max="26" width="9" style="8" bestFit="1" customWidth="1"/>
    <col min="27" max="38" width="8.88671875" style="8"/>
    <col min="39" max="39" width="10.88671875" style="8" customWidth="1"/>
    <col min="40" max="16384" width="8.88671875" style="8"/>
  </cols>
  <sheetData>
    <row r="2" spans="2:43" s="2" customFormat="1" ht="14.4" thickBot="1" x14ac:dyDescent="0.3">
      <c r="D2" s="118" t="s">
        <v>28</v>
      </c>
      <c r="E2" s="118"/>
      <c r="F2" s="118"/>
      <c r="G2" s="118"/>
      <c r="H2" s="118"/>
      <c r="I2" s="118"/>
      <c r="J2" s="118"/>
      <c r="K2" s="118"/>
      <c r="M2" s="118" t="s">
        <v>29</v>
      </c>
      <c r="N2" s="118"/>
      <c r="O2" s="118"/>
      <c r="P2" s="118"/>
      <c r="Q2" s="118"/>
      <c r="S2" s="118" t="s">
        <v>30</v>
      </c>
      <c r="T2" s="118"/>
      <c r="U2" s="118"/>
      <c r="V2" s="118"/>
      <c r="W2" s="118"/>
      <c r="X2" s="118"/>
      <c r="Y2" s="118"/>
      <c r="Z2" s="118"/>
    </row>
    <row r="3" spans="2:43" s="6" customFormat="1" ht="26.4" x14ac:dyDescent="0.25">
      <c r="B3" s="119" t="s">
        <v>31</v>
      </c>
      <c r="C3" s="120"/>
      <c r="D3" s="4" t="s">
        <v>0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1</v>
      </c>
      <c r="J3" s="4" t="s">
        <v>23</v>
      </c>
      <c r="K3" s="5" t="s">
        <v>16</v>
      </c>
      <c r="M3" s="3" t="str">
        <f>F3</f>
        <v>GS 50-999</v>
      </c>
      <c r="N3" s="4" t="str">
        <f>G3</f>
        <v>GS 1,000-4,999</v>
      </c>
      <c r="O3" s="4" t="str">
        <f>H3</f>
        <v>Large Use</v>
      </c>
      <c r="P3" s="4" t="str">
        <f>I3</f>
        <v>Street Light</v>
      </c>
      <c r="Q3" s="5" t="str">
        <f>J3</f>
        <v>Sentinel Lights</v>
      </c>
      <c r="S3" s="3" t="str">
        <f t="shared" ref="S3:Z3" si="0">D3</f>
        <v>Residential</v>
      </c>
      <c r="T3" s="4" t="str">
        <f t="shared" si="0"/>
        <v>GS &lt; 50</v>
      </c>
      <c r="U3" s="4" t="str">
        <f t="shared" si="0"/>
        <v>GS 50-999</v>
      </c>
      <c r="V3" s="4" t="str">
        <f t="shared" si="0"/>
        <v>GS 1,000-4,999</v>
      </c>
      <c r="W3" s="4" t="str">
        <f t="shared" si="0"/>
        <v>Large Use</v>
      </c>
      <c r="X3" s="4" t="str">
        <f t="shared" si="0"/>
        <v>Street Light</v>
      </c>
      <c r="Y3" s="4" t="str">
        <f t="shared" si="0"/>
        <v>Sentinel Lights</v>
      </c>
      <c r="Z3" s="5" t="str">
        <f t="shared" si="0"/>
        <v>USL</v>
      </c>
    </row>
    <row r="4" spans="2:43" ht="14.4" x14ac:dyDescent="0.3">
      <c r="B4" s="7">
        <v>46023</v>
      </c>
      <c r="C4" s="8">
        <v>1</v>
      </c>
      <c r="D4" s="9">
        <v>51495481.147983164</v>
      </c>
      <c r="E4" s="9">
        <v>12533600.71990327</v>
      </c>
      <c r="F4" s="9">
        <v>33024296.383006774</v>
      </c>
      <c r="G4" s="9">
        <v>6394533.9117605947</v>
      </c>
      <c r="H4" s="9">
        <v>2946985.2478443831</v>
      </c>
      <c r="I4" s="9">
        <v>507243.88723026426</v>
      </c>
      <c r="J4" s="9">
        <v>2084.3483001065711</v>
      </c>
      <c r="K4" s="10">
        <v>236253.60615978029</v>
      </c>
      <c r="L4" s="11"/>
      <c r="M4" s="26">
        <v>82175.778612914044</v>
      </c>
      <c r="N4" s="1">
        <v>14760.834325184929</v>
      </c>
      <c r="O4" s="1">
        <v>6507.6273140122275</v>
      </c>
      <c r="P4" s="1">
        <v>1438.1214499513296</v>
      </c>
      <c r="Q4" s="27">
        <v>6.3674874055386566</v>
      </c>
      <c r="S4" s="12">
        <v>59106.773392222487</v>
      </c>
      <c r="T4" s="13">
        <v>4522.0633563527945</v>
      </c>
      <c r="U4" s="13">
        <v>528.87409168521185</v>
      </c>
      <c r="V4" s="13">
        <v>12</v>
      </c>
      <c r="W4" s="14">
        <v>1</v>
      </c>
      <c r="X4" s="13">
        <v>14662.398583663422</v>
      </c>
      <c r="Y4" s="13">
        <v>19</v>
      </c>
      <c r="Z4" s="15">
        <v>295.12240375734211</v>
      </c>
      <c r="AA4" s="16"/>
      <c r="AC4" s="16"/>
      <c r="AD4" s="16"/>
      <c r="AE4" s="16"/>
      <c r="AG4" s="16"/>
      <c r="AH4" s="16"/>
      <c r="AI4" s="16"/>
      <c r="AJ4" s="16"/>
      <c r="AK4" s="16"/>
      <c r="AL4" s="16"/>
      <c r="AN4" s="16"/>
      <c r="AO4" s="16"/>
      <c r="AP4" s="16"/>
      <c r="AQ4" s="16"/>
    </row>
    <row r="5" spans="2:43" ht="14.4" x14ac:dyDescent="0.3">
      <c r="B5" s="7">
        <v>46054</v>
      </c>
      <c r="C5" s="8">
        <v>2</v>
      </c>
      <c r="D5" s="9">
        <v>49201694.630501501</v>
      </c>
      <c r="E5" s="9">
        <v>11305518.083938321</v>
      </c>
      <c r="F5" s="9">
        <v>29379472.912255757</v>
      </c>
      <c r="G5" s="9">
        <v>6014895.9680831395</v>
      </c>
      <c r="H5" s="9">
        <v>2709618.4157609111</v>
      </c>
      <c r="I5" s="9">
        <v>420007.67987248994</v>
      </c>
      <c r="J5" s="9">
        <v>2108.3351221676812</v>
      </c>
      <c r="K5" s="10">
        <v>240878.61356506022</v>
      </c>
      <c r="L5" s="11"/>
      <c r="M5" s="26">
        <v>73547.926415562673</v>
      </c>
      <c r="N5" s="1">
        <v>14119.52083675346</v>
      </c>
      <c r="O5" s="1">
        <v>6005.1203454160413</v>
      </c>
      <c r="P5" s="1">
        <v>1190.7921786245643</v>
      </c>
      <c r="Q5" s="27">
        <v>6.4407648838589582</v>
      </c>
      <c r="S5" s="12">
        <v>59171.572797130451</v>
      </c>
      <c r="T5" s="13">
        <v>4526.2410343015217</v>
      </c>
      <c r="U5" s="13">
        <v>529.01081495565597</v>
      </c>
      <c r="V5" s="13">
        <v>12</v>
      </c>
      <c r="W5" s="14">
        <v>1</v>
      </c>
      <c r="X5" s="13">
        <v>14679.10835121844</v>
      </c>
      <c r="Y5" s="13">
        <v>19</v>
      </c>
      <c r="Z5" s="15">
        <v>295.2994179866057</v>
      </c>
    </row>
    <row r="6" spans="2:43" ht="14.4" x14ac:dyDescent="0.3">
      <c r="B6" s="7">
        <v>46082</v>
      </c>
      <c r="C6" s="8">
        <v>3</v>
      </c>
      <c r="D6" s="9">
        <v>45954419.848712653</v>
      </c>
      <c r="E6" s="9">
        <v>11597429.210850911</v>
      </c>
      <c r="F6" s="9">
        <v>30157790.549160544</v>
      </c>
      <c r="G6" s="9">
        <v>6319466.1773126107</v>
      </c>
      <c r="H6" s="9">
        <v>3046361.8412217125</v>
      </c>
      <c r="I6" s="9">
        <v>416007.38877497229</v>
      </c>
      <c r="J6" s="9">
        <v>2098.708361064469</v>
      </c>
      <c r="K6" s="10">
        <v>238409.7511694952</v>
      </c>
      <c r="L6" s="11"/>
      <c r="M6" s="26">
        <v>75527.673145001405</v>
      </c>
      <c r="N6" s="1">
        <v>14833.312719842754</v>
      </c>
      <c r="O6" s="1">
        <v>6745.5393559784334</v>
      </c>
      <c r="P6" s="1">
        <v>1179.4506827914602</v>
      </c>
      <c r="Q6" s="27">
        <v>6.4113560369413394</v>
      </c>
      <c r="S6" s="12">
        <v>59236.44324233778</v>
      </c>
      <c r="T6" s="13">
        <v>4530.4225717700456</v>
      </c>
      <c r="U6" s="13">
        <v>529.14757357147425</v>
      </c>
      <c r="V6" s="13">
        <v>12</v>
      </c>
      <c r="W6" s="14">
        <v>1</v>
      </c>
      <c r="X6" s="13">
        <v>14695.837161792248</v>
      </c>
      <c r="Y6" s="13">
        <v>19</v>
      </c>
      <c r="Z6" s="15">
        <v>295.47653838889096</v>
      </c>
    </row>
    <row r="7" spans="2:43" ht="14.4" x14ac:dyDescent="0.3">
      <c r="B7" s="7">
        <v>46113</v>
      </c>
      <c r="C7" s="8">
        <v>4</v>
      </c>
      <c r="D7" s="9">
        <v>39790545.310289681</v>
      </c>
      <c r="E7" s="9">
        <v>10231799.547636556</v>
      </c>
      <c r="F7" s="9">
        <v>25991944.790501159</v>
      </c>
      <c r="G7" s="9">
        <v>6121244.2711528139</v>
      </c>
      <c r="H7" s="9">
        <v>2908207.1408017166</v>
      </c>
      <c r="I7" s="9">
        <v>353484.95198766363</v>
      </c>
      <c r="J7" s="9">
        <v>2147.5187996073655</v>
      </c>
      <c r="K7" s="10">
        <v>239776.42632122245</v>
      </c>
      <c r="L7" s="11"/>
      <c r="M7" s="26">
        <v>65594.409256824918</v>
      </c>
      <c r="N7" s="1">
        <v>14551.301946346386</v>
      </c>
      <c r="O7" s="1">
        <v>6457.8227247291206</v>
      </c>
      <c r="P7" s="1">
        <v>1002.1890938189001</v>
      </c>
      <c r="Q7" s="27">
        <v>6.5604673215883533</v>
      </c>
      <c r="S7" s="12">
        <v>59301.384805726739</v>
      </c>
      <c r="T7" s="13">
        <v>4534.6079723239573</v>
      </c>
      <c r="U7" s="13">
        <v>529.28436754180416</v>
      </c>
      <c r="V7" s="13">
        <v>12</v>
      </c>
      <c r="W7" s="14">
        <v>1</v>
      </c>
      <c r="X7" s="13">
        <v>14712.585037086916</v>
      </c>
      <c r="Y7" s="13">
        <v>19</v>
      </c>
      <c r="Z7" s="15">
        <v>295.65376502788035</v>
      </c>
    </row>
    <row r="8" spans="2:43" ht="14.4" x14ac:dyDescent="0.3">
      <c r="B8" s="7">
        <v>46143</v>
      </c>
      <c r="C8" s="8">
        <v>5</v>
      </c>
      <c r="D8" s="9">
        <v>40827738.517861836</v>
      </c>
      <c r="E8" s="9">
        <v>10019514.710874183</v>
      </c>
      <c r="F8" s="9">
        <v>25348104.874681737</v>
      </c>
      <c r="G8" s="9">
        <v>6429108.4222035557</v>
      </c>
      <c r="H8" s="9">
        <v>3030846.8535352545</v>
      </c>
      <c r="I8" s="9">
        <v>328351.20259834768</v>
      </c>
      <c r="J8" s="9">
        <v>2115.2880070218171</v>
      </c>
      <c r="K8" s="10">
        <v>238637.63909650198</v>
      </c>
      <c r="L8" s="11"/>
      <c r="M8" s="26">
        <v>64080.393611010673</v>
      </c>
      <c r="N8" s="1">
        <v>15271.617631054405</v>
      </c>
      <c r="O8" s="1">
        <v>6734.7156733790944</v>
      </c>
      <c r="P8" s="1">
        <v>930.93070111190616</v>
      </c>
      <c r="Q8" s="27">
        <v>6.4620052911069257</v>
      </c>
      <c r="S8" s="12">
        <v>59366.397565264968</v>
      </c>
      <c r="T8" s="13">
        <v>4538.7972395321422</v>
      </c>
      <c r="U8" s="13">
        <v>529.42119687578543</v>
      </c>
      <c r="V8" s="13">
        <v>12</v>
      </c>
      <c r="W8" s="14">
        <v>1</v>
      </c>
      <c r="X8" s="13">
        <v>14729.35199882925</v>
      </c>
      <c r="Y8" s="13">
        <v>19</v>
      </c>
      <c r="Z8" s="15">
        <v>295.83109796729462</v>
      </c>
    </row>
    <row r="9" spans="2:43" ht="14.4" x14ac:dyDescent="0.3">
      <c r="B9" s="7">
        <v>46174</v>
      </c>
      <c r="C9" s="8">
        <v>6</v>
      </c>
      <c r="D9" s="9">
        <v>46334222.785800137</v>
      </c>
      <c r="E9" s="9">
        <v>10267654.551517408</v>
      </c>
      <c r="F9" s="9">
        <v>25481799.837988634</v>
      </c>
      <c r="G9" s="9">
        <v>6754428.7858387036</v>
      </c>
      <c r="H9" s="9">
        <v>2926222.601662585</v>
      </c>
      <c r="I9" s="9">
        <v>298381.02553383639</v>
      </c>
      <c r="J9" s="9">
        <v>2151.1099374969122</v>
      </c>
      <c r="K9" s="10">
        <v>240550.64975340999</v>
      </c>
      <c r="L9" s="11"/>
      <c r="M9" s="26">
        <v>64633.885509033593</v>
      </c>
      <c r="N9" s="1">
        <v>16026.506138870478</v>
      </c>
      <c r="O9" s="1">
        <v>6519.5911357993473</v>
      </c>
      <c r="P9" s="1">
        <v>845.96022521192276</v>
      </c>
      <c r="Q9" s="27">
        <v>6.5714379090290773</v>
      </c>
      <c r="S9" s="12">
        <v>59431.481599005594</v>
      </c>
      <c r="T9" s="13">
        <v>4542.9903769667826</v>
      </c>
      <c r="U9" s="13">
        <v>529.5580615825603</v>
      </c>
      <c r="V9" s="13">
        <v>12</v>
      </c>
      <c r="W9" s="14">
        <v>1</v>
      </c>
      <c r="X9" s="13">
        <v>14746.138068770813</v>
      </c>
      <c r="Y9" s="13">
        <v>19</v>
      </c>
      <c r="Z9" s="15">
        <v>296.00853727089265</v>
      </c>
    </row>
    <row r="10" spans="2:43" ht="14.4" x14ac:dyDescent="0.3">
      <c r="B10" s="7">
        <v>46204</v>
      </c>
      <c r="C10" s="8">
        <v>7</v>
      </c>
      <c r="D10" s="9">
        <v>52803393.839337833</v>
      </c>
      <c r="E10" s="9">
        <v>11669526.928250676</v>
      </c>
      <c r="F10" s="9">
        <v>28560574.023248561</v>
      </c>
      <c r="G10" s="9">
        <v>7626405.3669722322</v>
      </c>
      <c r="H10" s="9">
        <v>3156929.5150506287</v>
      </c>
      <c r="I10" s="9">
        <v>315871.75848119776</v>
      </c>
      <c r="J10" s="9">
        <v>2145.6784812807905</v>
      </c>
      <c r="K10" s="10">
        <v>238261.19463365269</v>
      </c>
      <c r="L10" s="11"/>
      <c r="M10" s="26">
        <v>72228.230754593489</v>
      </c>
      <c r="N10" s="1">
        <v>17864.072152881137</v>
      </c>
      <c r="O10" s="1">
        <v>7030.4452955988545</v>
      </c>
      <c r="P10" s="1">
        <v>895.54938510169427</v>
      </c>
      <c r="Q10" s="27">
        <v>6.5548453227285437</v>
      </c>
      <c r="S10" s="12">
        <v>59496.636985087302</v>
      </c>
      <c r="T10" s="13">
        <v>4547.1873882033615</v>
      </c>
      <c r="U10" s="13">
        <v>529.69496167127318</v>
      </c>
      <c r="V10" s="13">
        <v>12</v>
      </c>
      <c r="W10" s="14">
        <v>1</v>
      </c>
      <c r="X10" s="13">
        <v>14762.943268687959</v>
      </c>
      <c r="Y10" s="13">
        <v>19</v>
      </c>
      <c r="Z10" s="15">
        <v>296.18608300247166</v>
      </c>
    </row>
    <row r="11" spans="2:43" ht="14.4" x14ac:dyDescent="0.3">
      <c r="B11" s="7">
        <v>46235</v>
      </c>
      <c r="C11" s="8">
        <v>8</v>
      </c>
      <c r="D11" s="9">
        <v>51261883.325916104</v>
      </c>
      <c r="E11" s="9">
        <v>11319407.248635024</v>
      </c>
      <c r="F11" s="9">
        <v>27842235.182577096</v>
      </c>
      <c r="G11" s="9">
        <v>7343595.2204361139</v>
      </c>
      <c r="H11" s="9">
        <v>3103719.2953273091</v>
      </c>
      <c r="I11" s="9">
        <v>300930.6484580409</v>
      </c>
      <c r="J11" s="9">
        <v>2129.5518724709523</v>
      </c>
      <c r="K11" s="10">
        <v>238920.42166888752</v>
      </c>
      <c r="L11" s="11"/>
      <c r="M11" s="26">
        <v>70675.583552410826</v>
      </c>
      <c r="N11" s="1">
        <v>17414.53052139303</v>
      </c>
      <c r="O11" s="1">
        <v>6926.6301021946801</v>
      </c>
      <c r="P11" s="1">
        <v>853.18883359714653</v>
      </c>
      <c r="Q11" s="27">
        <v>6.5055800543060611</v>
      </c>
      <c r="S11" s="12">
        <v>59561.863801734449</v>
      </c>
      <c r="T11" s="13">
        <v>4551.3882768206659</v>
      </c>
      <c r="U11" s="13">
        <v>529.83189715107085</v>
      </c>
      <c r="V11" s="13">
        <v>12</v>
      </c>
      <c r="W11" s="14">
        <v>1</v>
      </c>
      <c r="X11" s="13">
        <v>14779.767620381857</v>
      </c>
      <c r="Y11" s="13">
        <v>19</v>
      </c>
      <c r="Z11" s="15">
        <v>296.36373522586706</v>
      </c>
    </row>
    <row r="12" spans="2:43" ht="14.4" x14ac:dyDescent="0.3">
      <c r="B12" s="7">
        <v>46266</v>
      </c>
      <c r="C12" s="8">
        <v>9</v>
      </c>
      <c r="D12" s="9">
        <v>44340332.084755801</v>
      </c>
      <c r="E12" s="9">
        <v>9839042.9285965301</v>
      </c>
      <c r="F12" s="9">
        <v>24636600.599660374</v>
      </c>
      <c r="G12" s="9">
        <v>6416066.3000155175</v>
      </c>
      <c r="H12" s="9">
        <v>3013938.9727714621</v>
      </c>
      <c r="I12" s="9">
        <v>303002.65425894229</v>
      </c>
      <c r="J12" s="9">
        <v>2149.4318356793669</v>
      </c>
      <c r="K12" s="10">
        <v>240253.88709736743</v>
      </c>
      <c r="L12" s="11"/>
      <c r="M12" s="26">
        <v>63124.81119540381</v>
      </c>
      <c r="N12" s="1">
        <v>15688.094029913414</v>
      </c>
      <c r="O12" s="1">
        <v>6743.6420839302127</v>
      </c>
      <c r="P12" s="1">
        <v>859.06331737450773</v>
      </c>
      <c r="Q12" s="27">
        <v>6.5663114662997666</v>
      </c>
      <c r="S12" s="12">
        <v>59627.162127257143</v>
      </c>
      <c r="T12" s="13">
        <v>4555.593046400787</v>
      </c>
      <c r="U12" s="13">
        <v>529.9688680311026</v>
      </c>
      <c r="V12" s="13">
        <v>12</v>
      </c>
      <c r="W12" s="14">
        <v>1</v>
      </c>
      <c r="X12" s="13">
        <v>14796.611145678524</v>
      </c>
      <c r="Y12" s="13">
        <v>19</v>
      </c>
      <c r="Z12" s="15">
        <v>296.5414940049526</v>
      </c>
    </row>
    <row r="13" spans="2:43" ht="14.4" x14ac:dyDescent="0.3">
      <c r="B13" s="7">
        <v>46296</v>
      </c>
      <c r="C13" s="8">
        <v>10</v>
      </c>
      <c r="D13" s="9">
        <v>39203710.604146779</v>
      </c>
      <c r="E13" s="9">
        <v>9833537.0207800884</v>
      </c>
      <c r="F13" s="9">
        <v>25073141.537185341</v>
      </c>
      <c r="G13" s="9">
        <v>5995863.8388179066</v>
      </c>
      <c r="H13" s="9">
        <v>2928183.3319039713</v>
      </c>
      <c r="I13" s="9">
        <v>411555.18570234592</v>
      </c>
      <c r="J13" s="9">
        <v>2112.3681098592879</v>
      </c>
      <c r="K13" s="10">
        <v>240773.79997866301</v>
      </c>
      <c r="L13" s="11"/>
      <c r="M13" s="26">
        <v>64494.486141480629</v>
      </c>
      <c r="N13" s="1">
        <v>14966.440669249836</v>
      </c>
      <c r="O13" s="1">
        <v>6569.3673421880967</v>
      </c>
      <c r="P13" s="1">
        <v>1166.8279407545974</v>
      </c>
      <c r="Q13" s="27">
        <v>6.4530852807579242</v>
      </c>
      <c r="S13" s="12">
        <v>59692.532040051359</v>
      </c>
      <c r="T13" s="13">
        <v>4559.8017005291258</v>
      </c>
      <c r="U13" s="13">
        <v>530.10587432052</v>
      </c>
      <c r="V13" s="13">
        <v>12</v>
      </c>
      <c r="W13" s="14">
        <v>1</v>
      </c>
      <c r="X13" s="13">
        <v>14813.473866428847</v>
      </c>
      <c r="Y13" s="13">
        <v>19</v>
      </c>
      <c r="Z13" s="15">
        <v>296.71935940364028</v>
      </c>
    </row>
    <row r="14" spans="2:43" ht="14.4" x14ac:dyDescent="0.3">
      <c r="B14" s="7">
        <v>46327</v>
      </c>
      <c r="C14" s="8">
        <v>11</v>
      </c>
      <c r="D14" s="9">
        <v>42238772.516259015</v>
      </c>
      <c r="E14" s="9">
        <v>10362513.479325572</v>
      </c>
      <c r="F14" s="9">
        <v>26680524.213757049</v>
      </c>
      <c r="G14" s="9">
        <v>5760321.8681525784</v>
      </c>
      <c r="H14" s="9">
        <v>2866521.4355061166</v>
      </c>
      <c r="I14" s="9">
        <v>456298.84049054125</v>
      </c>
      <c r="J14" s="9">
        <v>2101.4853275512314</v>
      </c>
      <c r="K14" s="10">
        <v>240782.56617164781</v>
      </c>
      <c r="L14" s="11"/>
      <c r="M14" s="26">
        <v>68702.078022702612</v>
      </c>
      <c r="N14" s="1">
        <v>14610.515810307272</v>
      </c>
      <c r="O14" s="1">
        <v>6447.2546033765957</v>
      </c>
      <c r="P14" s="1">
        <v>1293.6837024898016</v>
      </c>
      <c r="Q14" s="27">
        <v>6.4198394075609038</v>
      </c>
      <c r="S14" s="12">
        <v>59757.973618599004</v>
      </c>
      <c r="T14" s="13">
        <v>4564.0142427943974</v>
      </c>
      <c r="U14" s="13">
        <v>530.242916028477</v>
      </c>
      <c r="V14" s="13">
        <v>12</v>
      </c>
      <c r="W14" s="14">
        <v>1</v>
      </c>
      <c r="X14" s="13">
        <v>14830.355804508619</v>
      </c>
      <c r="Y14" s="13">
        <v>19</v>
      </c>
      <c r="Z14" s="15">
        <v>296.89733148588044</v>
      </c>
    </row>
    <row r="15" spans="2:43" ht="15" thickBot="1" x14ac:dyDescent="0.35">
      <c r="B15" s="17">
        <v>46357</v>
      </c>
      <c r="C15" s="18">
        <v>12</v>
      </c>
      <c r="D15" s="19">
        <v>46966628.089538634</v>
      </c>
      <c r="E15" s="19">
        <v>11428636.540854769</v>
      </c>
      <c r="F15" s="19">
        <v>30026386.790402513</v>
      </c>
      <c r="G15" s="19">
        <v>5798017.4584365627</v>
      </c>
      <c r="H15" s="19">
        <v>2803143.3378804172</v>
      </c>
      <c r="I15" s="19">
        <v>491647.44035576616</v>
      </c>
      <c r="J15" s="19">
        <v>2130.5758456935214</v>
      </c>
      <c r="K15" s="20">
        <v>240857.97344727395</v>
      </c>
      <c r="L15" s="11"/>
      <c r="M15" s="28">
        <v>77003.306069561411</v>
      </c>
      <c r="N15" s="29">
        <v>14795.750370425319</v>
      </c>
      <c r="O15" s="29">
        <v>6321.4263568494216</v>
      </c>
      <c r="P15" s="29">
        <v>1393.902908618647</v>
      </c>
      <c r="Q15" s="30">
        <v>6.508708195892563</v>
      </c>
      <c r="S15" s="21">
        <v>59823.486941468029</v>
      </c>
      <c r="T15" s="22">
        <v>4568.2306767886303</v>
      </c>
      <c r="U15" s="22">
        <v>530.37999316412993</v>
      </c>
      <c r="V15" s="22">
        <v>12</v>
      </c>
      <c r="W15" s="23">
        <v>1</v>
      </c>
      <c r="X15" s="22">
        <v>14847.25698181856</v>
      </c>
      <c r="Y15" s="22">
        <v>19</v>
      </c>
      <c r="Z15" s="24">
        <v>297.07541031566188</v>
      </c>
    </row>
    <row r="16" spans="2:43" x14ac:dyDescent="0.25">
      <c r="B16" s="25"/>
      <c r="C16" s="25"/>
    </row>
    <row r="17" spans="2:27" x14ac:dyDescent="0.25">
      <c r="B17" s="25" t="s">
        <v>32</v>
      </c>
      <c r="C17" s="25"/>
      <c r="D17" s="9">
        <f t="shared" ref="D17:K17" si="1">SUM(D4:D15)</f>
        <v>550418822.70110321</v>
      </c>
      <c r="E17" s="9">
        <f t="shared" si="1"/>
        <v>130408180.9711633</v>
      </c>
      <c r="F17" s="9">
        <f t="shared" si="1"/>
        <v>332202871.69442558</v>
      </c>
      <c r="G17" s="9">
        <f t="shared" si="1"/>
        <v>76973947.589182332</v>
      </c>
      <c r="H17" s="9">
        <f t="shared" si="1"/>
        <v>35440677.989266463</v>
      </c>
      <c r="I17" s="9">
        <f t="shared" si="1"/>
        <v>4602782.6637444086</v>
      </c>
      <c r="J17" s="9">
        <f t="shared" si="1"/>
        <v>25474.399999999969</v>
      </c>
      <c r="K17" s="9">
        <f t="shared" si="1"/>
        <v>2874356.5290629626</v>
      </c>
      <c r="L17" s="9"/>
      <c r="M17" s="14">
        <f>SUM(M4:M15)</f>
        <v>841788.56228650012</v>
      </c>
      <c r="N17" s="14">
        <f>SUM(N4:N15)</f>
        <v>184902.49715222241</v>
      </c>
      <c r="O17" s="14">
        <f>SUM(O4:O15)</f>
        <v>79009.182333452132</v>
      </c>
      <c r="P17" s="14">
        <f>SUM(P4:P15)</f>
        <v>13049.66041944648</v>
      </c>
      <c r="Q17" s="14">
        <f>SUM(Q4:Q15)</f>
        <v>77.821888575609066</v>
      </c>
      <c r="S17" s="14">
        <f t="shared" ref="S17:Z17" si="2">AVERAGE(S4:S15)</f>
        <v>59464.475742990442</v>
      </c>
      <c r="T17" s="14">
        <f t="shared" si="2"/>
        <v>4545.1114902320187</v>
      </c>
      <c r="U17" s="14">
        <f t="shared" si="2"/>
        <v>529.62671804825561</v>
      </c>
      <c r="V17" s="14">
        <f t="shared" si="2"/>
        <v>12</v>
      </c>
      <c r="W17" s="14">
        <f t="shared" si="2"/>
        <v>1</v>
      </c>
      <c r="X17" s="14">
        <f t="shared" si="2"/>
        <v>14754.652324072122</v>
      </c>
      <c r="Y17" s="14">
        <f t="shared" si="2"/>
        <v>19</v>
      </c>
      <c r="Z17" s="14">
        <f t="shared" si="2"/>
        <v>296.09793115311504</v>
      </c>
    </row>
    <row r="18" spans="2:27" x14ac:dyDescent="0.25">
      <c r="B18" s="25" t="s">
        <v>33</v>
      </c>
      <c r="C18" s="25"/>
      <c r="D18" s="9">
        <v>550418822.70110309</v>
      </c>
      <c r="E18" s="9">
        <v>130408180.97116329</v>
      </c>
      <c r="F18" s="9">
        <v>332202871.69442558</v>
      </c>
      <c r="G18" s="9">
        <v>76973947.589182302</v>
      </c>
      <c r="H18" s="9">
        <v>35440677.989266455</v>
      </c>
      <c r="I18" s="9">
        <v>4602782.6637444105</v>
      </c>
      <c r="J18" s="9">
        <v>25474.399999999998</v>
      </c>
      <c r="K18" s="9">
        <v>2874356.5290629626</v>
      </c>
      <c r="L18" s="9"/>
      <c r="M18" s="14">
        <v>841788.56228650012</v>
      </c>
      <c r="N18" s="14">
        <v>184902.49715222241</v>
      </c>
      <c r="O18" s="14">
        <v>79009.182333452118</v>
      </c>
      <c r="P18" s="14">
        <v>13049.660419446478</v>
      </c>
      <c r="Q18" s="14">
        <v>77.82188857560908</v>
      </c>
      <c r="S18" s="14">
        <v>59464.4855224157</v>
      </c>
      <c r="T18" s="14">
        <v>4545.1164287652819</v>
      </c>
      <c r="U18" s="14">
        <v>529.6274215178596</v>
      </c>
      <c r="V18" s="14">
        <v>12</v>
      </c>
      <c r="W18" s="14">
        <v>1</v>
      </c>
      <c r="X18" s="14">
        <v>14754.650513288463</v>
      </c>
      <c r="Y18" s="14">
        <v>19</v>
      </c>
      <c r="Z18" s="14">
        <v>296.09848260473495</v>
      </c>
    </row>
    <row r="19" spans="2:27" x14ac:dyDescent="0.25">
      <c r="B19" s="8" t="s">
        <v>34</v>
      </c>
      <c r="D19" s="9">
        <f t="shared" ref="D19:K19" si="3">D17-D18</f>
        <v>0</v>
      </c>
      <c r="E19" s="9">
        <f t="shared" si="3"/>
        <v>0</v>
      </c>
      <c r="F19" s="9">
        <f t="shared" si="3"/>
        <v>0</v>
      </c>
      <c r="G19" s="9">
        <f t="shared" si="3"/>
        <v>0</v>
      </c>
      <c r="H19" s="9">
        <f t="shared" si="3"/>
        <v>0</v>
      </c>
      <c r="I19" s="9">
        <f t="shared" si="3"/>
        <v>0</v>
      </c>
      <c r="J19" s="9">
        <f t="shared" si="3"/>
        <v>-2.9103830456733704E-11</v>
      </c>
      <c r="K19" s="9">
        <f t="shared" si="3"/>
        <v>0</v>
      </c>
      <c r="M19" s="9">
        <f>M17-M18</f>
        <v>0</v>
      </c>
      <c r="N19" s="9">
        <f>N17-N18</f>
        <v>0</v>
      </c>
      <c r="O19" s="9">
        <f>O17-O18</f>
        <v>0</v>
      </c>
      <c r="P19" s="9">
        <f>P17-P18</f>
        <v>0</v>
      </c>
      <c r="Q19" s="9">
        <f>Q17-Q18</f>
        <v>0</v>
      </c>
      <c r="S19" s="9">
        <f t="shared" ref="S19:Z19" si="4">S18-S17</f>
        <v>9.7794252578751184E-3</v>
      </c>
      <c r="T19" s="9">
        <f t="shared" si="4"/>
        <v>4.9385332631572965E-3</v>
      </c>
      <c r="U19" s="9">
        <f t="shared" si="4"/>
        <v>7.0346960399092495E-4</v>
      </c>
      <c r="V19" s="9">
        <f t="shared" si="4"/>
        <v>0</v>
      </c>
      <c r="W19" s="9">
        <f t="shared" si="4"/>
        <v>0</v>
      </c>
      <c r="X19" s="9">
        <f t="shared" si="4"/>
        <v>-1.8107836585841142E-3</v>
      </c>
      <c r="Y19" s="9">
        <f t="shared" si="4"/>
        <v>0</v>
      </c>
      <c r="Z19" s="9">
        <f t="shared" si="4"/>
        <v>5.5145161991276836E-4</v>
      </c>
      <c r="AA19" s="9"/>
    </row>
    <row r="20" spans="2:27" ht="14.4" x14ac:dyDescent="0.3">
      <c r="D20" s="11"/>
      <c r="E20" s="11"/>
      <c r="F20" s="11"/>
      <c r="G20" s="11"/>
      <c r="H20" s="11"/>
      <c r="I20" s="11"/>
      <c r="J20" s="11"/>
      <c r="K20" s="11"/>
    </row>
  </sheetData>
  <mergeCells count="4">
    <mergeCell ref="D2:K2"/>
    <mergeCell ref="M2:Q2"/>
    <mergeCell ref="S2:Z2"/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F7894191A4349AFFBDB0ED3014EF7" ma:contentTypeVersion="11" ma:contentTypeDescription="Create a new document." ma:contentTypeScope="" ma:versionID="b85a6a9b13fb1b2d53874398acaccd10">
  <xsd:schema xmlns:xsd="http://www.w3.org/2001/XMLSchema" xmlns:xs="http://www.w3.org/2001/XMLSchema" xmlns:p="http://schemas.microsoft.com/office/2006/metadata/properties" xmlns:ns2="2ce4e09a-ae32-4847-a815-5fa9f01a54e1" xmlns:ns3="4d7f1431-a7a7-47b2-9af7-ceb7500f2f77" targetNamespace="http://schemas.microsoft.com/office/2006/metadata/properties" ma:root="true" ma:fieldsID="8854ba7d8b65c3e295d1523ea4ab254b" ns2:_="" ns3:_="">
    <xsd:import namespace="2ce4e09a-ae32-4847-a815-5fa9f01a54e1"/>
    <xsd:import namespace="4d7f1431-a7a7-47b2-9af7-ceb7500f2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e09a-ae32-4847-a815-5fa9f01a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b6cf180-5fd3-4f6f-9882-60e254ded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1431-a7a7-47b2-9af7-ceb7500f2f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f20f3d-b76f-4751-a5fb-89b5aaa6554b}" ma:internalName="TaxCatchAll" ma:showField="CatchAllData" ma:web="4d7f1431-a7a7-47b2-9af7-ceb7500f2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4e09a-ae32-4847-a815-5fa9f01a54e1">
      <Terms xmlns="http://schemas.microsoft.com/office/infopath/2007/PartnerControls"/>
    </lcf76f155ced4ddcb4097134ff3c332f>
    <TaxCatchAll xmlns="4d7f1431-a7a7-47b2-9af7-ceb7500f2f77" xsi:nil="true"/>
  </documentManagement>
</p:properties>
</file>

<file path=customXml/itemProps1.xml><?xml version="1.0" encoding="utf-8"?>
<ds:datastoreItem xmlns:ds="http://schemas.openxmlformats.org/officeDocument/2006/customXml" ds:itemID="{F1232B39-4863-4DDF-A076-FB58E1E3D96E}"/>
</file>

<file path=customXml/itemProps2.xml><?xml version="1.0" encoding="utf-8"?>
<ds:datastoreItem xmlns:ds="http://schemas.openxmlformats.org/officeDocument/2006/customXml" ds:itemID="{7EE26DF0-B024-4E7A-A4CD-C5A2CACB05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023EA-776C-481B-85CC-6BAA0BD1A78C}">
  <ds:schemaRefs>
    <ds:schemaRef ds:uri="12f68b52-648b-46a0-8463-d3282342a499"/>
    <ds:schemaRef ds:uri="http://purl.org/dc/elements/1.1/"/>
    <ds:schemaRef ds:uri="http://schemas.microsoft.com/office/2006/documentManagement/types"/>
    <ds:schemaRef ds:uri="http://purl.org/dc/terms/"/>
    <ds:schemaRef ds:uri="http://schemas.microsoft.com/sharepoint/v3/field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Foregone Revenue</vt:lpstr>
      <vt:lpstr>Monthly 2026 Forecast</vt:lpstr>
      <vt:lpstr>'Foregone Revenue'!Print_Area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Ekaterina Dolzhenkova</dc:creator>
  <cp:lastModifiedBy>Andrew Blair</cp:lastModifiedBy>
  <cp:lastPrinted>2020-02-08T17:11:06Z</cp:lastPrinted>
  <dcterms:created xsi:type="dcterms:W3CDTF">2020-01-09T06:26:14Z</dcterms:created>
  <dcterms:modified xsi:type="dcterms:W3CDTF">2026-06-17T00:04:56Z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0x010100167F7894191A4349AFFBDB0ED3014EF7</vt:lpwstr>
  </property>
</Properties>
</file>