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28" documentId="8_{1FF7966B-A601-41CF-9CB1-A432E569584C}" xr6:coauthVersionLast="47" xr6:coauthVersionMax="47" xr10:uidLastSave="{E1214A57-7F42-439F-9235-203AD5ACE36E}"/>
  <bookViews>
    <workbookView xWindow="28680" yWindow="-120" windowWidth="29040" windowHeight="15720" xr2:uid="{E30A59E8-F311-44BC-92CF-39947C9C22EB}"/>
  </bookViews>
  <sheets>
    <sheet name="STAFF-3, Attachmen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6" i="1" l="1"/>
  <c r="N18" i="1" s="1"/>
  <c r="M16" i="1"/>
  <c r="M18" i="1" s="1"/>
  <c r="L16" i="1"/>
  <c r="L18" i="1" s="1"/>
  <c r="K16" i="1"/>
  <c r="K18" i="1" s="1"/>
  <c r="J16" i="1"/>
  <c r="J18" i="1" s="1"/>
  <c r="I16" i="1"/>
  <c r="I18" i="1" s="1"/>
  <c r="H16" i="1"/>
  <c r="H18" i="1" s="1"/>
  <c r="G16" i="1"/>
  <c r="G18" i="1" s="1"/>
  <c r="F16" i="1"/>
  <c r="F18" i="1" s="1"/>
  <c r="E16" i="1"/>
  <c r="E18" i="1" s="1"/>
  <c r="I9" i="1" l="1"/>
  <c r="L9" i="1"/>
  <c r="K9" i="1"/>
  <c r="N9" i="1"/>
  <c r="J9" i="1"/>
  <c r="M9" i="1"/>
  <c r="N14" i="1" l="1"/>
  <c r="L14" i="1"/>
  <c r="I14" i="1"/>
  <c r="K14" i="1"/>
  <c r="J14" i="1"/>
  <c r="F14" i="1"/>
  <c r="F9" i="1"/>
  <c r="G9" i="1"/>
  <c r="G14" i="1"/>
  <c r="E14" i="1"/>
  <c r="E9" i="1"/>
  <c r="H9" i="1"/>
  <c r="H14" i="1"/>
  <c r="M14" i="1"/>
</calcChain>
</file>

<file path=xl/sharedStrings.xml><?xml version="1.0" encoding="utf-8"?>
<sst xmlns="http://schemas.openxmlformats.org/spreadsheetml/2006/main" count="24" uniqueCount="24">
  <si>
    <t>Table 1</t>
  </si>
  <si>
    <r>
      <t>Budgets, Annual Natural Gas Savings (m</t>
    </r>
    <r>
      <rPr>
        <u/>
        <vertAlign val="superscript"/>
        <sz val="10"/>
        <color theme="1"/>
        <rFont val="Arial"/>
        <family val="2"/>
      </rPr>
      <t>3</t>
    </r>
    <r>
      <rPr>
        <u/>
        <sz val="10"/>
        <color theme="1"/>
        <rFont val="Arial"/>
        <family val="2"/>
      </rPr>
      <t>) and Natural Gas Sales Volumes</t>
    </r>
  </si>
  <si>
    <t>Line No.</t>
  </si>
  <si>
    <t>Particulars (in millions)</t>
  </si>
  <si>
    <t>Total Program Spend/Budget
(excl. Large Volume Program)</t>
  </si>
  <si>
    <r>
      <t>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
(excl. Large Volume Program) </t>
    </r>
  </si>
  <si>
    <r>
      <t>Gross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
(excl. Large Volume Program) </t>
    </r>
  </si>
  <si>
    <t>Actual/Forecast Sales Volumes (excl. Large Volume Program)</t>
  </si>
  <si>
    <t>% Savings of Sales Volumes 
(excl. Large Volume Program)</t>
  </si>
  <si>
    <t>Total Program Spend/Budget 
(incl. Large Volume Program)</t>
  </si>
  <si>
    <r>
      <t>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
(incl. Large Volume Program)</t>
    </r>
  </si>
  <si>
    <r>
      <t>Gross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
(incl. Large Volume Program)</t>
    </r>
  </si>
  <si>
    <t>Actual/Forecast Sales Volumes (incl. Large Volume Program)</t>
  </si>
  <si>
    <t>% Savings of Sales Volumes
(incl. Large Volume Program)</t>
  </si>
  <si>
    <t>Portfolio Admin, Evaluation, Regulatory and Research</t>
  </si>
  <si>
    <t>Total DSM Spend/Budget
(incl. Large Volume)</t>
  </si>
  <si>
    <t>Total Program Incentives 
(incl Large Volume)</t>
  </si>
  <si>
    <r>
      <t>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per $ Spend/Budget 
(incl Large Volume)</t>
    </r>
  </si>
  <si>
    <t>TRC-Plus Ratio</t>
  </si>
  <si>
    <t xml:space="preserve">Notes: </t>
  </si>
  <si>
    <t xml:space="preserve">For all figures, 2021 to 2025 are actuals. 2026 to 2030 are forecast.  </t>
  </si>
  <si>
    <t>The forecast 2026 net gas savings are the 100% OEB Target calculated using the TAM and 2025 results as of the Draft Annual Report (April 1, 2026).</t>
  </si>
  <si>
    <t>Sales Volumes are adjusted natural gas sales volume for that year. Adjusted volumes (2023-2030) exclude volumes from natural gas-fired generators, wholesale customers, rate classes ineligible for DSM and Enbridge Gas’s own fuel use. Overlap in the ineligible rate class customers exist with natural gas-fired generator and wholesale customers.</t>
  </si>
  <si>
    <t xml:space="preserve">TRC-Plus Ratios are calculated with the avoided costs/assumptions for that respective year. Additional details regarding the TRC-Plus Ratios can be found in Exhibit I.D-STAFF-46, Attachment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</si>
</sst>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#.00,,"/>
    <numFmt numFmtId="165" formatCode="#,###.00,,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right" vertical="center" wrapText="1"/>
    </xf>
    <xf numFmtId="164" fontId="2" fillId="0" borderId="1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quotePrefix="1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 wrapText="1"/>
    </xf>
    <xf numFmtId="10" fontId="2" fillId="0" borderId="0" xfId="0" applyNumberFormat="1" applyFont="1" applyAlignment="1">
      <alignment horizontal="right" vertical="center" wrapText="1"/>
    </xf>
    <xf numFmtId="164" fontId="2" fillId="0" borderId="0" xfId="2" applyNumberFormat="1" applyFont="1" applyFill="1" applyBorder="1" applyAlignment="1">
      <alignment horizontal="right" vertical="center" wrapText="1"/>
    </xf>
    <xf numFmtId="164" fontId="2" fillId="0" borderId="0" xfId="2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DF3F-EC03-4198-B741-E4DB2C3F7D88}">
  <sheetPr codeName="Sheet1">
    <pageSetUpPr fitToPage="1"/>
  </sheetPr>
  <dimension ref="A1:N27"/>
  <sheetViews>
    <sheetView showGridLines="0" tabSelected="1" zoomScaleNormal="100" workbookViewId="0">
      <selection activeCell="A26" sqref="A1:N26"/>
    </sheetView>
  </sheetViews>
  <sheetFormatPr defaultColWidth="9.1796875" defaultRowHeight="12.5" x14ac:dyDescent="0.35"/>
  <cols>
    <col min="1" max="1" width="6.7265625" style="1" customWidth="1"/>
    <col min="2" max="2" width="3.1796875" style="26" customWidth="1"/>
    <col min="3" max="3" width="28.453125" style="1" customWidth="1"/>
    <col min="4" max="4" width="3.90625" style="26" customWidth="1"/>
    <col min="5" max="14" width="10.7265625" style="1" customWidth="1"/>
    <col min="15" max="16384" width="9.1796875" style="1"/>
  </cols>
  <sheetData>
    <row r="1" spans="1:14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4.5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4" spans="1:14" ht="25" x14ac:dyDescent="0.25">
      <c r="A4" s="2" t="s">
        <v>2</v>
      </c>
      <c r="B4" s="24"/>
      <c r="C4" s="29" t="s">
        <v>3</v>
      </c>
      <c r="D4" s="28"/>
      <c r="E4" s="30">
        <v>2021</v>
      </c>
      <c r="F4" s="30">
        <v>2022</v>
      </c>
      <c r="G4" s="30">
        <v>2023</v>
      </c>
      <c r="H4" s="30">
        <v>2024</v>
      </c>
      <c r="I4" s="30">
        <v>2025</v>
      </c>
      <c r="J4" s="30">
        <v>2026</v>
      </c>
      <c r="K4" s="30">
        <v>2027</v>
      </c>
      <c r="L4" s="30">
        <v>2028</v>
      </c>
      <c r="M4" s="30">
        <v>2029</v>
      </c>
      <c r="N4" s="30">
        <v>2030</v>
      </c>
    </row>
    <row r="5" spans="1:14" ht="30" customHeight="1" x14ac:dyDescent="0.35">
      <c r="A5" s="3">
        <v>1</v>
      </c>
      <c r="B5" s="24"/>
      <c r="C5" s="4" t="s">
        <v>4</v>
      </c>
      <c r="D5" s="28"/>
      <c r="E5" s="5">
        <v>112354347.83999997</v>
      </c>
      <c r="F5" s="5">
        <v>110097023.69</v>
      </c>
      <c r="G5" s="5">
        <v>129946751.24000001</v>
      </c>
      <c r="H5" s="5">
        <v>285046638.17000175</v>
      </c>
      <c r="I5" s="5">
        <v>146412425.39999995</v>
      </c>
      <c r="J5" s="5">
        <v>175791850.60365155</v>
      </c>
      <c r="K5" s="6">
        <v>170057416</v>
      </c>
      <c r="L5" s="6">
        <v>182660275</v>
      </c>
      <c r="M5" s="6">
        <v>193860268</v>
      </c>
      <c r="N5" s="6">
        <v>204475107</v>
      </c>
    </row>
    <row r="6" spans="1:14" ht="30" customHeight="1" x14ac:dyDescent="0.35">
      <c r="A6" s="2">
        <v>2</v>
      </c>
      <c r="B6" s="24"/>
      <c r="C6" s="11" t="s">
        <v>5</v>
      </c>
      <c r="D6" s="28"/>
      <c r="E6" s="12">
        <v>82836925.881532326</v>
      </c>
      <c r="F6" s="13">
        <v>70361761.005876735</v>
      </c>
      <c r="G6" s="13">
        <v>98795078.589648396</v>
      </c>
      <c r="H6" s="13">
        <v>149718829.44282967</v>
      </c>
      <c r="I6" s="13">
        <v>110616492.82463318</v>
      </c>
      <c r="J6" s="13">
        <v>137253121</v>
      </c>
      <c r="K6" s="13">
        <v>107918435.88548549</v>
      </c>
      <c r="L6" s="13">
        <v>118139915.93140581</v>
      </c>
      <c r="M6" s="13">
        <v>124682547.55476974</v>
      </c>
      <c r="N6" s="13">
        <v>130447986.34180906</v>
      </c>
    </row>
    <row r="7" spans="1:14" ht="30" customHeight="1" x14ac:dyDescent="0.35">
      <c r="A7" s="2">
        <v>3</v>
      </c>
      <c r="B7" s="24"/>
      <c r="C7" s="11" t="s">
        <v>6</v>
      </c>
      <c r="D7" s="28"/>
      <c r="E7" s="12">
        <v>138165867.30336103</v>
      </c>
      <c r="F7" s="13">
        <v>114294322.65956198</v>
      </c>
      <c r="G7" s="13">
        <v>128727232.31251633</v>
      </c>
      <c r="H7" s="13">
        <v>184159363.50113606</v>
      </c>
      <c r="I7" s="13">
        <v>141295699.34885097</v>
      </c>
      <c r="J7" s="13">
        <v>176783588.89935422</v>
      </c>
      <c r="K7" s="13">
        <v>142279314.65903383</v>
      </c>
      <c r="L7" s="13">
        <v>155440438.85325807</v>
      </c>
      <c r="M7" s="13">
        <v>163945804.08487779</v>
      </c>
      <c r="N7" s="13">
        <v>171452559.20168817</v>
      </c>
    </row>
    <row r="8" spans="1:14" ht="30" customHeight="1" x14ac:dyDescent="0.35">
      <c r="A8" s="2">
        <v>4</v>
      </c>
      <c r="B8" s="24"/>
      <c r="C8" s="11" t="s">
        <v>7</v>
      </c>
      <c r="D8" s="28"/>
      <c r="E8" s="14">
        <v>18417593430.926651</v>
      </c>
      <c r="F8" s="14">
        <v>19652753281.592957</v>
      </c>
      <c r="G8" s="14">
        <v>18607410808.930737</v>
      </c>
      <c r="H8" s="14">
        <v>18151322895.771736</v>
      </c>
      <c r="I8" s="14">
        <v>20337904958.730675</v>
      </c>
      <c r="J8" s="14">
        <v>19317060581.218796</v>
      </c>
      <c r="K8" s="14">
        <v>19470706385.864525</v>
      </c>
      <c r="L8" s="14">
        <v>19563133453.260948</v>
      </c>
      <c r="M8" s="14">
        <v>19638725239.252472</v>
      </c>
      <c r="N8" s="14">
        <v>19696479256.257545</v>
      </c>
    </row>
    <row r="9" spans="1:14" ht="30" customHeight="1" x14ac:dyDescent="0.35">
      <c r="A9" s="2">
        <v>5</v>
      </c>
      <c r="B9" s="24"/>
      <c r="C9" s="11" t="s">
        <v>8</v>
      </c>
      <c r="D9" s="28"/>
      <c r="E9" s="15">
        <f>IFERROR(E6/E8,0)</f>
        <v>4.4977062932898349E-3</v>
      </c>
      <c r="F9" s="15">
        <f t="shared" ref="F9:N9" si="0">IFERROR(F6/F8,0)</f>
        <v>3.5802495455829358E-3</v>
      </c>
      <c r="G9" s="15">
        <f t="shared" si="0"/>
        <v>5.3094479185804358E-3</v>
      </c>
      <c r="H9" s="15">
        <f t="shared" si="0"/>
        <v>8.2483701217009337E-3</v>
      </c>
      <c r="I9" s="15">
        <f t="shared" si="0"/>
        <v>5.438932527666653E-3</v>
      </c>
      <c r="J9" s="15">
        <f t="shared" si="0"/>
        <v>7.105279834005683E-3</v>
      </c>
      <c r="K9" s="15">
        <f>IFERROR(K6/K8,0)</f>
        <v>5.542605067674013E-3</v>
      </c>
      <c r="L9" s="15">
        <f t="shared" si="0"/>
        <v>6.0389055880878456E-3</v>
      </c>
      <c r="M9" s="15">
        <f t="shared" si="0"/>
        <v>6.34881062980418E-3</v>
      </c>
      <c r="N9" s="15">
        <f t="shared" si="0"/>
        <v>6.6229088277472694E-3</v>
      </c>
    </row>
    <row r="10" spans="1:14" ht="30" customHeight="1" x14ac:dyDescent="0.35">
      <c r="A10" s="2">
        <v>6</v>
      </c>
      <c r="B10" s="24"/>
      <c r="C10" s="11" t="s">
        <v>9</v>
      </c>
      <c r="D10" s="28"/>
      <c r="E10" s="16">
        <v>115083661.34999998</v>
      </c>
      <c r="F10" s="16">
        <v>113176295.56999999</v>
      </c>
      <c r="G10" s="16">
        <v>132631642.43000001</v>
      </c>
      <c r="H10" s="16">
        <v>287521777.34000176</v>
      </c>
      <c r="I10" s="16">
        <v>149177006.69999996</v>
      </c>
      <c r="J10" s="16">
        <v>178935520.90605155</v>
      </c>
      <c r="K10" s="17">
        <v>173537070</v>
      </c>
      <c r="L10" s="17">
        <v>186273525</v>
      </c>
      <c r="M10" s="17">
        <v>197612391</v>
      </c>
      <c r="N10" s="17">
        <v>208371592</v>
      </c>
    </row>
    <row r="11" spans="1:14" ht="30" customHeight="1" x14ac:dyDescent="0.35">
      <c r="A11" s="2">
        <v>7</v>
      </c>
      <c r="B11" s="24"/>
      <c r="C11" s="11" t="s">
        <v>10</v>
      </c>
      <c r="D11" s="28"/>
      <c r="E11" s="18">
        <v>92549295.706706151</v>
      </c>
      <c r="F11" s="18">
        <v>78585463.128523737</v>
      </c>
      <c r="G11" s="18">
        <v>121521973.53165616</v>
      </c>
      <c r="H11" s="18">
        <v>160919552.84759653</v>
      </c>
      <c r="I11" s="18">
        <v>122410033.33428994</v>
      </c>
      <c r="J11" s="18">
        <v>150807091</v>
      </c>
      <c r="K11" s="18">
        <v>126168056.46601328</v>
      </c>
      <c r="L11" s="18">
        <v>138296213.28900367</v>
      </c>
      <c r="M11" s="18">
        <v>145928374.49926478</v>
      </c>
      <c r="N11" s="18">
        <v>151966195.6830284</v>
      </c>
    </row>
    <row r="12" spans="1:14" ht="30" customHeight="1" x14ac:dyDescent="0.35">
      <c r="A12" s="2">
        <v>8</v>
      </c>
      <c r="B12" s="24"/>
      <c r="C12" s="11" t="s">
        <v>11</v>
      </c>
      <c r="D12" s="28"/>
      <c r="E12" s="18">
        <v>201603945.84793201</v>
      </c>
      <c r="F12" s="18">
        <v>168008902.16739199</v>
      </c>
      <c r="G12" s="18">
        <v>207722348.55168134</v>
      </c>
      <c r="H12" s="18">
        <v>231320304.15278608</v>
      </c>
      <c r="I12" s="18">
        <v>190952712.02108997</v>
      </c>
      <c r="J12" s="18">
        <v>233852936.26777527</v>
      </c>
      <c r="K12" s="18">
        <v>219119822.36651927</v>
      </c>
      <c r="L12" s="18">
        <v>240309059.30630171</v>
      </c>
      <c r="M12" s="18">
        <v>253401917.53538322</v>
      </c>
      <c r="N12" s="18">
        <v>262055545.90155908</v>
      </c>
    </row>
    <row r="13" spans="1:14" ht="30" customHeight="1" x14ac:dyDescent="0.35">
      <c r="A13" s="2">
        <v>9</v>
      </c>
      <c r="B13" s="24"/>
      <c r="C13" s="11" t="s">
        <v>12</v>
      </c>
      <c r="D13" s="28"/>
      <c r="E13" s="12">
        <v>23418885014.926651</v>
      </c>
      <c r="F13" s="13">
        <v>24654044865.592957</v>
      </c>
      <c r="G13" s="13">
        <v>23608702392.930737</v>
      </c>
      <c r="H13" s="13">
        <v>23068858025.771736</v>
      </c>
      <c r="I13" s="13">
        <v>25255440088.730675</v>
      </c>
      <c r="J13" s="12">
        <v>23859088629.09943</v>
      </c>
      <c r="K13" s="12">
        <v>24597620861.023159</v>
      </c>
      <c r="L13" s="12">
        <v>24690047924.434181</v>
      </c>
      <c r="M13" s="12">
        <v>24765639712.480106</v>
      </c>
      <c r="N13" s="12">
        <v>24823393729.48518</v>
      </c>
    </row>
    <row r="14" spans="1:14" ht="30" customHeight="1" x14ac:dyDescent="0.35">
      <c r="A14" s="2">
        <v>10</v>
      </c>
      <c r="B14" s="24"/>
      <c r="C14" s="11" t="s">
        <v>13</v>
      </c>
      <c r="D14" s="28"/>
      <c r="E14" s="15">
        <f>IFERROR(E11/E13,0)</f>
        <v>3.9519087116110518E-3</v>
      </c>
      <c r="F14" s="15">
        <f t="shared" ref="F14:N14" si="1">IFERROR(F11/F13,0)</f>
        <v>3.187528194945291E-3</v>
      </c>
      <c r="G14" s="15">
        <f t="shared" si="1"/>
        <v>5.1473381090205135E-3</v>
      </c>
      <c r="H14" s="15">
        <f t="shared" si="1"/>
        <v>6.975618501263596E-3</v>
      </c>
      <c r="I14" s="15">
        <f t="shared" si="1"/>
        <v>4.8468778569774745E-3</v>
      </c>
      <c r="J14" s="15">
        <f t="shared" si="1"/>
        <v>6.3207397962414241E-3</v>
      </c>
      <c r="K14" s="15">
        <f t="shared" si="1"/>
        <v>5.1292788509451487E-3</v>
      </c>
      <c r="L14" s="15">
        <f t="shared" si="1"/>
        <v>5.6012938375927836E-3</v>
      </c>
      <c r="M14" s="15">
        <f t="shared" si="1"/>
        <v>5.8923725045441624E-3</v>
      </c>
      <c r="N14" s="15">
        <f t="shared" si="1"/>
        <v>6.1218944250367845E-3</v>
      </c>
    </row>
    <row r="15" spans="1:14" ht="30" customHeight="1" x14ac:dyDescent="0.35">
      <c r="A15" s="2">
        <v>11</v>
      </c>
      <c r="B15" s="24"/>
      <c r="C15" s="11" t="s">
        <v>14</v>
      </c>
      <c r="D15" s="28"/>
      <c r="E15" s="19">
        <v>7513043.4900000002</v>
      </c>
      <c r="F15" s="19">
        <v>7773424.7000000011</v>
      </c>
      <c r="G15" s="19">
        <v>12089820.400000036</v>
      </c>
      <c r="H15" s="19">
        <v>14588035.310000002</v>
      </c>
      <c r="I15" s="19">
        <v>13066020.120000022</v>
      </c>
      <c r="J15" s="19">
        <v>20862167.350959416</v>
      </c>
      <c r="K15" s="19">
        <v>17637852</v>
      </c>
      <c r="L15" s="19">
        <v>17737784</v>
      </c>
      <c r="M15" s="19">
        <v>18042873</v>
      </c>
      <c r="N15" s="19">
        <v>18353209</v>
      </c>
    </row>
    <row r="16" spans="1:14" ht="30" customHeight="1" x14ac:dyDescent="0.35">
      <c r="A16" s="2">
        <v>12</v>
      </c>
      <c r="B16" s="24"/>
      <c r="C16" s="11" t="s">
        <v>15</v>
      </c>
      <c r="D16" s="28"/>
      <c r="E16" s="19">
        <f t="shared" ref="E16:J16" si="2">E10+E15</f>
        <v>122596704.83999997</v>
      </c>
      <c r="F16" s="19">
        <f t="shared" si="2"/>
        <v>120949720.27</v>
      </c>
      <c r="G16" s="19">
        <f t="shared" si="2"/>
        <v>144721462.83000004</v>
      </c>
      <c r="H16" s="19">
        <f t="shared" si="2"/>
        <v>302109812.65000176</v>
      </c>
      <c r="I16" s="19">
        <f t="shared" si="2"/>
        <v>162243026.81999999</v>
      </c>
      <c r="J16" s="19">
        <f t="shared" si="2"/>
        <v>199797688.25701097</v>
      </c>
      <c r="K16" s="19">
        <f>K10+K15</f>
        <v>191174922</v>
      </c>
      <c r="L16" s="19">
        <f>L10+L15</f>
        <v>204011309</v>
      </c>
      <c r="M16" s="19">
        <f>M10+M15</f>
        <v>215655264</v>
      </c>
      <c r="N16" s="19">
        <f>N10+N15</f>
        <v>226724801</v>
      </c>
    </row>
    <row r="17" spans="1:14" ht="30" customHeight="1" x14ac:dyDescent="0.35">
      <c r="A17" s="2">
        <v>13</v>
      </c>
      <c r="B17" s="24"/>
      <c r="C17" s="11" t="s">
        <v>16</v>
      </c>
      <c r="D17" s="28"/>
      <c r="E17" s="19">
        <v>86839020.629999995</v>
      </c>
      <c r="F17" s="19">
        <v>86336368.450000003</v>
      </c>
      <c r="G17" s="19">
        <v>98953362.220000014</v>
      </c>
      <c r="H17" s="19">
        <v>255420077.49000096</v>
      </c>
      <c r="I17" s="19">
        <v>112952919.99999997</v>
      </c>
      <c r="J17" s="19">
        <v>138645589.22014663</v>
      </c>
      <c r="K17" s="19">
        <v>134785541</v>
      </c>
      <c r="L17" s="19">
        <v>146754892</v>
      </c>
      <c r="M17" s="19">
        <v>156829983</v>
      </c>
      <c r="N17" s="19">
        <v>166234535</v>
      </c>
    </row>
    <row r="18" spans="1:14" ht="39.5" x14ac:dyDescent="0.35">
      <c r="A18" s="2">
        <v>14</v>
      </c>
      <c r="B18" s="24"/>
      <c r="C18" s="11" t="s">
        <v>17</v>
      </c>
      <c r="D18" s="28"/>
      <c r="E18" s="20">
        <f>IFERROR(E11/E16,0)</f>
        <v>0.75490850938849896</v>
      </c>
      <c r="F18" s="20">
        <f t="shared" ref="F18:N18" si="3">IFERROR(F11/F16,0)</f>
        <v>0.64973662570773083</v>
      </c>
      <c r="G18" s="20">
        <f t="shared" si="3"/>
        <v>0.83969558595744964</v>
      </c>
      <c r="H18" s="20">
        <f t="shared" si="3"/>
        <v>0.53265251941360792</v>
      </c>
      <c r="I18" s="20">
        <f t="shared" si="3"/>
        <v>0.75448563635401944</v>
      </c>
      <c r="J18" s="20">
        <f>IFERROR(J11/J16,0)</f>
        <v>0.75479897848471789</v>
      </c>
      <c r="K18" s="20">
        <f t="shared" si="3"/>
        <v>0.65996133355824405</v>
      </c>
      <c r="L18" s="20">
        <f t="shared" si="3"/>
        <v>0.67788503474091066</v>
      </c>
      <c r="M18" s="20">
        <f t="shared" si="3"/>
        <v>0.67667429856599637</v>
      </c>
      <c r="N18" s="20">
        <f t="shared" si="3"/>
        <v>0.67026719182357297</v>
      </c>
    </row>
    <row r="19" spans="1:14" x14ac:dyDescent="0.35">
      <c r="A19" s="2">
        <v>15</v>
      </c>
      <c r="B19" s="24"/>
      <c r="C19" s="11" t="s">
        <v>18</v>
      </c>
      <c r="D19" s="28"/>
      <c r="E19" s="21">
        <v>2.1842678046930386</v>
      </c>
      <c r="F19" s="21">
        <v>2.1272389281462525</v>
      </c>
      <c r="G19" s="21">
        <v>0.92652642450729639</v>
      </c>
      <c r="H19" s="21">
        <v>0.63924187734618898</v>
      </c>
      <c r="I19" s="21">
        <v>1.098031518388582</v>
      </c>
      <c r="J19" s="21">
        <v>1.1892727638378449</v>
      </c>
      <c r="K19" s="21">
        <v>1.6713791975582355</v>
      </c>
      <c r="L19" s="21">
        <v>1.774655184535342</v>
      </c>
      <c r="M19" s="21">
        <v>1.8423813404406353</v>
      </c>
      <c r="N19" s="21">
        <v>1.8930678974683806</v>
      </c>
    </row>
    <row r="20" spans="1:14" x14ac:dyDescent="0.35">
      <c r="A20" s="2"/>
      <c r="B20" s="24"/>
      <c r="C20" s="11"/>
      <c r="D20" s="28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35">
      <c r="A21" s="2"/>
      <c r="B21" s="24"/>
      <c r="C21" s="11"/>
      <c r="D21" s="28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35">
      <c r="A22" s="7" t="s">
        <v>19</v>
      </c>
      <c r="B22" s="25"/>
    </row>
    <row r="23" spans="1:14" ht="15" customHeight="1" x14ac:dyDescent="0.35">
      <c r="A23" s="1" t="s">
        <v>20</v>
      </c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5">
      <c r="A24" s="9" t="s">
        <v>21</v>
      </c>
      <c r="B24" s="27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30" customHeight="1" x14ac:dyDescent="0.35">
      <c r="A25" s="22" t="s">
        <v>22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s="10" customFormat="1" ht="30" customHeight="1" x14ac:dyDescent="0.35">
      <c r="A26" s="22" t="s">
        <v>23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35">
      <c r="E27" s="8"/>
      <c r="F27" s="8"/>
      <c r="G27" s="8"/>
      <c r="H27" s="8"/>
      <c r="I27" s="8"/>
      <c r="J27" s="8"/>
      <c r="K27" s="8"/>
      <c r="L27" s="8"/>
      <c r="M27" s="8"/>
      <c r="N27" s="8"/>
    </row>
  </sheetData>
  <mergeCells count="4">
    <mergeCell ref="A26:N26"/>
    <mergeCell ref="A1:N1"/>
    <mergeCell ref="A2:N2"/>
    <mergeCell ref="A25:N25"/>
  </mergeCells>
  <pageMargins left="0.7" right="0.7" top="0.75" bottom="0.7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tachment xmlns="d8658c64-b61e-47ac-bf9f-77b63b2ba9de">ATTACHMENT</Attachment>
    <Issue xmlns="d8658c64-b61e-47ac-bf9f-77b63b2ba9de">B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  <Topic xmlns="d8658c64-b61e-47ac-bf9f-77b63b2ba9de" xsi:nil="true"/>
    <Intervenor xmlns="d8658c64-b61e-47ac-bf9f-77b63b2ba9de">STAFF</Interveno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BF3896-9FE0-4827-BFFB-CD2FDEFC2CA0}">
  <ds:schemaRefs>
    <ds:schemaRef ds:uri="http://schemas.microsoft.com/office/2006/metadata/properties"/>
    <ds:schemaRef ds:uri="http://schemas.microsoft.com/office/infopath/2007/PartnerControls"/>
    <ds:schemaRef ds:uri="d8658c64-b61e-47ac-bf9f-77b63b2ba9de"/>
    <ds:schemaRef ds:uri="bc9be6ef-036f-4d38-ab45-2a4da0c93cb0"/>
  </ds:schemaRefs>
</ds:datastoreItem>
</file>

<file path=customXml/itemProps2.xml><?xml version="1.0" encoding="utf-8"?>
<ds:datastoreItem xmlns:ds="http://schemas.openxmlformats.org/officeDocument/2006/customXml" ds:itemID="{6BAAFC94-7710-4B17-A0F3-22F667C5B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658c64-b61e-47ac-bf9f-77b63b2ba9de"/>
    <ds:schemaRef ds:uri="bc9be6ef-036f-4d38-ab45-2a4da0c93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14719C-8FDE-4DCE-ACCD-F6F0DF1B5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STAFF-3, Attachment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2026-06-16T19:14:01Z</dcterms:created>
  <dcterms:modified xsi:type="dcterms:W3CDTF">2026-06-17T10:43:17Z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-51320908</vt:i4>
  </property>
  <property fmtid="{D5CDD505-2E9C-101B-9397-08002B2CF9AE}" pid="3" name="_NewReviewCycle">
    <vt:lpwstr/>
  </property>
  <property fmtid="{D5CDD505-2E9C-101B-9397-08002B2CF9AE}" pid="4" name="ContentTypeId">
    <vt:lpwstr>0x010100F81276DF02A4AB4F850C8FDE71AFD584</vt:lpwstr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2026-06-16T19:52:45Z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e067daa1-2405-45a5-b78b-1fe9e249a690</vt:lpwstr>
  </property>
  <property fmtid="{D5CDD505-2E9C-101B-9397-08002B2CF9AE}" pid="11" name="MSIP_Label_b1a6f161-e42b-4c47-8f69-f6a81e023e2d_ContentBits">
    <vt:lpwstr>0</vt:lpwstr>
  </property>
  <property fmtid="{D5CDD505-2E9C-101B-9397-08002B2CF9AE}" pid="12" name="MSIP_Label_b1a6f161-e42b-4c47-8f69-f6a81e023e2d_Tag">
    <vt:lpwstr>10, 3, 0, 2</vt:lpwstr>
  </property>
  <property fmtid="{D5CDD505-2E9C-101B-9397-08002B2CF9AE}" pid="13" name="MediaServiceImageTags">
    <vt:lpwstr/>
  </property>
  <property fmtid="{D5CDD505-2E9C-101B-9397-08002B2CF9AE}" pid="14" name="_ReviewingToolsShownOnce">
    <vt:lpwstr/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SV_HIDDEN_GRID_QUERY_LIST_4F35BF76-6C0D-4D9B-82B2-816C12CF3733">
    <vt:lpwstr>empty_477D106A-C0D6-4607-AEBD-E2C9D60EA279</vt:lpwstr>
  </property>
</Properties>
</file>