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6" documentId="8_{47E796EF-CF18-4735-9FD9-CB7F59C2A706}" xr6:coauthVersionLast="47" xr6:coauthVersionMax="47" xr10:uidLastSave="{26C8470A-AC4F-479A-8831-B3025846944D}"/>
  <bookViews>
    <workbookView xWindow="-120" yWindow="-120" windowWidth="29040" windowHeight="15720" xr2:uid="{8FF60400-232E-4D52-9617-8053A1E1E112}"/>
  </bookViews>
  <sheets>
    <sheet name="ED_GEC_PP-68 Attach 1" sheetId="1" r:id="rId1"/>
  </sheets>
  <definedNames>
    <definedName name="_xlnm.Print_Area" localSheetId="0">'ED_GEC_PP-68 Attach 1'!$B$2:$J$18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I6" i="1" s="1"/>
  <c r="E6" i="1"/>
  <c r="H6" i="1" s="1"/>
  <c r="G10" i="1" l="1"/>
  <c r="I10" i="1" s="1"/>
  <c r="G9" i="1"/>
  <c r="I9" i="1" s="1"/>
  <c r="G8" i="1"/>
  <c r="I8" i="1" s="1"/>
  <c r="G7" i="1"/>
  <c r="I7" i="1" s="1"/>
  <c r="E10" i="1"/>
  <c r="H10" i="1" s="1"/>
  <c r="E9" i="1"/>
  <c r="H9" i="1" s="1"/>
  <c r="E8" i="1"/>
  <c r="H8" i="1" s="1"/>
  <c r="E7" i="1"/>
  <c r="H7" i="1" s="1"/>
</calcChain>
</file>

<file path=xl/sharedStrings.xml><?xml version="1.0" encoding="utf-8"?>
<sst xmlns="http://schemas.openxmlformats.org/spreadsheetml/2006/main" count="23" uniqueCount="23">
  <si>
    <t>Year</t>
  </si>
  <si>
    <r>
      <t xml:space="preserve"> DSMI @ 100% Achivement</t>
    </r>
    <r>
      <rPr>
        <vertAlign val="superscript"/>
        <sz val="10"/>
        <color theme="1"/>
        <rFont val="Arial"/>
        <family val="2"/>
      </rPr>
      <t>1</t>
    </r>
  </si>
  <si>
    <r>
      <t>Net Annual Gas Savings (m3)</t>
    </r>
    <r>
      <rPr>
        <vertAlign val="superscript"/>
        <sz val="10"/>
        <color theme="1"/>
        <rFont val="Arial"/>
        <family val="2"/>
      </rPr>
      <t>2 3</t>
    </r>
  </si>
  <si>
    <t>Ratio of DSMI to First Year Gas Savings</t>
  </si>
  <si>
    <r>
      <t>Program TRC-Plus Net Benefits</t>
    </r>
    <r>
      <rPr>
        <vertAlign val="superscript"/>
        <sz val="10"/>
        <color theme="1"/>
        <rFont val="Arial"/>
        <family val="2"/>
      </rPr>
      <t>4</t>
    </r>
  </si>
  <si>
    <t>Ratio of DSMI to TRC-Plus Net Benefits</t>
  </si>
  <si>
    <t>DSMI Using Ratio of First Year Gas Savings (m3)</t>
  </si>
  <si>
    <t>DSMI Using Ratio of TRC-Plus Benefits</t>
  </si>
  <si>
    <r>
      <t>Portfolio TRC-Plus Net Benefits</t>
    </r>
    <r>
      <rPr>
        <vertAlign val="superscript"/>
        <sz val="10"/>
        <color theme="1"/>
        <rFont val="Arial"/>
        <family val="2"/>
      </rPr>
      <t>4</t>
    </r>
  </si>
  <si>
    <t>(a)</t>
  </si>
  <si>
    <t>(b)</t>
  </si>
  <si>
    <t>(c) = (a) / (b)</t>
  </si>
  <si>
    <t>(d)</t>
  </si>
  <si>
    <t>(e) = (a) / (d)</t>
  </si>
  <si>
    <t>(f) = (c) x (b)</t>
  </si>
  <si>
    <t>(g) = (e) x (d)</t>
  </si>
  <si>
    <t>(h)</t>
  </si>
  <si>
    <t>Notes: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</si>
  <si>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2023 DSMI is OEB-approved (EB-2021-0002) excluding programs/scorecards that do not have m3 savings in year 1 (i.e. Energy Performance and Bulding Beyond Code).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</si>
  <si>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2024 &amp; 2025 has been excluded. 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) targets use the Target Adjustment Mechanism (TAM) and therefore not known at time of approval. 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</si>
  <si>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The 2027-2030 Large Volume Direct Access Offering has a total target for the four-year term in 2030. For illustrative purposes, yearly forecast values have been estimated and assume all eligible customers remain in the offering. </t>
    </r>
  </si>
  <si>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TRC-Plus calculations are not completed or included in the OEB's Decision and Order for the 2023-2025 DSM Plan. TRC-Plus values have been taken from the Plan Application (EB-2021-0002, September 29, 2021 Updated Evidence, TRC-Plus at Exhibit D, Tab 1, Schedule 4, p.2).</t>
    </r>
  </si>
  <si>
    <t>Table 1
 Shareholder Incentive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</si>
</sst>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.00;\(&quot;$&quot;#,##0.00\);&quot;-&quot;"/>
    <numFmt numFmtId="166" formatCode="#,##0;\(#,##0\);&quot;-&quot;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vertical="center"/>
    </xf>
    <xf numFmtId="166" fontId="1" fillId="0" borderId="3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1E3D-3168-4110-AE12-1FD1C7D2ED90}">
  <sheetPr>
    <pageSetUpPr fitToPage="1"/>
  </sheetPr>
  <dimension ref="B2:J19"/>
  <sheetViews>
    <sheetView showGridLines="0" tabSelected="1" zoomScaleNormal="100" workbookViewId="0">
      <selection activeCell="B2" sqref="B2:J2"/>
    </sheetView>
  </sheetViews>
  <sheetFormatPr defaultColWidth="9.140625" defaultRowHeight="12.75" x14ac:dyDescent="0.25"/>
  <cols>
    <col min="1" max="2" width="9.140625" style="1"/>
    <col min="3" max="7" width="14.7109375" style="1" customWidth="1"/>
    <col min="8" max="10" width="15.7109375" style="1" customWidth="1"/>
    <col min="11" max="16384" width="9.140625" style="1"/>
  </cols>
  <sheetData>
    <row r="2" spans="2:10" ht="27.6" customHeight="1" x14ac:dyDescent="0.25">
      <c r="B2" s="22" t="s">
        <v>22</v>
      </c>
      <c r="C2" s="23"/>
      <c r="D2" s="23"/>
      <c r="E2" s="23"/>
      <c r="F2" s="23"/>
      <c r="G2" s="23"/>
      <c r="H2" s="23"/>
      <c r="I2" s="23"/>
      <c r="J2" s="23"/>
    </row>
    <row r="4" spans="2:10" ht="52.5" customHeight="1" x14ac:dyDescent="0.25">
      <c r="B4" s="7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</row>
    <row r="5" spans="2:10" x14ac:dyDescent="0.25">
      <c r="B5" s="7"/>
      <c r="C5" s="7" t="s">
        <v>9</v>
      </c>
      <c r="D5" s="7" t="s">
        <v>10</v>
      </c>
      <c r="E5" s="8" t="s">
        <v>11</v>
      </c>
      <c r="F5" s="7" t="s">
        <v>12</v>
      </c>
      <c r="G5" s="8" t="s">
        <v>13</v>
      </c>
      <c r="H5" s="7" t="s">
        <v>14</v>
      </c>
      <c r="I5" s="7" t="s">
        <v>15</v>
      </c>
      <c r="J5" s="7" t="s">
        <v>16</v>
      </c>
    </row>
    <row r="6" spans="2:10" x14ac:dyDescent="0.25">
      <c r="B6" s="15">
        <v>2023</v>
      </c>
      <c r="C6" s="16">
        <v>7607600</v>
      </c>
      <c r="D6" s="17">
        <v>114056551.63976799</v>
      </c>
      <c r="E6" s="18">
        <f t="shared" ref="E6" si="0">IFERROR(C6/D6,"-")</f>
        <v>6.6700245541593817E-2</v>
      </c>
      <c r="F6" s="16">
        <v>390620124</v>
      </c>
      <c r="G6" s="18">
        <f t="shared" ref="G6" si="1">IFERROR(C6/F6,"-")</f>
        <v>1.9475699106582641E-2</v>
      </c>
      <c r="H6" s="16">
        <f t="shared" ref="H6" si="2">IFERROR(E6*D6,"-")</f>
        <v>7607600</v>
      </c>
      <c r="I6" s="16">
        <f t="shared" ref="I6" si="3">IFERROR(G6*F6,"-")</f>
        <v>7607600.0000000009</v>
      </c>
      <c r="J6" s="16">
        <v>372260124</v>
      </c>
    </row>
    <row r="7" spans="2:10" x14ac:dyDescent="0.25">
      <c r="B7" s="19">
        <v>2027</v>
      </c>
      <c r="C7" s="2">
        <v>9558746.0999999996</v>
      </c>
      <c r="D7" s="3">
        <v>126168056.46601328</v>
      </c>
      <c r="E7" s="4">
        <f>IFERROR(C7/D7,"-")</f>
        <v>7.5762014314414858E-2</v>
      </c>
      <c r="F7" s="2">
        <v>225986840.16935349</v>
      </c>
      <c r="G7" s="4">
        <f>IFERROR(C7/F7,"-")</f>
        <v>4.2297799698587407E-2</v>
      </c>
      <c r="H7" s="2">
        <f>IFERROR(E7*D7,"-")</f>
        <v>9558746.0999999996</v>
      </c>
      <c r="I7" s="2">
        <f>IFERROR(G7*F7,"-")</f>
        <v>9558746.0999999996</v>
      </c>
      <c r="J7" s="2">
        <v>208348988.16935349</v>
      </c>
    </row>
    <row r="8" spans="2:10" x14ac:dyDescent="0.25">
      <c r="B8" s="19">
        <v>2028</v>
      </c>
      <c r="C8" s="2">
        <v>10200565.450000001</v>
      </c>
      <c r="D8" s="3">
        <v>138296213.28900367</v>
      </c>
      <c r="E8" s="4">
        <f t="shared" ref="E8:E10" si="4">IFERROR(C8/D8,"-")</f>
        <v>7.3758819619185317E-2</v>
      </c>
      <c r="F8" s="2">
        <v>273575284.11374354</v>
      </c>
      <c r="G8" s="4">
        <f t="shared" ref="G8:G10" si="5">IFERROR(C8/F8,"-")</f>
        <v>3.728613673214333E-2</v>
      </c>
      <c r="H8" s="2">
        <f t="shared" ref="H8:H10" si="6">IFERROR(E8*D8,"-")</f>
        <v>10200565.450000001</v>
      </c>
      <c r="I8" s="2">
        <f t="shared" ref="I8:I10" si="7">IFERROR(G8*F8,"-")</f>
        <v>10200565.450000001</v>
      </c>
      <c r="J8" s="2">
        <v>255837500.11374354</v>
      </c>
    </row>
    <row r="9" spans="2:10" x14ac:dyDescent="0.25">
      <c r="B9" s="19">
        <v>2029</v>
      </c>
      <c r="C9" s="2">
        <v>10782763.200000001</v>
      </c>
      <c r="D9" s="3">
        <v>145928374.49926478</v>
      </c>
      <c r="E9" s="4">
        <f t="shared" si="4"/>
        <v>7.389079222597883E-2</v>
      </c>
      <c r="F9" s="2">
        <v>309628810.76508224</v>
      </c>
      <c r="G9" s="4">
        <f t="shared" si="5"/>
        <v>3.4824805783919659E-2</v>
      </c>
      <c r="H9" s="2">
        <f t="shared" si="6"/>
        <v>10782763.200000001</v>
      </c>
      <c r="I9" s="2">
        <f t="shared" si="7"/>
        <v>10782763.200000001</v>
      </c>
      <c r="J9" s="2">
        <v>291585937.76508224</v>
      </c>
    </row>
    <row r="10" spans="2:10" x14ac:dyDescent="0.25">
      <c r="B10" s="11">
        <v>2030</v>
      </c>
      <c r="C10" s="12">
        <v>11336240.050000001</v>
      </c>
      <c r="D10" s="13">
        <v>151966195.6830284</v>
      </c>
      <c r="E10" s="14">
        <f t="shared" si="4"/>
        <v>7.4597116806458516E-2</v>
      </c>
      <c r="F10" s="12">
        <v>340330507.20111275</v>
      </c>
      <c r="G10" s="14">
        <f t="shared" si="5"/>
        <v>3.3309502998216479E-2</v>
      </c>
      <c r="H10" s="12">
        <f t="shared" si="6"/>
        <v>11336240.050000001</v>
      </c>
      <c r="I10" s="12">
        <f t="shared" si="7"/>
        <v>11336240.050000001</v>
      </c>
      <c r="J10" s="12">
        <v>321977298.20111275</v>
      </c>
    </row>
    <row r="11" spans="2:10" x14ac:dyDescent="0.25">
      <c r="B11" s="10" t="s">
        <v>17</v>
      </c>
      <c r="C11" s="2"/>
      <c r="D11" s="3"/>
      <c r="E11" s="4"/>
      <c r="F11" s="2"/>
      <c r="G11" s="4"/>
      <c r="H11" s="2"/>
      <c r="I11" s="2"/>
      <c r="J11" s="2"/>
    </row>
    <row r="12" spans="2:10" ht="30" customHeight="1" x14ac:dyDescent="0.25">
      <c r="B12" s="24" t="s">
        <v>18</v>
      </c>
      <c r="C12" s="24"/>
      <c r="D12" s="24"/>
      <c r="E12" s="24"/>
      <c r="F12" s="24"/>
      <c r="G12" s="24"/>
      <c r="H12" s="24"/>
      <c r="I12" s="24"/>
      <c r="J12" s="24"/>
    </row>
    <row r="13" spans="2:10" ht="15" customHeight="1" x14ac:dyDescent="0.25">
      <c r="B13" s="25" t="s">
        <v>19</v>
      </c>
      <c r="C13" s="25"/>
      <c r="D13" s="25"/>
      <c r="E13" s="25"/>
      <c r="F13" s="25"/>
      <c r="G13" s="25"/>
      <c r="H13" s="25"/>
      <c r="I13" s="25"/>
      <c r="J13" s="25"/>
    </row>
    <row r="14" spans="2:10" ht="30" customHeight="1" x14ac:dyDescent="0.25">
      <c r="B14" s="26" t="s">
        <v>20</v>
      </c>
      <c r="C14" s="26"/>
      <c r="D14" s="26"/>
      <c r="E14" s="26"/>
      <c r="F14" s="26"/>
      <c r="G14" s="26"/>
      <c r="H14" s="26"/>
      <c r="I14" s="26"/>
      <c r="J14" s="26"/>
    </row>
    <row r="15" spans="2:10" ht="30" customHeight="1" x14ac:dyDescent="0.25">
      <c r="B15" s="26" t="s">
        <v>21</v>
      </c>
      <c r="C15" s="26"/>
      <c r="D15" s="26"/>
      <c r="E15" s="26"/>
      <c r="F15" s="26"/>
      <c r="G15" s="26"/>
      <c r="H15" s="26"/>
      <c r="I15" s="26"/>
      <c r="J15" s="26"/>
    </row>
    <row r="16" spans="2:10" ht="15" customHeight="1" x14ac:dyDescent="0.25">
      <c r="B16" s="20"/>
      <c r="C16" s="21"/>
      <c r="D16" s="21"/>
      <c r="E16" s="21"/>
      <c r="F16" s="21"/>
    </row>
    <row r="18" spans="2:8" x14ac:dyDescent="0.25">
      <c r="B18" s="5"/>
    </row>
    <row r="19" spans="2:8" x14ac:dyDescent="0.25">
      <c r="H19" s="6"/>
    </row>
  </sheetData>
  <mergeCells count="6">
    <mergeCell ref="B16:F16"/>
    <mergeCell ref="B2:J2"/>
    <mergeCell ref="B12:J12"/>
    <mergeCell ref="B13:J13"/>
    <mergeCell ref="B14:J14"/>
    <mergeCell ref="B15:J15"/>
  </mergeCells>
  <pageMargins left="0.7" right="0.7" top="0.75" bottom="0.75" header="0.3" footer="0.3"/>
  <pageSetup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ED/GEC/PP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CBF90C32-3ADA-4460-B220-51E09DF5FEE5}"/>
</file>

<file path=customXml/itemProps2.xml><?xml version="1.0" encoding="utf-8"?>
<ds:datastoreItem xmlns:ds="http://schemas.openxmlformats.org/officeDocument/2006/customXml" ds:itemID="{5B9FA165-BA91-467A-8EB3-E4C2613B5463}"/>
</file>

<file path=customXml/itemProps3.xml><?xml version="1.0" encoding="utf-8"?>
<ds:datastoreItem xmlns:ds="http://schemas.openxmlformats.org/officeDocument/2006/customXml" ds:itemID="{3F2E988B-2AE7-462C-9C47-7579B6837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ED_GEC_PP-68 Attach 1</vt:lpstr>
      <vt:lpstr>'ED_GEC_PP-68 Attach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2026-06-18T20:22:39Z</dcterms:created>
  <dcterms:modified xsi:type="dcterms:W3CDTF">2026-06-18T20:23:56Z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2026-06-18T20:22:50Z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7e2ab89a-02a8-4a0e-984b-49daf458d5f8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-194563595</vt:i4>
  </property>
  <property fmtid="{D5CDD505-2E9C-101B-9397-08002B2CF9AE}" pid="16" name="SV_HIDDEN_GRID_QUERY_LIST_4F35BF76-6C0D-4D9B-82B2-816C12CF3733">
    <vt:lpwstr>empty_477D106A-C0D6-4607-AEBD-E2C9D60EA279</vt:lpwstr>
  </property>
</Properties>
</file>