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66925"/>
  <xr:revisionPtr revIDLastSave="324" documentId="11_4406887AC0C9F8DEA4F6BCB5663A099C40FAF7B6" xr6:coauthVersionLast="47" xr6:coauthVersionMax="47" xr10:uidLastSave="{09DC7F12-813E-490C-A966-95B5433A65AD}"/>
  <bookViews>
    <workbookView xWindow="-120" yWindow="-120" windowWidth="29040" windowHeight="15720" xr2:uid="{00000000-000D-0000-FFFF-FFFF00000000}"/>
  </bookViews>
  <sheets>
    <sheet name="Electricity" sheetId="2" r:id="rId1"/>
    <sheet name="Ga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9" i="1" l="1"/>
  <c r="K39" i="1"/>
  <c r="L38" i="1"/>
  <c r="K38" i="1"/>
  <c r="L37" i="1"/>
  <c r="K37" i="1"/>
  <c r="L36" i="1"/>
  <c r="K36" i="1"/>
  <c r="L35" i="1"/>
  <c r="K35" i="1"/>
  <c r="L34" i="1"/>
  <c r="K34" i="1"/>
  <c r="L33" i="1"/>
  <c r="K33" i="1"/>
  <c r="L32" i="1"/>
  <c r="K32" i="1"/>
  <c r="L31" i="1"/>
  <c r="K31" i="1"/>
  <c r="L30" i="1"/>
  <c r="K30" i="1"/>
  <c r="L29" i="1"/>
  <c r="K29" i="1"/>
  <c r="L28" i="1"/>
  <c r="K28" i="1"/>
  <c r="L27" i="1"/>
  <c r="K27" i="1"/>
  <c r="L26" i="1"/>
  <c r="K26" i="1"/>
  <c r="L25" i="1"/>
  <c r="K25" i="1"/>
  <c r="L24" i="1"/>
  <c r="K24" i="1"/>
  <c r="L23" i="1"/>
  <c r="K23" i="1"/>
  <c r="L22" i="1"/>
  <c r="K22" i="1"/>
  <c r="L21" i="1"/>
  <c r="K21" i="1"/>
  <c r="L20" i="1"/>
  <c r="K20" i="1"/>
  <c r="L19" i="1"/>
  <c r="K19" i="1"/>
  <c r="L18" i="1"/>
  <c r="K18" i="1"/>
  <c r="L17" i="1"/>
  <c r="K17" i="1"/>
  <c r="L16" i="1"/>
  <c r="K16" i="1"/>
  <c r="L15" i="1"/>
  <c r="K15" i="1"/>
  <c r="L14" i="1"/>
  <c r="K14" i="1"/>
  <c r="L13" i="1"/>
  <c r="K13" i="1"/>
  <c r="L12" i="1"/>
  <c r="K12" i="1"/>
  <c r="L11" i="1"/>
  <c r="K11" i="1"/>
  <c r="L10" i="1"/>
  <c r="K10" i="1"/>
  <c r="L9" i="1"/>
  <c r="K9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AF39" i="2"/>
  <c r="AE39" i="2"/>
  <c r="AF38" i="2"/>
  <c r="AE38" i="2"/>
  <c r="AF37" i="2"/>
  <c r="AE37" i="2"/>
  <c r="AF36" i="2"/>
  <c r="AE36" i="2"/>
  <c r="AF35" i="2"/>
  <c r="AE35" i="2"/>
  <c r="AF34" i="2"/>
  <c r="AE34" i="2"/>
  <c r="AF33" i="2"/>
  <c r="AE33" i="2"/>
  <c r="AF32" i="2"/>
  <c r="AE32" i="2"/>
  <c r="AF31" i="2"/>
  <c r="AE31" i="2"/>
  <c r="AF30" i="2"/>
  <c r="AE30" i="2"/>
  <c r="AF29" i="2"/>
  <c r="AE29" i="2"/>
  <c r="AF28" i="2"/>
  <c r="AE28" i="2"/>
  <c r="AF27" i="2"/>
  <c r="AE27" i="2"/>
  <c r="AF26" i="2"/>
  <c r="AE26" i="2"/>
  <c r="AF25" i="2"/>
  <c r="AE25" i="2"/>
  <c r="AF24" i="2"/>
  <c r="AE24" i="2"/>
  <c r="AF23" i="2"/>
  <c r="AE23" i="2"/>
  <c r="AF22" i="2"/>
  <c r="AE22" i="2"/>
  <c r="AF21" i="2"/>
  <c r="AE21" i="2"/>
  <c r="AF20" i="2"/>
  <c r="AE20" i="2"/>
  <c r="AF19" i="2"/>
  <c r="AE19" i="2"/>
  <c r="AF18" i="2"/>
  <c r="AE18" i="2"/>
  <c r="AF17" i="2"/>
  <c r="AE17" i="2"/>
  <c r="AF16" i="2"/>
  <c r="AE16" i="2"/>
  <c r="AF15" i="2"/>
  <c r="AE15" i="2"/>
  <c r="AF14" i="2"/>
  <c r="AE14" i="2"/>
  <c r="AF13" i="2"/>
  <c r="AE13" i="2"/>
  <c r="AF12" i="2"/>
  <c r="AE12" i="2"/>
  <c r="AF11" i="2"/>
  <c r="AE11" i="2"/>
  <c r="AF10" i="2"/>
  <c r="AE10" i="2"/>
  <c r="AF9" i="2"/>
  <c r="AE9" i="2"/>
  <c r="AD39" i="2"/>
  <c r="AD38" i="2"/>
  <c r="AD37" i="2"/>
  <c r="AD36" i="2"/>
  <c r="AD35" i="2"/>
  <c r="AD34" i="2"/>
  <c r="AD33" i="2"/>
  <c r="AD32" i="2"/>
  <c r="AD31" i="2"/>
  <c r="AD30" i="2"/>
  <c r="AD29" i="2"/>
  <c r="AD28" i="2"/>
  <c r="AD27" i="2"/>
  <c r="AD26" i="2"/>
  <c r="AD25" i="2"/>
  <c r="AD24" i="2"/>
  <c r="AD23" i="2"/>
  <c r="AD22" i="2"/>
  <c r="AD21" i="2"/>
  <c r="AD20" i="2"/>
  <c r="AD19" i="2"/>
  <c r="AD18" i="2"/>
  <c r="AD17" i="2"/>
  <c r="AD16" i="2"/>
  <c r="AD15" i="2"/>
  <c r="AD14" i="2"/>
  <c r="AD13" i="2"/>
  <c r="AD12" i="2"/>
  <c r="AD11" i="2"/>
  <c r="AD10" i="2"/>
  <c r="AD9" i="2"/>
  <c r="AC39" i="2"/>
  <c r="AB39" i="2"/>
  <c r="AA39" i="2"/>
  <c r="Z39" i="2"/>
  <c r="Y39" i="2"/>
  <c r="X39" i="2"/>
  <c r="W39" i="2"/>
  <c r="AC38" i="2"/>
  <c r="AB38" i="2"/>
  <c r="AA38" i="2"/>
  <c r="Z38" i="2"/>
  <c r="Y38" i="2"/>
  <c r="X38" i="2"/>
  <c r="W38" i="2"/>
  <c r="AC37" i="2"/>
  <c r="AB37" i="2"/>
  <c r="AA37" i="2"/>
  <c r="Z37" i="2"/>
  <c r="Y37" i="2"/>
  <c r="X37" i="2"/>
  <c r="W37" i="2"/>
  <c r="AC36" i="2"/>
  <c r="AB36" i="2"/>
  <c r="AA36" i="2"/>
  <c r="Z36" i="2"/>
  <c r="Y36" i="2"/>
  <c r="X36" i="2"/>
  <c r="W36" i="2"/>
  <c r="AC35" i="2"/>
  <c r="AB35" i="2"/>
  <c r="AA35" i="2"/>
  <c r="Z35" i="2"/>
  <c r="Y35" i="2"/>
  <c r="X35" i="2"/>
  <c r="W35" i="2"/>
  <c r="AC34" i="2"/>
  <c r="AB34" i="2"/>
  <c r="AA34" i="2"/>
  <c r="Z34" i="2"/>
  <c r="Y34" i="2"/>
  <c r="X34" i="2"/>
  <c r="W34" i="2"/>
  <c r="AC33" i="2"/>
  <c r="AB33" i="2"/>
  <c r="AA33" i="2"/>
  <c r="Z33" i="2"/>
  <c r="Y33" i="2"/>
  <c r="X33" i="2"/>
  <c r="W33" i="2"/>
  <c r="AC32" i="2"/>
  <c r="AB32" i="2"/>
  <c r="AA32" i="2"/>
  <c r="Z32" i="2"/>
  <c r="Y32" i="2"/>
  <c r="X32" i="2"/>
  <c r="W32" i="2"/>
  <c r="AC31" i="2"/>
  <c r="AB31" i="2"/>
  <c r="AA31" i="2"/>
  <c r="Z31" i="2"/>
  <c r="Y31" i="2"/>
  <c r="X31" i="2"/>
  <c r="W31" i="2"/>
  <c r="AC30" i="2"/>
  <c r="AB30" i="2"/>
  <c r="AA30" i="2"/>
  <c r="Z30" i="2"/>
  <c r="Y30" i="2"/>
  <c r="X30" i="2"/>
  <c r="W30" i="2"/>
  <c r="AC29" i="2"/>
  <c r="AB29" i="2"/>
  <c r="AA29" i="2"/>
  <c r="Z29" i="2"/>
  <c r="Y29" i="2"/>
  <c r="X29" i="2"/>
  <c r="W29" i="2"/>
  <c r="AC28" i="2"/>
  <c r="AB28" i="2"/>
  <c r="AA28" i="2"/>
  <c r="Z28" i="2"/>
  <c r="Y28" i="2"/>
  <c r="X28" i="2"/>
  <c r="W28" i="2"/>
  <c r="AC27" i="2"/>
  <c r="AB27" i="2"/>
  <c r="AA27" i="2"/>
  <c r="Z27" i="2"/>
  <c r="Y27" i="2"/>
  <c r="X27" i="2"/>
  <c r="W27" i="2"/>
  <c r="AC26" i="2"/>
  <c r="AB26" i="2"/>
  <c r="AA26" i="2"/>
  <c r="Z26" i="2"/>
  <c r="Y26" i="2"/>
  <c r="X26" i="2"/>
  <c r="W26" i="2"/>
  <c r="AC25" i="2"/>
  <c r="AB25" i="2"/>
  <c r="AA25" i="2"/>
  <c r="Z25" i="2"/>
  <c r="Y25" i="2"/>
  <c r="X25" i="2"/>
  <c r="W25" i="2"/>
  <c r="AC24" i="2"/>
  <c r="AB24" i="2"/>
  <c r="AA24" i="2"/>
  <c r="Z24" i="2"/>
  <c r="Y24" i="2"/>
  <c r="X24" i="2"/>
  <c r="W24" i="2"/>
  <c r="AC23" i="2"/>
  <c r="AB23" i="2"/>
  <c r="AA23" i="2"/>
  <c r="Z23" i="2"/>
  <c r="Y23" i="2"/>
  <c r="X23" i="2"/>
  <c r="W23" i="2"/>
  <c r="AC22" i="2"/>
  <c r="AB22" i="2"/>
  <c r="AA22" i="2"/>
  <c r="Z22" i="2"/>
  <c r="Y22" i="2"/>
  <c r="X22" i="2"/>
  <c r="W22" i="2"/>
  <c r="AC21" i="2"/>
  <c r="AB21" i="2"/>
  <c r="AA21" i="2"/>
  <c r="Z21" i="2"/>
  <c r="Y21" i="2"/>
  <c r="X21" i="2"/>
  <c r="W21" i="2"/>
  <c r="AC20" i="2"/>
  <c r="AB20" i="2"/>
  <c r="AA20" i="2"/>
  <c r="Z20" i="2"/>
  <c r="Y20" i="2"/>
  <c r="X20" i="2"/>
  <c r="W20" i="2"/>
  <c r="AC19" i="2"/>
  <c r="AB19" i="2"/>
  <c r="AA19" i="2"/>
  <c r="Z19" i="2"/>
  <c r="Y19" i="2"/>
  <c r="X19" i="2"/>
  <c r="W19" i="2"/>
  <c r="AC18" i="2"/>
  <c r="AB18" i="2"/>
  <c r="AA18" i="2"/>
  <c r="Z18" i="2"/>
  <c r="Y18" i="2"/>
  <c r="X18" i="2"/>
  <c r="W18" i="2"/>
  <c r="AC17" i="2"/>
  <c r="AB17" i="2"/>
  <c r="AA17" i="2"/>
  <c r="Z17" i="2"/>
  <c r="Y17" i="2"/>
  <c r="X17" i="2"/>
  <c r="W17" i="2"/>
  <c r="AC16" i="2"/>
  <c r="AB16" i="2"/>
  <c r="AA16" i="2"/>
  <c r="Z16" i="2"/>
  <c r="Y16" i="2"/>
  <c r="X16" i="2"/>
  <c r="W16" i="2"/>
  <c r="AC15" i="2"/>
  <c r="AB15" i="2"/>
  <c r="AA15" i="2"/>
  <c r="Z15" i="2"/>
  <c r="Y15" i="2"/>
  <c r="X15" i="2"/>
  <c r="W15" i="2"/>
  <c r="AC14" i="2"/>
  <c r="AB14" i="2"/>
  <c r="AA14" i="2"/>
  <c r="Z14" i="2"/>
  <c r="Y14" i="2"/>
  <c r="X14" i="2"/>
  <c r="W14" i="2"/>
  <c r="AC13" i="2"/>
  <c r="AB13" i="2"/>
  <c r="AA13" i="2"/>
  <c r="Z13" i="2"/>
  <c r="Y13" i="2"/>
  <c r="X13" i="2"/>
  <c r="W13" i="2"/>
  <c r="AC12" i="2"/>
  <c r="AB12" i="2"/>
  <c r="AA12" i="2"/>
  <c r="Z12" i="2"/>
  <c r="Y12" i="2"/>
  <c r="X12" i="2"/>
  <c r="W12" i="2"/>
  <c r="AC11" i="2"/>
  <c r="AB11" i="2"/>
  <c r="AA11" i="2"/>
  <c r="Z11" i="2"/>
  <c r="Y11" i="2"/>
  <c r="X11" i="2"/>
  <c r="W11" i="2"/>
  <c r="AC10" i="2"/>
  <c r="AB10" i="2"/>
  <c r="AA10" i="2"/>
  <c r="Z10" i="2"/>
  <c r="Y10" i="2"/>
  <c r="X10" i="2"/>
  <c r="W10" i="2"/>
  <c r="AC9" i="2"/>
  <c r="AB9" i="2"/>
  <c r="AA9" i="2"/>
  <c r="Z9" i="2"/>
  <c r="Y9" i="2"/>
  <c r="X9" i="2"/>
  <c r="W9" i="2"/>
  <c r="V39" i="2"/>
  <c r="V38" i="2"/>
  <c r="V37" i="2"/>
  <c r="V36" i="2"/>
  <c r="V35" i="2"/>
  <c r="V34" i="2"/>
  <c r="V33" i="2"/>
  <c r="V32" i="2"/>
  <c r="V31" i="2"/>
  <c r="V30" i="2"/>
  <c r="V29" i="2"/>
  <c r="V28" i="2"/>
  <c r="V27" i="2"/>
  <c r="V26" i="2"/>
  <c r="V25" i="2"/>
  <c r="V24" i="2"/>
  <c r="V23" i="2"/>
  <c r="V22" i="2"/>
  <c r="V21" i="2"/>
  <c r="V20" i="2"/>
  <c r="V19" i="2"/>
  <c r="V18" i="2"/>
  <c r="V17" i="2"/>
  <c r="V16" i="2"/>
  <c r="V15" i="2"/>
  <c r="V14" i="2"/>
  <c r="V13" i="2"/>
  <c r="V12" i="2"/>
  <c r="V11" i="2"/>
  <c r="V10" i="2"/>
  <c r="V9" i="2"/>
</calcChain>
</file>

<file path=xl/sharedStrings.xml><?xml version="1.0" encoding="utf-8"?>
<sst xmlns="http://schemas.openxmlformats.org/spreadsheetml/2006/main" count="53" uniqueCount="34">
  <si>
    <t>Avoided Energy Cost by Season and Time-of-Use Period (2027$/MWh)</t>
  </si>
  <si>
    <t>Avoided Capacity Costs (2027$/kW-yr)</t>
  </si>
  <si>
    <t>Avoided Energy Cost by Season and Time-of-Use Period (nominal$/kWh)</t>
  </si>
  <si>
    <t>Avoided Capacity Costs (nominal$/kW-yr)</t>
  </si>
  <si>
    <t>Year</t>
  </si>
  <si>
    <t>Electricity Marginal Energy Costs ($/kWh)</t>
  </si>
  <si>
    <t>Electricity Winter Peak Marginal Capacity Costs ($/kW)</t>
  </si>
  <si>
    <t>Winter On Peak</t>
  </si>
  <si>
    <t>Winter Mid-Peak</t>
  </si>
  <si>
    <t>Winter Off-Peak</t>
  </si>
  <si>
    <t>Summer On Peak</t>
  </si>
  <si>
    <t>Summer Mid-Peak</t>
  </si>
  <si>
    <t>Summer Off-Peak</t>
  </si>
  <si>
    <t>Shoulder Mid-Peak</t>
  </si>
  <si>
    <t>Shoulder Off Peak</t>
  </si>
  <si>
    <t>Generation</t>
  </si>
  <si>
    <t>Transmission</t>
  </si>
  <si>
    <t>Distribution</t>
  </si>
  <si>
    <t>Source: IPSP Revised Table 3, D-4-1 Attachment 3 contained in GEC IR 28 (I-22-28, p.3) except for subsequent IESO modification to avoided capacity costs, values beyond 2027 are equal to the 2027 values</t>
  </si>
  <si>
    <t>Avoided Natural Gas Cost (2027$/MMBtu)</t>
  </si>
  <si>
    <t>Avoided Natural Gas Cost (nominal $/m3)</t>
  </si>
  <si>
    <t>Baseload</t>
  </si>
  <si>
    <t>Weather Sensitive</t>
  </si>
  <si>
    <t>Residential/ Commercial Space Heating</t>
  </si>
  <si>
    <t>Residential/ Commercial Water Heating</t>
  </si>
  <si>
    <t>Industrial Process</t>
  </si>
  <si>
    <t>Source: IPSP D-3-1 Attachment 4, p.6</t>
  </si>
  <si>
    <t>IESO Avoided Costs as per IESO Cost-Effectiveness Tool [IESO-CDM-CE-Tool-V9-8-March-03-2026.xlsx]. Formatting from the IESO Tool has been retained. Source: https://www.ieso.ca/-/media/Files/IESO/Document-Library/EMV/IESO-CDM-CE-Tool-V9-8-March-03-2026.xlsb</t>
  </si>
  <si>
    <t xml:space="preserve">For comparison, IESO avoided costs have been adjusted to nominal values using a 2% inflation rate and converted MWh to kWh. </t>
  </si>
  <si>
    <t>For comparison, IESO avoided costs have been adjusted to nominal values using a 2% inflation rate and converted MMbtu to m3 using 0.03705 MMbtu/m3.</t>
  </si>
  <si>
    <t>Electricity Summer Peak Marginal Capacity Costs ($ / kW)</t>
  </si>
  <si>
    <t>Gas Costs ($/m3)</t>
  </si>
  <si>
    <t>Enbridge Gas Avoided Costs as per Exhibit D, Tab 10, Schedule 1, Attachment 3. Costs are in nominal dollars.</t>
  </si>
  <si>
    <t>IESO Avoided Costs as per IESO Cost-Effectiveness Tool [IESO-CDM-CE-Tool-V9-8-March-03-2026.xlsx, which is the latest avaliable version as of June 11, 2026]. Formatting from the IESO Tool has been retained. Source: https://www.ieso.ca/-/media/Files/IESO/Document-Library/EMV/IESO-CDM-CE-Tool-V9-8-March-03-2026.xlsb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</si>
</sst>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#,##0.000"/>
    <numFmt numFmtId="165" formatCode="_-* #,##0.00_-;\-* #,##0.00_-;_-* &quot;-&quot;??_-;_-@_-"/>
    <numFmt numFmtId="166" formatCode="0.000"/>
    <numFmt numFmtId="167" formatCode="&quot;$&quot;#,##0.00"/>
    <numFmt numFmtId="168" formatCode="&quot;$&quot;#,##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color theme="0"/>
      <name val="Tahoma"/>
      <family val="2"/>
    </font>
    <font>
      <sz val="10"/>
      <color rgb="FF0000FF"/>
      <name val="Tahoma"/>
      <family val="2"/>
    </font>
    <font>
      <b/>
      <sz val="10"/>
      <color indexed="8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EEBD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BBBAB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2" fillId="0" borderId="0">
      <alignment vertical="top"/>
    </xf>
    <xf numFmtId="165" fontId="3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</cellStyleXfs>
  <cellXfs count="44">
    <xf numFmtId="0" fontId="0" fillId="0" borderId="0" xfId="0"/>
    <xf numFmtId="164" fontId="4" fillId="0" borderId="1" xfId="1" applyNumberFormat="1" applyFont="1" applyBorder="1" applyAlignment="1">
      <alignment horizontal="center" vertical="top"/>
    </xf>
    <xf numFmtId="0" fontId="7" fillId="2" borderId="4" xfId="3" applyFont="1" applyFill="1" applyBorder="1" applyAlignment="1" applyProtection="1">
      <alignment horizontal="center"/>
      <protection locked="0"/>
    </xf>
    <xf numFmtId="0" fontId="9" fillId="2" borderId="2" xfId="3" applyFont="1" applyFill="1" applyBorder="1" applyProtection="1">
      <protection locked="0"/>
    </xf>
    <xf numFmtId="0" fontId="8" fillId="3" borderId="8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vertical="center" wrapText="1"/>
    </xf>
    <xf numFmtId="0" fontId="7" fillId="2" borderId="1" xfId="0" applyFont="1" applyFill="1" applyBorder="1" applyAlignment="1" applyProtection="1">
      <alignment horizontal="center"/>
      <protection locked="0"/>
    </xf>
    <xf numFmtId="167" fontId="6" fillId="2" borderId="1" xfId="0" applyNumberFormat="1" applyFont="1" applyFill="1" applyBorder="1" applyAlignment="1" applyProtection="1">
      <alignment horizontal="center"/>
      <protection locked="0"/>
    </xf>
    <xf numFmtId="167" fontId="0" fillId="5" borderId="1" xfId="4" applyNumberFormat="1" applyFont="1" applyFill="1" applyBorder="1" applyAlignment="1" applyProtection="1">
      <alignment horizontal="center"/>
      <protection locked="0"/>
    </xf>
    <xf numFmtId="167" fontId="0" fillId="6" borderId="1" xfId="0" applyNumberFormat="1" applyFill="1" applyBorder="1" applyAlignment="1" applyProtection="1">
      <alignment horizontal="center"/>
      <protection locked="0"/>
    </xf>
    <xf numFmtId="167" fontId="0" fillId="7" borderId="1" xfId="0" applyNumberFormat="1" applyFill="1" applyBorder="1" applyAlignment="1" applyProtection="1">
      <alignment horizontal="center"/>
      <protection locked="0"/>
    </xf>
    <xf numFmtId="167" fontId="6" fillId="7" borderId="1" xfId="0" applyNumberFormat="1" applyFont="1" applyFill="1" applyBorder="1" applyAlignment="1" applyProtection="1">
      <alignment horizontal="center"/>
      <protection locked="0"/>
    </xf>
    <xf numFmtId="0" fontId="7" fillId="4" borderId="5" xfId="0" applyFont="1" applyFill="1" applyBorder="1" applyAlignment="1">
      <alignment vertical="center"/>
    </xf>
    <xf numFmtId="0" fontId="6" fillId="4" borderId="6" xfId="0" applyFont="1" applyFill="1" applyBorder="1" applyAlignment="1">
      <alignment vertical="center"/>
    </xf>
    <xf numFmtId="0" fontId="6" fillId="4" borderId="7" xfId="0" applyFont="1" applyFill="1" applyBorder="1" applyAlignment="1">
      <alignment vertical="center"/>
    </xf>
    <xf numFmtId="0" fontId="7" fillId="4" borderId="6" xfId="0" applyFont="1" applyFill="1" applyBorder="1" applyAlignment="1">
      <alignment vertical="center"/>
    </xf>
    <xf numFmtId="0" fontId="7" fillId="4" borderId="7" xfId="0" applyFont="1" applyFill="1" applyBorder="1" applyAlignment="1">
      <alignment vertical="center"/>
    </xf>
    <xf numFmtId="164" fontId="2" fillId="0" borderId="1" xfId="1" applyNumberFormat="1" applyBorder="1" applyAlignment="1">
      <alignment horizontal="center" vertical="top"/>
    </xf>
    <xf numFmtId="0" fontId="10" fillId="8" borderId="1" xfId="1" applyFont="1" applyFill="1" applyBorder="1" applyAlignment="1">
      <alignment horizontal="center" vertical="center" wrapText="1" readingOrder="1"/>
    </xf>
    <xf numFmtId="164" fontId="0" fillId="0" borderId="0" xfId="0" applyNumberFormat="1"/>
    <xf numFmtId="166" fontId="2" fillId="0" borderId="0" xfId="1" applyNumberFormat="1" applyAlignment="1">
      <alignment horizontal="center" vertical="center"/>
    </xf>
    <xf numFmtId="0" fontId="5" fillId="0" borderId="0" xfId="0" applyFont="1"/>
    <xf numFmtId="1" fontId="2" fillId="0" borderId="1" xfId="1" applyNumberForma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168" fontId="0" fillId="5" borderId="1" xfId="4" applyNumberFormat="1" applyFont="1" applyFill="1" applyBorder="1" applyAlignment="1" applyProtection="1">
      <alignment horizontal="center"/>
      <protection locked="0"/>
    </xf>
    <xf numFmtId="168" fontId="6" fillId="2" borderId="1" xfId="0" applyNumberFormat="1" applyFont="1" applyFill="1" applyBorder="1" applyAlignment="1" applyProtection="1">
      <alignment horizontal="center"/>
      <protection locked="0"/>
    </xf>
    <xf numFmtId="167" fontId="0" fillId="0" borderId="0" xfId="0" applyNumberFormat="1"/>
    <xf numFmtId="0" fontId="5" fillId="0" borderId="9" xfId="0" applyFont="1" applyBorder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8" fillId="3" borderId="1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11" fillId="8" borderId="5" xfId="1" applyFont="1" applyFill="1" applyBorder="1" applyAlignment="1">
      <alignment horizontal="center" vertical="center" wrapText="1" readingOrder="1"/>
    </xf>
    <xf numFmtId="0" fontId="11" fillId="8" borderId="7" xfId="1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</cellXfs>
  <cellStyles count="5">
    <cellStyle name="Comma 2 2" xfId="2" xr:uid="{D1059C38-5740-4BD5-B216-758D23A05B98}"/>
    <cellStyle name="Currency 3" xfId="4" xr:uid="{8BC31131-BBAC-4762-BEC9-D17E7136CF73}"/>
    <cellStyle name="Normal" xfId="0" builtinId="0"/>
    <cellStyle name="Normal 18" xfId="3" xr:uid="{E525034D-B704-4C4A-A73C-C3DD52BEAAC2}"/>
    <cellStyle name="Normal 2 2 3" xfId="1" xr:uid="{DBC7A640-6A2B-4675-B5CB-E7D85845EACC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24374-3151-4B0F-9464-A7D21FD2CBC7}">
  <dimension ref="B2:AF43"/>
  <sheetViews>
    <sheetView showGridLines="0" tabSelected="1" zoomScaleNormal="100" workbookViewId="0">
      <selection activeCell="N16" sqref="N16"/>
    </sheetView>
  </sheetViews>
  <sheetFormatPr defaultRowHeight="15" x14ac:dyDescent="0.25"/>
  <cols>
    <col min="2" max="2" width="9.140625" style="24"/>
    <col min="3" max="3" width="18.5703125" style="24" customWidth="1"/>
    <col min="4" max="5" width="9.140625" style="24"/>
    <col min="6" max="7" width="18.5703125" style="24" customWidth="1"/>
    <col min="18" max="20" width="14.85546875" customWidth="1"/>
    <col min="21" max="21" width="14" customWidth="1"/>
    <col min="22" max="29" width="10.140625" customWidth="1"/>
    <col min="30" max="32" width="14.85546875" customWidth="1"/>
  </cols>
  <sheetData>
    <row r="2" spans="2:32" ht="15" customHeight="1" x14ac:dyDescent="0.25">
      <c r="B2" s="34" t="s">
        <v>32</v>
      </c>
      <c r="C2" s="34"/>
      <c r="D2" s="34"/>
      <c r="E2" s="34"/>
      <c r="F2" s="34"/>
      <c r="G2" s="34"/>
      <c r="I2" s="35" t="s">
        <v>33</v>
      </c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V2" s="35" t="s">
        <v>28</v>
      </c>
      <c r="W2" s="35"/>
      <c r="X2" s="35"/>
      <c r="Y2" s="35"/>
      <c r="Z2" s="35"/>
      <c r="AA2" s="35"/>
      <c r="AB2" s="35"/>
      <c r="AC2" s="35"/>
      <c r="AD2" s="35"/>
      <c r="AE2" s="35"/>
      <c r="AF2" s="35"/>
    </row>
    <row r="3" spans="2:32" x14ac:dyDescent="0.25">
      <c r="B3" s="34"/>
      <c r="C3" s="34"/>
      <c r="D3" s="34"/>
      <c r="E3" s="34"/>
      <c r="F3" s="34"/>
      <c r="G3" s="34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</row>
    <row r="4" spans="2:32" x14ac:dyDescent="0.25">
      <c r="B4" s="32"/>
      <c r="C4" s="32"/>
      <c r="D4" s="32"/>
      <c r="E4" s="32"/>
      <c r="F4" s="32"/>
      <c r="G4" s="32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</row>
    <row r="5" spans="2:32" x14ac:dyDescent="0.25"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</row>
    <row r="6" spans="2:32" x14ac:dyDescent="0.25">
      <c r="I6" s="2">
        <v>2027</v>
      </c>
      <c r="J6" s="36" t="s">
        <v>0</v>
      </c>
      <c r="K6" s="36"/>
      <c r="L6" s="36"/>
      <c r="M6" s="36"/>
      <c r="N6" s="36"/>
      <c r="O6" s="36"/>
      <c r="P6" s="36"/>
      <c r="Q6" s="36"/>
      <c r="R6" s="36" t="s">
        <v>1</v>
      </c>
      <c r="S6" s="36"/>
      <c r="T6" s="36"/>
      <c r="V6" s="36" t="s">
        <v>2</v>
      </c>
      <c r="W6" s="36"/>
      <c r="X6" s="36"/>
      <c r="Y6" s="36"/>
      <c r="Z6" s="36"/>
      <c r="AA6" s="36"/>
      <c r="AB6" s="36"/>
      <c r="AC6" s="36"/>
      <c r="AD6" s="36" t="s">
        <v>3</v>
      </c>
      <c r="AE6" s="36"/>
      <c r="AF6" s="36"/>
    </row>
    <row r="7" spans="2:32" x14ac:dyDescent="0.25">
      <c r="I7" s="3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</row>
    <row r="8" spans="2:32" ht="51" x14ac:dyDescent="0.25">
      <c r="B8" s="19" t="s">
        <v>4</v>
      </c>
      <c r="C8" s="19" t="s">
        <v>5</v>
      </c>
      <c r="E8" s="19" t="s">
        <v>4</v>
      </c>
      <c r="F8" s="19" t="s">
        <v>30</v>
      </c>
      <c r="G8" s="19" t="s">
        <v>6</v>
      </c>
      <c r="I8" s="5" t="s">
        <v>4</v>
      </c>
      <c r="J8" s="27" t="s">
        <v>7</v>
      </c>
      <c r="K8" s="27" t="s">
        <v>8</v>
      </c>
      <c r="L8" s="27" t="s">
        <v>9</v>
      </c>
      <c r="M8" s="27" t="s">
        <v>10</v>
      </c>
      <c r="N8" s="27" t="s">
        <v>11</v>
      </c>
      <c r="O8" s="27" t="s">
        <v>12</v>
      </c>
      <c r="P8" s="27" t="s">
        <v>13</v>
      </c>
      <c r="Q8" s="27" t="s">
        <v>14</v>
      </c>
      <c r="R8" s="5" t="s">
        <v>15</v>
      </c>
      <c r="S8" s="5" t="s">
        <v>16</v>
      </c>
      <c r="T8" s="5" t="s">
        <v>17</v>
      </c>
      <c r="V8" s="27" t="s">
        <v>7</v>
      </c>
      <c r="W8" s="27" t="s">
        <v>8</v>
      </c>
      <c r="X8" s="27" t="s">
        <v>9</v>
      </c>
      <c r="Y8" s="27" t="s">
        <v>10</v>
      </c>
      <c r="Z8" s="27" t="s">
        <v>11</v>
      </c>
      <c r="AA8" s="27" t="s">
        <v>12</v>
      </c>
      <c r="AB8" s="27" t="s">
        <v>13</v>
      </c>
      <c r="AC8" s="27" t="s">
        <v>14</v>
      </c>
      <c r="AD8" s="5" t="s">
        <v>15</v>
      </c>
      <c r="AE8" s="5" t="s">
        <v>16</v>
      </c>
      <c r="AF8" s="5" t="s">
        <v>17</v>
      </c>
    </row>
    <row r="9" spans="2:32" x14ac:dyDescent="0.25">
      <c r="B9" s="23">
        <v>2027</v>
      </c>
      <c r="C9" s="25">
        <v>6.6456073567765991E-2</v>
      </c>
      <c r="E9" s="23">
        <v>2027</v>
      </c>
      <c r="F9" s="26">
        <v>210.84753075278533</v>
      </c>
      <c r="G9" s="26">
        <v>0</v>
      </c>
      <c r="I9" s="7">
        <v>2027</v>
      </c>
      <c r="J9" s="9">
        <v>78.678933125328328</v>
      </c>
      <c r="K9" s="9">
        <v>80.816873079729376</v>
      </c>
      <c r="L9" s="9">
        <v>95.015821031488628</v>
      </c>
      <c r="M9" s="9">
        <v>102.75183163654557</v>
      </c>
      <c r="N9" s="9">
        <v>107.40038049660374</v>
      </c>
      <c r="O9" s="9">
        <v>102.27017717533921</v>
      </c>
      <c r="P9" s="9">
        <v>69.460852647308712</v>
      </c>
      <c r="Q9" s="9">
        <v>71.470925197943941</v>
      </c>
      <c r="R9" s="10">
        <v>156</v>
      </c>
      <c r="S9" s="8">
        <v>0</v>
      </c>
      <c r="T9" s="8">
        <v>0</v>
      </c>
      <c r="V9" s="28">
        <f>J9*0.001*(1.02)^($I9-$I$6)</f>
        <v>7.8678933125328324E-2</v>
      </c>
      <c r="W9" s="28">
        <f t="shared" ref="W9:AC24" si="0">K9*0.001*(1.02)^($I9-$I$6)</f>
        <v>8.0816873079729373E-2</v>
      </c>
      <c r="X9" s="28">
        <f t="shared" si="0"/>
        <v>9.5015821031488631E-2</v>
      </c>
      <c r="Y9" s="28">
        <f t="shared" si="0"/>
        <v>0.10275183163654558</v>
      </c>
      <c r="Z9" s="28">
        <f t="shared" si="0"/>
        <v>0.10740038049660375</v>
      </c>
      <c r="AA9" s="28">
        <f t="shared" si="0"/>
        <v>0.10227017717533922</v>
      </c>
      <c r="AB9" s="28">
        <f t="shared" si="0"/>
        <v>6.946085264730871E-2</v>
      </c>
      <c r="AC9" s="28">
        <f t="shared" si="0"/>
        <v>7.1470925197943944E-2</v>
      </c>
      <c r="AD9" s="10">
        <f>R9*(1.02)^($I9-$I$6)</f>
        <v>156</v>
      </c>
      <c r="AE9" s="8">
        <f t="shared" ref="AE9:AF24" si="1">S9*(1.02)^($I9-$I$6)</f>
        <v>0</v>
      </c>
      <c r="AF9" s="8">
        <f t="shared" si="1"/>
        <v>0</v>
      </c>
    </row>
    <row r="10" spans="2:32" x14ac:dyDescent="0.25">
      <c r="B10" s="23">
        <v>2028</v>
      </c>
      <c r="C10" s="25">
        <v>6.5073214245392988E-2</v>
      </c>
      <c r="D10" s="21"/>
      <c r="E10" s="23">
        <v>2028</v>
      </c>
      <c r="F10" s="26">
        <v>242.80081887582779</v>
      </c>
      <c r="G10" s="26">
        <v>0</v>
      </c>
      <c r="I10" s="7">
        <v>2028</v>
      </c>
      <c r="J10" s="9">
        <v>86.101614782205814</v>
      </c>
      <c r="K10" s="9">
        <v>80.50969142354748</v>
      </c>
      <c r="L10" s="9">
        <v>71.975373801213237</v>
      </c>
      <c r="M10" s="9">
        <v>88.755093504320669</v>
      </c>
      <c r="N10" s="9">
        <v>95.550263498317648</v>
      </c>
      <c r="O10" s="9">
        <v>78.501403101679102</v>
      </c>
      <c r="P10" s="9">
        <v>77.927663485718682</v>
      </c>
      <c r="Q10" s="9">
        <v>66.305916709749198</v>
      </c>
      <c r="R10" s="10">
        <v>417.58024703855085</v>
      </c>
      <c r="S10" s="8">
        <v>0</v>
      </c>
      <c r="T10" s="8">
        <v>0</v>
      </c>
      <c r="V10" s="28">
        <f t="shared" ref="V10:V39" si="2">J10*0.001*(1.02)^($I10-$I$6)</f>
        <v>8.782364707784994E-2</v>
      </c>
      <c r="W10" s="28">
        <f t="shared" si="0"/>
        <v>8.2119885252018437E-2</v>
      </c>
      <c r="X10" s="28">
        <f t="shared" si="0"/>
        <v>7.3414881277237512E-2</v>
      </c>
      <c r="Y10" s="28">
        <f t="shared" si="0"/>
        <v>9.0530195374407096E-2</v>
      </c>
      <c r="Z10" s="28">
        <f t="shared" si="0"/>
        <v>9.7461268768283996E-2</v>
      </c>
      <c r="AA10" s="28">
        <f t="shared" si="0"/>
        <v>8.0071431163712695E-2</v>
      </c>
      <c r="AB10" s="28">
        <f t="shared" si="0"/>
        <v>7.9486216755433062E-2</v>
      </c>
      <c r="AC10" s="28">
        <f t="shared" si="0"/>
        <v>6.7632035043944175E-2</v>
      </c>
      <c r="AD10" s="10">
        <f t="shared" ref="AD10:AD39" si="3">R10*(1.02)^($I10-$I$6)</f>
        <v>425.93185197932189</v>
      </c>
      <c r="AE10" s="8">
        <f t="shared" si="1"/>
        <v>0</v>
      </c>
      <c r="AF10" s="8">
        <f t="shared" si="1"/>
        <v>0</v>
      </c>
    </row>
    <row r="11" spans="2:32" x14ac:dyDescent="0.25">
      <c r="B11" s="23">
        <v>2029</v>
      </c>
      <c r="C11" s="25">
        <v>7.2246255660248948E-2</v>
      </c>
      <c r="D11" s="21"/>
      <c r="E11" s="23">
        <v>2029</v>
      </c>
      <c r="F11" s="26">
        <v>263.46802054268733</v>
      </c>
      <c r="G11" s="26">
        <v>0</v>
      </c>
      <c r="I11" s="7">
        <v>2029</v>
      </c>
      <c r="J11" s="9">
        <v>76.083424008347905</v>
      </c>
      <c r="K11" s="9">
        <v>74.38167133973208</v>
      </c>
      <c r="L11" s="9">
        <v>83.338036554553099</v>
      </c>
      <c r="M11" s="9">
        <v>39.339395616678146</v>
      </c>
      <c r="N11" s="9">
        <v>47.869452055104531</v>
      </c>
      <c r="O11" s="9">
        <v>57.19133266504069</v>
      </c>
      <c r="P11" s="9">
        <v>58.221907463456681</v>
      </c>
      <c r="Q11" s="9">
        <v>63.832557475288439</v>
      </c>
      <c r="R11" s="10">
        <v>419.44442195558958</v>
      </c>
      <c r="S11" s="8">
        <v>0</v>
      </c>
      <c r="T11" s="8">
        <v>0</v>
      </c>
      <c r="V11" s="28">
        <f t="shared" si="2"/>
        <v>7.9157194338285164E-2</v>
      </c>
      <c r="W11" s="28">
        <f t="shared" si="0"/>
        <v>7.738669086185726E-2</v>
      </c>
      <c r="X11" s="28">
        <f t="shared" si="0"/>
        <v>8.670489323135705E-2</v>
      </c>
      <c r="Y11" s="28">
        <f t="shared" si="0"/>
        <v>4.0928707199591942E-2</v>
      </c>
      <c r="Z11" s="28">
        <f t="shared" si="0"/>
        <v>4.9803377918130755E-2</v>
      </c>
      <c r="AA11" s="28">
        <f t="shared" si="0"/>
        <v>5.950186250470834E-2</v>
      </c>
      <c r="AB11" s="28">
        <f t="shared" si="0"/>
        <v>6.057407252498033E-2</v>
      </c>
      <c r="AC11" s="28">
        <f t="shared" si="0"/>
        <v>6.6411392797290095E-2</v>
      </c>
      <c r="AD11" s="10">
        <f t="shared" si="3"/>
        <v>436.38997660259537</v>
      </c>
      <c r="AE11" s="8">
        <f t="shared" si="1"/>
        <v>0</v>
      </c>
      <c r="AF11" s="8">
        <f t="shared" si="1"/>
        <v>0</v>
      </c>
    </row>
    <row r="12" spans="2:32" x14ac:dyDescent="0.25">
      <c r="B12" s="23">
        <v>2030</v>
      </c>
      <c r="C12" s="25">
        <v>6.7293650186686843E-2</v>
      </c>
      <c r="D12" s="21"/>
      <c r="E12" s="23">
        <v>2030</v>
      </c>
      <c r="F12" s="26">
        <v>290.39016280715839</v>
      </c>
      <c r="G12" s="26">
        <v>0</v>
      </c>
      <c r="I12" s="7">
        <v>2030</v>
      </c>
      <c r="J12" s="9">
        <v>49.892416618648362</v>
      </c>
      <c r="K12" s="9">
        <v>54.420803909316319</v>
      </c>
      <c r="L12" s="9">
        <v>69.207401827175019</v>
      </c>
      <c r="M12" s="9">
        <v>48.387170602071336</v>
      </c>
      <c r="N12" s="9">
        <v>47.624079087852493</v>
      </c>
      <c r="O12" s="9">
        <v>63.116229645233226</v>
      </c>
      <c r="P12" s="9">
        <v>51.134037405318956</v>
      </c>
      <c r="Q12" s="9">
        <v>69.550750684829211</v>
      </c>
      <c r="R12" s="10">
        <v>419.41153949849399</v>
      </c>
      <c r="S12" s="8">
        <v>0</v>
      </c>
      <c r="T12" s="8">
        <v>0</v>
      </c>
      <c r="V12" s="28">
        <f t="shared" si="2"/>
        <v>5.2946231655042586E-2</v>
      </c>
      <c r="W12" s="28">
        <f t="shared" si="0"/>
        <v>5.7751792474997753E-2</v>
      </c>
      <c r="X12" s="28">
        <f t="shared" si="0"/>
        <v>7.3443448478212756E-2</v>
      </c>
      <c r="Y12" s="28">
        <f t="shared" si="0"/>
        <v>5.1348852540282916E-2</v>
      </c>
      <c r="Z12" s="28">
        <f t="shared" si="0"/>
        <v>5.0539053720661767E-2</v>
      </c>
      <c r="AA12" s="28">
        <f t="shared" si="0"/>
        <v>6.6979447829358649E-2</v>
      </c>
      <c r="AB12" s="28">
        <f t="shared" si="0"/>
        <v>5.4263849566823716E-2</v>
      </c>
      <c r="AC12" s="28">
        <f t="shared" si="0"/>
        <v>7.3807813032746236E-2</v>
      </c>
      <c r="AD12" s="10">
        <f t="shared" si="3"/>
        <v>445.08288100811779</v>
      </c>
      <c r="AE12" s="8">
        <f t="shared" si="1"/>
        <v>0</v>
      </c>
      <c r="AF12" s="8">
        <f t="shared" si="1"/>
        <v>0</v>
      </c>
    </row>
    <row r="13" spans="2:32" x14ac:dyDescent="0.25">
      <c r="B13" s="23">
        <v>2031</v>
      </c>
      <c r="C13" s="25">
        <v>6.2393491510818258E-2</v>
      </c>
      <c r="D13" s="21"/>
      <c r="E13" s="23">
        <v>2031</v>
      </c>
      <c r="F13" s="26">
        <v>350.62866094379592</v>
      </c>
      <c r="G13" s="26">
        <v>0</v>
      </c>
      <c r="I13" s="7">
        <v>2031</v>
      </c>
      <c r="J13" s="9">
        <v>48.925233523609805</v>
      </c>
      <c r="K13" s="9">
        <v>35.140083524997131</v>
      </c>
      <c r="L13" s="9">
        <v>50.383323810726885</v>
      </c>
      <c r="M13" s="9">
        <v>41.121436556829011</v>
      </c>
      <c r="N13" s="9">
        <v>45.182096727908217</v>
      </c>
      <c r="O13" s="9">
        <v>53.524440119937154</v>
      </c>
      <c r="P13" s="9">
        <v>39.855098218313294</v>
      </c>
      <c r="Q13" s="9">
        <v>45.999661215983338</v>
      </c>
      <c r="R13" s="10">
        <v>426.39096671295567</v>
      </c>
      <c r="S13" s="8">
        <v>0</v>
      </c>
      <c r="T13" s="8">
        <v>0</v>
      </c>
      <c r="V13" s="28">
        <f t="shared" si="2"/>
        <v>5.2958246201465373E-2</v>
      </c>
      <c r="W13" s="28">
        <f t="shared" si="0"/>
        <v>3.8036756512543062E-2</v>
      </c>
      <c r="X13" s="28">
        <f t="shared" si="0"/>
        <v>5.4536530020424537E-2</v>
      </c>
      <c r="Y13" s="28">
        <f t="shared" si="0"/>
        <v>4.4511165394511387E-2</v>
      </c>
      <c r="Z13" s="28">
        <f t="shared" si="0"/>
        <v>4.8906554554518623E-2</v>
      </c>
      <c r="AA13" s="28">
        <f t="shared" si="0"/>
        <v>5.7936575331814233E-2</v>
      </c>
      <c r="AB13" s="28">
        <f t="shared" si="0"/>
        <v>4.3140440051461011E-2</v>
      </c>
      <c r="AC13" s="28">
        <f t="shared" si="0"/>
        <v>4.9791512649285073E-2</v>
      </c>
      <c r="AD13" s="10">
        <f t="shared" si="3"/>
        <v>461.53929510359268</v>
      </c>
      <c r="AE13" s="8">
        <f t="shared" si="1"/>
        <v>0</v>
      </c>
      <c r="AF13" s="8">
        <f t="shared" si="1"/>
        <v>0</v>
      </c>
    </row>
    <row r="14" spans="2:32" x14ac:dyDescent="0.25">
      <c r="B14" s="23">
        <v>2032</v>
      </c>
      <c r="C14" s="25">
        <v>5.4452310800233945E-2</v>
      </c>
      <c r="D14" s="21"/>
      <c r="E14" s="23">
        <v>2032</v>
      </c>
      <c r="F14" s="26">
        <v>391.38695232078106</v>
      </c>
      <c r="G14" s="26">
        <v>0</v>
      </c>
      <c r="I14" s="7">
        <v>2032</v>
      </c>
      <c r="J14" s="9">
        <v>46.41358149165201</v>
      </c>
      <c r="K14" s="9">
        <v>37.228355362847935</v>
      </c>
      <c r="L14" s="9">
        <v>44.095736994591071</v>
      </c>
      <c r="M14" s="9">
        <v>38.703532503883928</v>
      </c>
      <c r="N14" s="9">
        <v>43.933605557618719</v>
      </c>
      <c r="O14" s="9">
        <v>49.87135129536145</v>
      </c>
      <c r="P14" s="9">
        <v>39.064878568504497</v>
      </c>
      <c r="Q14" s="9">
        <v>44.005525326513222</v>
      </c>
      <c r="R14" s="10">
        <v>424.63034553447756</v>
      </c>
      <c r="S14" s="8">
        <v>0</v>
      </c>
      <c r="T14" s="8">
        <v>0</v>
      </c>
      <c r="V14" s="28">
        <f t="shared" si="2"/>
        <v>5.1244344332691809E-2</v>
      </c>
      <c r="W14" s="28">
        <f t="shared" si="0"/>
        <v>4.1103112490828181E-2</v>
      </c>
      <c r="X14" s="28">
        <f t="shared" si="0"/>
        <v>4.8685256718684067E-2</v>
      </c>
      <c r="Y14" s="28">
        <f t="shared" si="0"/>
        <v>4.2731827253565474E-2</v>
      </c>
      <c r="Z14" s="28">
        <f t="shared" si="0"/>
        <v>4.8506250511527661E-2</v>
      </c>
      <c r="AA14" s="28">
        <f t="shared" si="0"/>
        <v>5.5062001594852035E-2</v>
      </c>
      <c r="AB14" s="28">
        <f t="shared" si="0"/>
        <v>4.3130782506824915E-2</v>
      </c>
      <c r="AC14" s="28">
        <f t="shared" si="0"/>
        <v>4.8585655747734664E-2</v>
      </c>
      <c r="AD14" s="10">
        <f t="shared" si="3"/>
        <v>468.82621296079952</v>
      </c>
      <c r="AE14" s="8">
        <f t="shared" si="1"/>
        <v>0</v>
      </c>
      <c r="AF14" s="8">
        <f t="shared" si="1"/>
        <v>0</v>
      </c>
    </row>
    <row r="15" spans="2:32" x14ac:dyDescent="0.25">
      <c r="B15" s="23">
        <v>2033</v>
      </c>
      <c r="C15" s="25">
        <v>4.8109743099692466E-2</v>
      </c>
      <c r="D15" s="21"/>
      <c r="E15" s="23">
        <v>2033</v>
      </c>
      <c r="F15" s="26">
        <v>397.75561364074224</v>
      </c>
      <c r="G15" s="26">
        <v>0</v>
      </c>
      <c r="I15" s="7">
        <v>2033</v>
      </c>
      <c r="J15" s="9">
        <v>60.213015948187753</v>
      </c>
      <c r="K15" s="9">
        <v>42.238793520464746</v>
      </c>
      <c r="L15" s="9">
        <v>60.11362708844851</v>
      </c>
      <c r="M15" s="9">
        <v>44.353104857884198</v>
      </c>
      <c r="N15" s="9">
        <v>49.10692606306835</v>
      </c>
      <c r="O15" s="9">
        <v>52.693247913841901</v>
      </c>
      <c r="P15" s="9">
        <v>41.418915232754912</v>
      </c>
      <c r="Q15" s="9">
        <v>47.404766628257576</v>
      </c>
      <c r="R15" s="10">
        <v>432.03851774965301</v>
      </c>
      <c r="S15" s="8">
        <v>0</v>
      </c>
      <c r="T15" s="8">
        <v>0</v>
      </c>
      <c r="V15" s="28">
        <f t="shared" si="2"/>
        <v>6.7809635711392938E-2</v>
      </c>
      <c r="W15" s="28">
        <f t="shared" si="0"/>
        <v>4.7567741897799144E-2</v>
      </c>
      <c r="X15" s="28">
        <f t="shared" si="0"/>
        <v>6.7697707712661107E-2</v>
      </c>
      <c r="Y15" s="28">
        <f t="shared" si="0"/>
        <v>4.9948799868624744E-2</v>
      </c>
      <c r="Z15" s="28">
        <f t="shared" si="0"/>
        <v>5.5302374657803431E-2</v>
      </c>
      <c r="AA15" s="28">
        <f t="shared" si="0"/>
        <v>5.9341155549529921E-2</v>
      </c>
      <c r="AB15" s="28">
        <f t="shared" si="0"/>
        <v>4.6644425781809815E-2</v>
      </c>
      <c r="AC15" s="28">
        <f t="shared" si="0"/>
        <v>5.3385466670723893E-2</v>
      </c>
      <c r="AD15" s="10">
        <f t="shared" si="3"/>
        <v>486.54554236418187</v>
      </c>
      <c r="AE15" s="8">
        <f t="shared" si="1"/>
        <v>0</v>
      </c>
      <c r="AF15" s="8">
        <f t="shared" si="1"/>
        <v>0</v>
      </c>
    </row>
    <row r="16" spans="2:32" x14ac:dyDescent="0.25">
      <c r="B16" s="23">
        <v>2034</v>
      </c>
      <c r="C16" s="25">
        <v>4.0484753766186536E-2</v>
      </c>
      <c r="D16" s="21"/>
      <c r="E16" s="23">
        <v>2034</v>
      </c>
      <c r="F16" s="26">
        <v>398.72019531800913</v>
      </c>
      <c r="G16" s="26">
        <v>0</v>
      </c>
      <c r="I16" s="7">
        <v>2034</v>
      </c>
      <c r="J16" s="9">
        <v>49.97834504972429</v>
      </c>
      <c r="K16" s="9">
        <v>36.045124159036</v>
      </c>
      <c r="L16" s="9">
        <v>46.872453224895551</v>
      </c>
      <c r="M16" s="9">
        <v>36.530647144552958</v>
      </c>
      <c r="N16" s="9">
        <v>39.451685215671269</v>
      </c>
      <c r="O16" s="9">
        <v>41.892001078331198</v>
      </c>
      <c r="P16" s="9">
        <v>28.23544293142125</v>
      </c>
      <c r="Q16" s="9">
        <v>30.944770204994928</v>
      </c>
      <c r="R16" s="10">
        <v>452.0114733365333</v>
      </c>
      <c r="S16" s="8">
        <v>0</v>
      </c>
      <c r="T16" s="8">
        <v>0</v>
      </c>
      <c r="V16" s="28">
        <f t="shared" si="2"/>
        <v>5.7409408651448619E-2</v>
      </c>
      <c r="W16" s="28">
        <f t="shared" si="0"/>
        <v>4.1404517510123452E-2</v>
      </c>
      <c r="X16" s="28">
        <f t="shared" si="0"/>
        <v>5.3841715226998786E-2</v>
      </c>
      <c r="Y16" s="28">
        <f t="shared" si="0"/>
        <v>4.1962230804901073E-2</v>
      </c>
      <c r="Z16" s="28">
        <f t="shared" si="0"/>
        <v>4.5317585371852577E-2</v>
      </c>
      <c r="AA16" s="28">
        <f t="shared" si="0"/>
        <v>4.8120741227827224E-2</v>
      </c>
      <c r="AB16" s="28">
        <f t="shared" si="0"/>
        <v>3.2433648615052761E-2</v>
      </c>
      <c r="AC16" s="28">
        <f t="shared" si="0"/>
        <v>3.5545814023178142E-2</v>
      </c>
      <c r="AD16" s="10">
        <f t="shared" si="3"/>
        <v>519.21910103471043</v>
      </c>
      <c r="AE16" s="8">
        <f t="shared" si="1"/>
        <v>0</v>
      </c>
      <c r="AF16" s="8">
        <f t="shared" si="1"/>
        <v>0</v>
      </c>
    </row>
    <row r="17" spans="2:32" x14ac:dyDescent="0.25">
      <c r="B17" s="23">
        <v>2035</v>
      </c>
      <c r="C17" s="25">
        <v>3.5190730973798184E-2</v>
      </c>
      <c r="D17" s="21"/>
      <c r="E17" s="23">
        <v>2035</v>
      </c>
      <c r="F17" s="26">
        <v>400.98315303322687</v>
      </c>
      <c r="G17" s="26">
        <v>0</v>
      </c>
      <c r="I17" s="7">
        <v>2035</v>
      </c>
      <c r="J17" s="9">
        <v>36.663301247502687</v>
      </c>
      <c r="K17" s="9">
        <v>24.388452669773752</v>
      </c>
      <c r="L17" s="9">
        <v>25.975539380629183</v>
      </c>
      <c r="M17" s="9">
        <v>19.754057352796988</v>
      </c>
      <c r="N17" s="9">
        <v>20.721303649000323</v>
      </c>
      <c r="O17" s="9">
        <v>18.864294511982489</v>
      </c>
      <c r="P17" s="9">
        <v>15.480659553324825</v>
      </c>
      <c r="Q17" s="9">
        <v>18.021226544215093</v>
      </c>
      <c r="R17" s="10">
        <v>524.82458377142916</v>
      </c>
      <c r="S17" s="8">
        <v>0</v>
      </c>
      <c r="T17" s="8">
        <v>0</v>
      </c>
      <c r="V17" s="28">
        <f t="shared" si="2"/>
        <v>4.2956900845148589E-2</v>
      </c>
      <c r="W17" s="28">
        <f t="shared" si="0"/>
        <v>2.8574959358670163E-2</v>
      </c>
      <c r="X17" s="28">
        <f t="shared" si="0"/>
        <v>3.0434484391907959E-2</v>
      </c>
      <c r="Y17" s="28">
        <f t="shared" si="0"/>
        <v>2.3145026610261372E-2</v>
      </c>
      <c r="Z17" s="28">
        <f t="shared" si="0"/>
        <v>2.4278309806947704E-2</v>
      </c>
      <c r="AA17" s="28">
        <f t="shared" si="0"/>
        <v>2.2102527630953842E-2</v>
      </c>
      <c r="AB17" s="28">
        <f t="shared" si="0"/>
        <v>1.8138059989755373E-2</v>
      </c>
      <c r="AC17" s="28">
        <f t="shared" si="0"/>
        <v>2.1114739137696653E-2</v>
      </c>
      <c r="AD17" s="10">
        <f t="shared" si="3"/>
        <v>614.91564695640432</v>
      </c>
      <c r="AE17" s="8">
        <f t="shared" si="1"/>
        <v>0</v>
      </c>
      <c r="AF17" s="8">
        <f t="shared" si="1"/>
        <v>0</v>
      </c>
    </row>
    <row r="18" spans="2:32" x14ac:dyDescent="0.25">
      <c r="B18" s="23">
        <v>2036</v>
      </c>
      <c r="C18" s="25">
        <v>4.0093319805818539E-2</v>
      </c>
      <c r="D18" s="21"/>
      <c r="E18" s="23">
        <v>2036</v>
      </c>
      <c r="F18" s="26">
        <v>399.48328351160274</v>
      </c>
      <c r="G18" s="26">
        <v>0</v>
      </c>
      <c r="I18" s="7">
        <v>2036</v>
      </c>
      <c r="J18" s="9">
        <v>19.4570241568337</v>
      </c>
      <c r="K18" s="9">
        <v>11.430759515397833</v>
      </c>
      <c r="L18" s="9">
        <v>13.337579063984858</v>
      </c>
      <c r="M18" s="9">
        <v>16.444270538824199</v>
      </c>
      <c r="N18" s="9">
        <v>18.728141411053592</v>
      </c>
      <c r="O18" s="9">
        <v>14.321507120049327</v>
      </c>
      <c r="P18" s="9">
        <v>11.562752477584693</v>
      </c>
      <c r="Q18" s="9">
        <v>13.287347851662053</v>
      </c>
      <c r="R18" s="11">
        <v>481.83275726620502</v>
      </c>
      <c r="S18" s="8">
        <v>0</v>
      </c>
      <c r="T18" s="8">
        <v>0</v>
      </c>
      <c r="V18" s="28">
        <f t="shared" si="2"/>
        <v>2.325294497733674E-2</v>
      </c>
      <c r="W18" s="28">
        <f t="shared" si="0"/>
        <v>1.3660815750560718E-2</v>
      </c>
      <c r="X18" s="28">
        <f t="shared" si="0"/>
        <v>1.5939641622780821E-2</v>
      </c>
      <c r="Y18" s="28">
        <f t="shared" si="0"/>
        <v>1.9652425517363604E-2</v>
      </c>
      <c r="Z18" s="28">
        <f t="shared" si="0"/>
        <v>2.2381862624457904E-2</v>
      </c>
      <c r="AA18" s="28">
        <f t="shared" si="0"/>
        <v>1.7115526730642462E-2</v>
      </c>
      <c r="AB18" s="28">
        <f t="shared" si="0"/>
        <v>1.3818559558780679E-2</v>
      </c>
      <c r="AC18" s="28">
        <f t="shared" si="0"/>
        <v>1.5879610674220945E-2</v>
      </c>
      <c r="AD18" s="11">
        <f t="shared" si="3"/>
        <v>575.83474752763937</v>
      </c>
      <c r="AE18" s="8">
        <f t="shared" si="1"/>
        <v>0</v>
      </c>
      <c r="AF18" s="8">
        <f t="shared" si="1"/>
        <v>0</v>
      </c>
    </row>
    <row r="19" spans="2:32" x14ac:dyDescent="0.25">
      <c r="B19" s="23">
        <v>2037</v>
      </c>
      <c r="C19" s="25">
        <v>4.2355786744105943E-2</v>
      </c>
      <c r="D19" s="21"/>
      <c r="E19" s="23">
        <v>2037</v>
      </c>
      <c r="F19" s="26">
        <v>406.81999201647369</v>
      </c>
      <c r="G19" s="26">
        <v>0</v>
      </c>
      <c r="I19" s="7">
        <v>2037</v>
      </c>
      <c r="J19" s="9">
        <v>18.148595314379648</v>
      </c>
      <c r="K19" s="9">
        <v>11.28181903312438</v>
      </c>
      <c r="L19" s="9">
        <v>13.905049880790887</v>
      </c>
      <c r="M19" s="9">
        <v>13.176652359235613</v>
      </c>
      <c r="N19" s="9">
        <v>12.231446567217244</v>
      </c>
      <c r="O19" s="9">
        <v>12.19175615825705</v>
      </c>
      <c r="P19" s="9">
        <v>9.550282995370404</v>
      </c>
      <c r="Q19" s="9">
        <v>11.45080394758774</v>
      </c>
      <c r="R19" s="11">
        <v>494.16419976463783</v>
      </c>
      <c r="S19" s="8">
        <v>0</v>
      </c>
      <c r="T19" s="8">
        <v>0</v>
      </c>
      <c r="V19" s="28">
        <f t="shared" si="2"/>
        <v>2.2123036418971783E-2</v>
      </c>
      <c r="W19" s="28">
        <f t="shared" si="0"/>
        <v>1.3752474448769265E-2</v>
      </c>
      <c r="X19" s="28">
        <f t="shared" si="0"/>
        <v>1.6950178214432853E-2</v>
      </c>
      <c r="Y19" s="28">
        <f t="shared" si="0"/>
        <v>1.6062265700118962E-2</v>
      </c>
      <c r="Z19" s="28">
        <f t="shared" si="0"/>
        <v>1.4910065113901846E-2</v>
      </c>
      <c r="AA19" s="28">
        <f t="shared" si="0"/>
        <v>1.4861682726852061E-2</v>
      </c>
      <c r="AB19" s="28">
        <f t="shared" si="0"/>
        <v>1.1641741680727338E-2</v>
      </c>
      <c r="AC19" s="28">
        <f t="shared" si="0"/>
        <v>1.3958466116563392E-2</v>
      </c>
      <c r="AD19" s="11">
        <f t="shared" si="3"/>
        <v>602.38340207426802</v>
      </c>
      <c r="AE19" s="8">
        <f t="shared" si="1"/>
        <v>0</v>
      </c>
      <c r="AF19" s="8">
        <f t="shared" si="1"/>
        <v>0</v>
      </c>
    </row>
    <row r="20" spans="2:32" x14ac:dyDescent="0.25">
      <c r="B20" s="23">
        <v>2038</v>
      </c>
      <c r="C20" s="25">
        <v>4.7867063532383493E-2</v>
      </c>
      <c r="D20" s="21"/>
      <c r="E20" s="23">
        <v>2038</v>
      </c>
      <c r="F20" s="26">
        <v>422.66889603529876</v>
      </c>
      <c r="G20" s="26">
        <v>0</v>
      </c>
      <c r="I20" s="7">
        <v>2038</v>
      </c>
      <c r="J20" s="9">
        <v>16.300188483017489</v>
      </c>
      <c r="K20" s="9">
        <v>9.4899511747761292</v>
      </c>
      <c r="L20" s="9">
        <v>12.495140591225191</v>
      </c>
      <c r="M20" s="9">
        <v>11.421296450214459</v>
      </c>
      <c r="N20" s="9">
        <v>11.956929559977066</v>
      </c>
      <c r="O20" s="9">
        <v>11.367085735796996</v>
      </c>
      <c r="P20" s="9">
        <v>9.5649744083042183</v>
      </c>
      <c r="Q20" s="9">
        <v>10.365906236103813</v>
      </c>
      <c r="R20" s="11">
        <v>482.00625329582743</v>
      </c>
      <c r="S20" s="8">
        <v>0</v>
      </c>
      <c r="T20" s="8">
        <v>0</v>
      </c>
      <c r="V20" s="28">
        <f t="shared" si="2"/>
        <v>2.0267235581774345E-2</v>
      </c>
      <c r="W20" s="28">
        <f t="shared" si="0"/>
        <v>1.1799561478636285E-2</v>
      </c>
      <c r="X20" s="28">
        <f t="shared" si="0"/>
        <v>1.5536136790908565E-2</v>
      </c>
      <c r="Y20" s="28">
        <f t="shared" si="0"/>
        <v>1.4200946574755699E-2</v>
      </c>
      <c r="Z20" s="28">
        <f t="shared" si="0"/>
        <v>1.4866939022160056E-2</v>
      </c>
      <c r="AA20" s="28">
        <f t="shared" si="0"/>
        <v>1.4133542365209304E-2</v>
      </c>
      <c r="AB20" s="28">
        <f t="shared" si="0"/>
        <v>1.1892843439737804E-2</v>
      </c>
      <c r="AC20" s="28">
        <f t="shared" si="0"/>
        <v>1.2888701497199388E-2</v>
      </c>
      <c r="AD20" s="11">
        <f t="shared" si="3"/>
        <v>599.31419183359685</v>
      </c>
      <c r="AE20" s="8">
        <f t="shared" si="1"/>
        <v>0</v>
      </c>
      <c r="AF20" s="8">
        <f t="shared" si="1"/>
        <v>0</v>
      </c>
    </row>
    <row r="21" spans="2:32" x14ac:dyDescent="0.25">
      <c r="B21" s="23">
        <v>2039</v>
      </c>
      <c r="C21" s="25">
        <v>5.8952603362969848E-2</v>
      </c>
      <c r="D21" s="21"/>
      <c r="E21" s="23">
        <v>2039</v>
      </c>
      <c r="F21" s="26">
        <v>0</v>
      </c>
      <c r="G21" s="26">
        <v>431.12227395600462</v>
      </c>
      <c r="I21" s="7">
        <v>2039</v>
      </c>
      <c r="J21" s="9">
        <v>10.978321143244857</v>
      </c>
      <c r="K21" s="9">
        <v>7.1699877144181805</v>
      </c>
      <c r="L21" s="9">
        <v>11.259570754993797</v>
      </c>
      <c r="M21" s="9">
        <v>7.1821415707046725</v>
      </c>
      <c r="N21" s="9">
        <v>8.6567333512956726</v>
      </c>
      <c r="O21" s="9">
        <v>9.0490003290283632</v>
      </c>
      <c r="P21" s="9">
        <v>5.9406451773928284</v>
      </c>
      <c r="Q21" s="9">
        <v>7.2084342836806101</v>
      </c>
      <c r="R21" s="11">
        <v>511.77432479411141</v>
      </c>
      <c r="S21" s="8">
        <v>0</v>
      </c>
      <c r="T21" s="8">
        <v>0</v>
      </c>
      <c r="V21" s="28">
        <f t="shared" si="2"/>
        <v>1.3923165707992792E-2</v>
      </c>
      <c r="W21" s="28">
        <f t="shared" si="0"/>
        <v>9.0932780859251158E-3</v>
      </c>
      <c r="X21" s="28">
        <f t="shared" si="0"/>
        <v>1.4279858220317288E-2</v>
      </c>
      <c r="Y21" s="28">
        <f t="shared" si="0"/>
        <v>9.1086921144327513E-3</v>
      </c>
      <c r="Z21" s="28">
        <f t="shared" si="0"/>
        <v>1.0978831040496661E-2</v>
      </c>
      <c r="AA21" s="28">
        <f t="shared" si="0"/>
        <v>1.1476320416283993E-2</v>
      </c>
      <c r="AB21" s="28">
        <f t="shared" si="0"/>
        <v>7.5341745006360103E-3</v>
      </c>
      <c r="AC21" s="28">
        <f t="shared" si="0"/>
        <v>9.1420376319212727E-3</v>
      </c>
      <c r="AD21" s="11">
        <f t="shared" si="3"/>
        <v>649.0535880879188</v>
      </c>
      <c r="AE21" s="8">
        <f t="shared" si="1"/>
        <v>0</v>
      </c>
      <c r="AF21" s="8">
        <f t="shared" si="1"/>
        <v>0</v>
      </c>
    </row>
    <row r="22" spans="2:32" x14ac:dyDescent="0.25">
      <c r="B22" s="23">
        <v>2040</v>
      </c>
      <c r="C22" s="25">
        <v>5.7364373407579904E-2</v>
      </c>
      <c r="D22" s="21"/>
      <c r="E22" s="23">
        <v>2040</v>
      </c>
      <c r="F22" s="26">
        <v>446.92160464376224</v>
      </c>
      <c r="G22" s="26">
        <v>0</v>
      </c>
      <c r="I22" s="7">
        <v>2040</v>
      </c>
      <c r="J22" s="9">
        <v>8.8191958654756881</v>
      </c>
      <c r="K22" s="9">
        <v>5.8305518920283657</v>
      </c>
      <c r="L22" s="9">
        <v>9.0659233829996477</v>
      </c>
      <c r="M22" s="9">
        <v>1.6811677542307866</v>
      </c>
      <c r="N22" s="9">
        <v>2.8880749275193223</v>
      </c>
      <c r="O22" s="9">
        <v>3.25599986148233</v>
      </c>
      <c r="P22" s="9">
        <v>2.6008596950301963</v>
      </c>
      <c r="Q22" s="9">
        <v>3.7723190197745908</v>
      </c>
      <c r="R22" s="11">
        <v>538.17905566675597</v>
      </c>
      <c r="S22" s="8">
        <v>0</v>
      </c>
      <c r="T22" s="8">
        <v>0</v>
      </c>
      <c r="V22" s="28">
        <f t="shared" si="2"/>
        <v>1.1408570246850054E-2</v>
      </c>
      <c r="W22" s="28">
        <f t="shared" si="0"/>
        <v>7.5424405867328195E-3</v>
      </c>
      <c r="X22" s="28">
        <f t="shared" si="0"/>
        <v>1.1727738599434455E-2</v>
      </c>
      <c r="Y22" s="28">
        <f t="shared" si="0"/>
        <v>2.1747697537780634E-3</v>
      </c>
      <c r="Z22" s="28">
        <f t="shared" si="0"/>
        <v>3.7360328754863616E-3</v>
      </c>
      <c r="AA22" s="28">
        <f t="shared" si="0"/>
        <v>4.2119830095701839E-3</v>
      </c>
      <c r="AB22" s="28">
        <f t="shared" si="0"/>
        <v>3.3644893463710998E-3</v>
      </c>
      <c r="AC22" s="28">
        <f t="shared" si="0"/>
        <v>4.8798968961673754E-3</v>
      </c>
      <c r="AD22" s="11">
        <f t="shared" si="3"/>
        <v>696.19199478187818</v>
      </c>
      <c r="AE22" s="8">
        <f t="shared" si="1"/>
        <v>0</v>
      </c>
      <c r="AF22" s="8">
        <f t="shared" si="1"/>
        <v>0</v>
      </c>
    </row>
    <row r="23" spans="2:32" x14ac:dyDescent="0.25">
      <c r="B23" s="23">
        <v>2041</v>
      </c>
      <c r="C23" s="25">
        <v>6.2381721918931293E-2</v>
      </c>
      <c r="D23" s="21"/>
      <c r="E23" s="23">
        <v>2041</v>
      </c>
      <c r="F23" s="26">
        <v>463.90451850801139</v>
      </c>
      <c r="G23" s="26">
        <v>0</v>
      </c>
      <c r="I23" s="7">
        <v>2041</v>
      </c>
      <c r="J23" s="9">
        <v>2.4420265815395257</v>
      </c>
      <c r="K23" s="9">
        <v>2.0531205478541312</v>
      </c>
      <c r="L23" s="9">
        <v>2.9287833597428654</v>
      </c>
      <c r="M23" s="9">
        <v>0.94012741251438026</v>
      </c>
      <c r="N23" s="9">
        <v>2.3172277600777638</v>
      </c>
      <c r="O23" s="9">
        <v>3.6907104000755409</v>
      </c>
      <c r="P23" s="9">
        <v>2.0566628779320237</v>
      </c>
      <c r="Q23" s="9">
        <v>3.9974923300711516</v>
      </c>
      <c r="R23" s="11">
        <v>558.00335985236779</v>
      </c>
      <c r="S23" s="8">
        <v>0</v>
      </c>
      <c r="T23" s="8">
        <v>0</v>
      </c>
      <c r="V23" s="28">
        <f t="shared" si="2"/>
        <v>3.2222022131764274E-3</v>
      </c>
      <c r="W23" s="28">
        <f t="shared" si="0"/>
        <v>2.7090489609015353E-3</v>
      </c>
      <c r="X23" s="28">
        <f t="shared" si="0"/>
        <v>3.8644674447926393E-3</v>
      </c>
      <c r="Y23" s="28">
        <f t="shared" si="0"/>
        <v>1.2404781553859731E-3</v>
      </c>
      <c r="Z23" s="28">
        <f t="shared" si="0"/>
        <v>3.0575328186023577E-3</v>
      </c>
      <c r="AA23" s="28">
        <f t="shared" si="0"/>
        <v>4.8698139935149532E-3</v>
      </c>
      <c r="AB23" s="28">
        <f t="shared" si="0"/>
        <v>2.7137229902110737E-3</v>
      </c>
      <c r="AC23" s="28">
        <f t="shared" si="0"/>
        <v>5.2746062350356024E-3</v>
      </c>
      <c r="AD23" s="11">
        <f t="shared" si="3"/>
        <v>736.27358304292898</v>
      </c>
      <c r="AE23" s="8">
        <f t="shared" si="1"/>
        <v>0</v>
      </c>
      <c r="AF23" s="8">
        <f t="shared" si="1"/>
        <v>0</v>
      </c>
    </row>
    <row r="24" spans="2:32" x14ac:dyDescent="0.25">
      <c r="B24" s="23">
        <v>2042</v>
      </c>
      <c r="C24" s="25">
        <v>6.3717151788238349E-2</v>
      </c>
      <c r="D24" s="21"/>
      <c r="E24" s="23">
        <v>2042</v>
      </c>
      <c r="F24" s="26">
        <v>480.74812846333151</v>
      </c>
      <c r="G24" s="26">
        <v>0</v>
      </c>
      <c r="I24" s="7">
        <v>2042</v>
      </c>
      <c r="J24" s="9">
        <v>2.7099585855866479</v>
      </c>
      <c r="K24" s="9">
        <v>1.3066463895506664</v>
      </c>
      <c r="L24" s="9">
        <v>2.7366986205969566</v>
      </c>
      <c r="M24" s="9">
        <v>1.967530459571194</v>
      </c>
      <c r="N24" s="9">
        <v>3.6919234497162279</v>
      </c>
      <c r="O24" s="9">
        <v>6.5133731707701896</v>
      </c>
      <c r="P24" s="9">
        <v>2.4389447959585677</v>
      </c>
      <c r="Q24" s="9">
        <v>5.7615445237400165</v>
      </c>
      <c r="R24" s="11">
        <v>573.03350302465515</v>
      </c>
      <c r="S24" s="8">
        <v>0</v>
      </c>
      <c r="T24" s="8">
        <v>0</v>
      </c>
      <c r="V24" s="28">
        <f t="shared" si="2"/>
        <v>3.6472474585107092E-3</v>
      </c>
      <c r="W24" s="28">
        <f t="shared" si="0"/>
        <v>1.758574005081778E-3</v>
      </c>
      <c r="X24" s="28">
        <f t="shared" si="0"/>
        <v>3.6832360249967628E-3</v>
      </c>
      <c r="Y24" s="28">
        <f t="shared" si="0"/>
        <v>2.6480369502251931E-3</v>
      </c>
      <c r="Z24" s="28">
        <f t="shared" si="0"/>
        <v>4.9688428784894663E-3</v>
      </c>
      <c r="AA24" s="28">
        <f t="shared" si="0"/>
        <v>8.7661427262294405E-3</v>
      </c>
      <c r="AB24" s="28">
        <f t="shared" si="0"/>
        <v>3.2824985798010401E-3</v>
      </c>
      <c r="AC24" s="28">
        <f t="shared" si="0"/>
        <v>7.7542803543464624E-3</v>
      </c>
      <c r="AD24" s="11">
        <f t="shared" si="3"/>
        <v>771.22764851984755</v>
      </c>
      <c r="AE24" s="8">
        <f t="shared" si="1"/>
        <v>0</v>
      </c>
      <c r="AF24" s="8">
        <f t="shared" si="1"/>
        <v>0</v>
      </c>
    </row>
    <row r="25" spans="2:32" x14ac:dyDescent="0.25">
      <c r="B25" s="23">
        <v>2043</v>
      </c>
      <c r="C25" s="25">
        <v>7.8118570394645731E-2</v>
      </c>
      <c r="D25" s="21"/>
      <c r="E25" s="23">
        <v>2043</v>
      </c>
      <c r="F25" s="26">
        <v>0</v>
      </c>
      <c r="G25" s="26">
        <v>513.80016400754425</v>
      </c>
      <c r="I25" s="7">
        <v>2043</v>
      </c>
      <c r="J25" s="9">
        <v>2.6954726353208089</v>
      </c>
      <c r="K25" s="9">
        <v>1.5534660512606513</v>
      </c>
      <c r="L25" s="9">
        <v>3.4536155400442778</v>
      </c>
      <c r="M25" s="9">
        <v>2.7223522333350516</v>
      </c>
      <c r="N25" s="9">
        <v>3.9934137415479385</v>
      </c>
      <c r="O25" s="9">
        <v>6.6744293277337263</v>
      </c>
      <c r="P25" s="9">
        <v>3.5178455286040213</v>
      </c>
      <c r="Q25" s="9">
        <v>7.9051451286342784</v>
      </c>
      <c r="R25" s="12">
        <v>589.81013561868622</v>
      </c>
      <c r="S25" s="8">
        <v>0</v>
      </c>
      <c r="T25" s="8">
        <v>0</v>
      </c>
      <c r="V25" s="28">
        <f t="shared" si="2"/>
        <v>3.7003063022313268E-3</v>
      </c>
      <c r="W25" s="28">
        <f t="shared" ref="W25:W39" si="4">K25*0.001*(1.02)^($I25-$I$6)</f>
        <v>2.1325759885141822E-3</v>
      </c>
      <c r="X25" s="28">
        <f t="shared" ref="X25:X39" si="5">L25*0.001*(1.02)^($I25-$I$6)</f>
        <v>4.7410740442515795E-3</v>
      </c>
      <c r="Y25" s="28">
        <f t="shared" ref="Y25:Y39" si="6">M25*0.001*(1.02)^($I25-$I$6)</f>
        <v>3.7372062301438613E-3</v>
      </c>
      <c r="Z25" s="28">
        <f t="shared" ref="Z25:Z39" si="7">N25*0.001*(1.02)^($I25-$I$6)</f>
        <v>5.4821012989094264E-3</v>
      </c>
      <c r="AA25" s="28">
        <f t="shared" ref="AA25:AA39" si="8">O25*0.001*(1.02)^($I25-$I$6)</f>
        <v>9.162561170750403E-3</v>
      </c>
      <c r="AB25" s="28">
        <f t="shared" ref="AB25:AB39" si="9">P25*0.001*(1.02)^($I25-$I$6)</f>
        <v>4.8292480543845285E-3</v>
      </c>
      <c r="AC25" s="28">
        <f t="shared" ref="AC25:AC39" si="10">Q25*0.001*(1.02)^($I25-$I$6)</f>
        <v>1.0852070229255826E-2</v>
      </c>
      <c r="AD25" s="12">
        <f t="shared" si="3"/>
        <v>809.68292289488772</v>
      </c>
      <c r="AE25" s="8">
        <f t="shared" ref="AE25:AE39" si="11">S25*(1.02)^($I25-$I$6)</f>
        <v>0</v>
      </c>
      <c r="AF25" s="8">
        <f t="shared" ref="AF25:AF39" si="12">T25*(1.02)^($I25-$I$6)</f>
        <v>0</v>
      </c>
    </row>
    <row r="26" spans="2:32" x14ac:dyDescent="0.25">
      <c r="B26" s="23">
        <v>2044</v>
      </c>
      <c r="C26" s="25">
        <v>7.2181782328537392E-2</v>
      </c>
      <c r="D26" s="21"/>
      <c r="E26" s="23">
        <v>2044</v>
      </c>
      <c r="F26" s="26">
        <v>0</v>
      </c>
      <c r="G26" s="26">
        <v>545.57275562373627</v>
      </c>
      <c r="I26" s="7">
        <v>2044</v>
      </c>
      <c r="J26" s="9">
        <v>2.7284651731884773</v>
      </c>
      <c r="K26" s="9">
        <v>1.9587404996246416</v>
      </c>
      <c r="L26" s="9">
        <v>4.4672517392983035</v>
      </c>
      <c r="M26" s="9">
        <v>3.2358249594070805</v>
      </c>
      <c r="N26" s="9">
        <v>5.2473645350441807</v>
      </c>
      <c r="O26" s="9">
        <v>7.7348680561460714</v>
      </c>
      <c r="P26" s="9">
        <v>5.0701747482570001</v>
      </c>
      <c r="Q26" s="9">
        <v>8.706761082737124</v>
      </c>
      <c r="R26" s="12">
        <v>609.16039262834931</v>
      </c>
      <c r="S26" s="8">
        <v>0</v>
      </c>
      <c r="T26" s="8">
        <v>0</v>
      </c>
      <c r="V26" s="28">
        <f t="shared" si="2"/>
        <v>3.8205099463225374E-3</v>
      </c>
      <c r="W26" s="28">
        <f t="shared" si="4"/>
        <v>2.7427095770240868E-3</v>
      </c>
      <c r="X26" s="28">
        <f t="shared" si="5"/>
        <v>6.2552309153248824E-3</v>
      </c>
      <c r="Y26" s="28">
        <f t="shared" si="6"/>
        <v>4.5309361334184397E-3</v>
      </c>
      <c r="Z26" s="28">
        <f t="shared" si="7"/>
        <v>7.3475771635702599E-3</v>
      </c>
      <c r="AA26" s="28">
        <f t="shared" si="8"/>
        <v>1.0830682624204125E-2</v>
      </c>
      <c r="AB26" s="28">
        <f t="shared" si="9"/>
        <v>7.0994686850529747E-3</v>
      </c>
      <c r="AC26" s="28">
        <f t="shared" si="10"/>
        <v>1.2191567495061201E-2</v>
      </c>
      <c r="AD26" s="12">
        <f t="shared" si="3"/>
        <v>852.97161268973434</v>
      </c>
      <c r="AE26" s="8">
        <f t="shared" si="11"/>
        <v>0</v>
      </c>
      <c r="AF26" s="8">
        <f t="shared" si="12"/>
        <v>0</v>
      </c>
    </row>
    <row r="27" spans="2:32" x14ac:dyDescent="0.25">
      <c r="B27" s="23">
        <v>2045</v>
      </c>
      <c r="C27" s="25">
        <v>6.5932240165591807E-2</v>
      </c>
      <c r="D27" s="21"/>
      <c r="E27" s="23">
        <v>2045</v>
      </c>
      <c r="F27" s="26">
        <v>578.67144192199601</v>
      </c>
      <c r="G27" s="26">
        <v>0</v>
      </c>
      <c r="I27" s="7">
        <v>2045</v>
      </c>
      <c r="J27" s="9">
        <v>2.8906353922926118</v>
      </c>
      <c r="K27" s="9">
        <v>1.7955117327765571</v>
      </c>
      <c r="L27" s="9">
        <v>3.7901416552951108</v>
      </c>
      <c r="M27" s="9">
        <v>2.852996893036996</v>
      </c>
      <c r="N27" s="9">
        <v>4.7427969219975115</v>
      </c>
      <c r="O27" s="9">
        <v>7.2221022009710998</v>
      </c>
      <c r="P27" s="9">
        <v>4.7374284378360656</v>
      </c>
      <c r="Q27" s="9">
        <v>8.0683505796084845</v>
      </c>
      <c r="R27" s="12">
        <v>612.81892152722367</v>
      </c>
      <c r="S27" s="8">
        <v>0</v>
      </c>
      <c r="T27" s="8">
        <v>0</v>
      </c>
      <c r="V27" s="28">
        <f t="shared" si="2"/>
        <v>4.1285391521530901E-3</v>
      </c>
      <c r="W27" s="28">
        <f t="shared" si="4"/>
        <v>2.564432894817289E-3</v>
      </c>
      <c r="X27" s="28">
        <f t="shared" si="5"/>
        <v>5.413255596957765E-3</v>
      </c>
      <c r="Y27" s="28">
        <f t="shared" si="6"/>
        <v>4.0747821068268545E-3</v>
      </c>
      <c r="Z27" s="28">
        <f t="shared" si="7"/>
        <v>6.7738819068592429E-3</v>
      </c>
      <c r="AA27" s="28">
        <f t="shared" si="8"/>
        <v>1.0314940368149315E-2</v>
      </c>
      <c r="AB27" s="28">
        <f t="shared" si="9"/>
        <v>6.7662143895004835E-3</v>
      </c>
      <c r="AC27" s="28">
        <f t="shared" si="10"/>
        <v>1.1523591439455663E-2</v>
      </c>
      <c r="AD27" s="12">
        <f t="shared" si="3"/>
        <v>875.25632511499555</v>
      </c>
      <c r="AE27" s="8">
        <f t="shared" si="11"/>
        <v>0</v>
      </c>
      <c r="AF27" s="8">
        <f t="shared" si="12"/>
        <v>0</v>
      </c>
    </row>
    <row r="28" spans="2:32" x14ac:dyDescent="0.25">
      <c r="B28" s="23">
        <v>2046</v>
      </c>
      <c r="C28" s="25">
        <v>5.4625008689761709E-2</v>
      </c>
      <c r="D28" s="21"/>
      <c r="E28" s="23">
        <v>2046</v>
      </c>
      <c r="F28" s="26">
        <v>612.68502784797806</v>
      </c>
      <c r="G28" s="26">
        <v>0</v>
      </c>
      <c r="I28" s="7">
        <v>2046</v>
      </c>
      <c r="J28" s="9">
        <v>3.1251427177045965</v>
      </c>
      <c r="K28" s="9">
        <v>1.8440237752690356</v>
      </c>
      <c r="L28" s="9">
        <v>4.0725618521301934</v>
      </c>
      <c r="M28" s="9">
        <v>3.584915358925818</v>
      </c>
      <c r="N28" s="9">
        <v>5.7206383938693088</v>
      </c>
      <c r="O28" s="9">
        <v>8.040917267172869</v>
      </c>
      <c r="P28" s="9">
        <v>6.5158436610303108</v>
      </c>
      <c r="Q28" s="9">
        <v>8.8138021388823198</v>
      </c>
      <c r="R28" s="12">
        <v>612.46986310002467</v>
      </c>
      <c r="S28" s="8">
        <v>0</v>
      </c>
      <c r="T28" s="8">
        <v>0</v>
      </c>
      <c r="V28" s="28">
        <f t="shared" si="2"/>
        <v>4.5527428268959435E-3</v>
      </c>
      <c r="W28" s="28">
        <f t="shared" si="4"/>
        <v>2.6863944382188205E-3</v>
      </c>
      <c r="X28" s="28">
        <f t="shared" si="5"/>
        <v>5.9329536069937681E-3</v>
      </c>
      <c r="Y28" s="28">
        <f t="shared" si="6"/>
        <v>5.2225447474496334E-3</v>
      </c>
      <c r="Z28" s="28">
        <f t="shared" si="7"/>
        <v>8.3338899261802876E-3</v>
      </c>
      <c r="AA28" s="28">
        <f t="shared" si="8"/>
        <v>1.1714098112189125E-2</v>
      </c>
      <c r="AB28" s="28">
        <f t="shared" si="9"/>
        <v>9.4923538438333871E-3</v>
      </c>
      <c r="AC28" s="28">
        <f t="shared" si="10"/>
        <v>1.2840045428373166E-2</v>
      </c>
      <c r="AD28" s="12">
        <f t="shared" si="3"/>
        <v>892.25293940068696</v>
      </c>
      <c r="AE28" s="8">
        <f t="shared" si="11"/>
        <v>0</v>
      </c>
      <c r="AF28" s="8">
        <f t="shared" si="12"/>
        <v>0</v>
      </c>
    </row>
    <row r="29" spans="2:32" x14ac:dyDescent="0.25">
      <c r="B29" s="23">
        <v>2047</v>
      </c>
      <c r="C29" s="25">
        <v>4.6878697935171125E-2</v>
      </c>
      <c r="D29" s="21"/>
      <c r="E29" s="23">
        <v>2047</v>
      </c>
      <c r="F29" s="26">
        <v>645.28581183352082</v>
      </c>
      <c r="G29" s="26">
        <v>0</v>
      </c>
      <c r="I29" s="7">
        <v>2047</v>
      </c>
      <c r="J29" s="9">
        <v>2.6442534385960657</v>
      </c>
      <c r="K29" s="9">
        <v>1.59902245892324</v>
      </c>
      <c r="L29" s="9">
        <v>4.2726978113658571</v>
      </c>
      <c r="M29" s="9">
        <v>4.0290186396860657</v>
      </c>
      <c r="N29" s="9">
        <v>6.1367955858278629</v>
      </c>
      <c r="O29" s="9">
        <v>7.90411992939082</v>
      </c>
      <c r="P29" s="9">
        <v>6.6521233166059988</v>
      </c>
      <c r="Q29" s="9">
        <v>8.8861692216586423</v>
      </c>
      <c r="R29" s="12">
        <v>610.3557613356204</v>
      </c>
      <c r="S29" s="8">
        <v>0</v>
      </c>
      <c r="T29" s="8">
        <v>0</v>
      </c>
      <c r="V29" s="28">
        <f t="shared" si="2"/>
        <v>3.9292215113886329E-3</v>
      </c>
      <c r="W29" s="28">
        <f t="shared" si="4"/>
        <v>2.3760632589478934E-3</v>
      </c>
      <c r="X29" s="28">
        <f t="shared" si="5"/>
        <v>6.3490041866015087E-3</v>
      </c>
      <c r="Y29" s="28">
        <f t="shared" si="6"/>
        <v>5.9869097559897607E-3</v>
      </c>
      <c r="Z29" s="28">
        <f t="shared" si="7"/>
        <v>9.1189554204123731E-3</v>
      </c>
      <c r="AA29" s="28">
        <f t="shared" si="8"/>
        <v>1.1745106426578902E-2</v>
      </c>
      <c r="AB29" s="28">
        <f t="shared" si="9"/>
        <v>9.8847053200375769E-3</v>
      </c>
      <c r="AC29" s="28">
        <f t="shared" si="10"/>
        <v>1.3204380015146658E-2</v>
      </c>
      <c r="AD29" s="12">
        <f t="shared" si="3"/>
        <v>906.95655417705098</v>
      </c>
      <c r="AE29" s="8">
        <f t="shared" si="11"/>
        <v>0</v>
      </c>
      <c r="AF29" s="8">
        <f t="shared" si="12"/>
        <v>0</v>
      </c>
    </row>
    <row r="30" spans="2:32" x14ac:dyDescent="0.25">
      <c r="B30" s="23">
        <v>2048</v>
      </c>
      <c r="C30" s="25">
        <v>4.211630988159739E-2</v>
      </c>
      <c r="D30" s="21"/>
      <c r="E30" s="23">
        <v>2048</v>
      </c>
      <c r="F30" s="26">
        <v>676.61264757269328</v>
      </c>
      <c r="G30" s="26">
        <v>0</v>
      </c>
      <c r="I30" s="7">
        <v>2048</v>
      </c>
      <c r="J30" s="9">
        <v>2.8381239192459637</v>
      </c>
      <c r="K30" s="9">
        <v>2.1540087914479855</v>
      </c>
      <c r="L30" s="9">
        <v>4.2133732936871242</v>
      </c>
      <c r="M30" s="9">
        <v>2.7456669796736155</v>
      </c>
      <c r="N30" s="9">
        <v>4.4535359777270758</v>
      </c>
      <c r="O30" s="9">
        <v>6.750377230483374</v>
      </c>
      <c r="P30" s="9">
        <v>4.9100597677109237</v>
      </c>
      <c r="Q30" s="9">
        <v>8.7322050451440116</v>
      </c>
      <c r="R30" s="12">
        <v>606.5482043328434</v>
      </c>
      <c r="S30" s="8">
        <v>0</v>
      </c>
      <c r="T30" s="8">
        <v>0</v>
      </c>
      <c r="V30" s="28">
        <f t="shared" si="2"/>
        <v>4.3016489042127688E-3</v>
      </c>
      <c r="W30" s="28">
        <f t="shared" si="4"/>
        <v>3.2647586296579482E-3</v>
      </c>
      <c r="X30" s="28">
        <f t="shared" si="5"/>
        <v>6.3860680955199062E-3</v>
      </c>
      <c r="Y30" s="28">
        <f t="shared" si="6"/>
        <v>4.1615150326431566E-3</v>
      </c>
      <c r="Z30" s="28">
        <f t="shared" si="7"/>
        <v>6.7500745927794514E-3</v>
      </c>
      <c r="AA30" s="28">
        <f t="shared" si="8"/>
        <v>1.023131957685851E-2</v>
      </c>
      <c r="AB30" s="28">
        <f t="shared" si="9"/>
        <v>7.4420123364466921E-3</v>
      </c>
      <c r="AC30" s="28">
        <f t="shared" si="10"/>
        <v>1.3235109294940406E-2</v>
      </c>
      <c r="AD30" s="12">
        <f t="shared" si="3"/>
        <v>919.32469925901</v>
      </c>
      <c r="AE30" s="8">
        <f t="shared" si="11"/>
        <v>0</v>
      </c>
      <c r="AF30" s="8">
        <f t="shared" si="12"/>
        <v>0</v>
      </c>
    </row>
    <row r="31" spans="2:32" x14ac:dyDescent="0.25">
      <c r="B31" s="23">
        <v>2049</v>
      </c>
      <c r="C31" s="25">
        <v>3.7499729648813554E-2</v>
      </c>
      <c r="D31" s="21"/>
      <c r="E31" s="23">
        <v>2049</v>
      </c>
      <c r="F31" s="26">
        <v>706.78561719083905</v>
      </c>
      <c r="G31" s="26">
        <v>0</v>
      </c>
      <c r="I31" s="7">
        <v>2049</v>
      </c>
      <c r="J31" s="9">
        <v>2.7140012297524203</v>
      </c>
      <c r="K31" s="9">
        <v>1.6161706396115099</v>
      </c>
      <c r="L31" s="9">
        <v>3.8398783596274293</v>
      </c>
      <c r="M31" s="9">
        <v>3.2390811422786014</v>
      </c>
      <c r="N31" s="9">
        <v>4.8656024681255747</v>
      </c>
      <c r="O31" s="9">
        <v>7.0113437631142403</v>
      </c>
      <c r="P31" s="9">
        <v>4.4637736422786061</v>
      </c>
      <c r="Q31" s="9">
        <v>7.7431017449651902</v>
      </c>
      <c r="R31" s="12">
        <v>598.94542171621458</v>
      </c>
      <c r="S31" s="8">
        <v>0</v>
      </c>
      <c r="T31" s="8">
        <v>0</v>
      </c>
      <c r="V31" s="28">
        <f t="shared" si="2"/>
        <v>4.1957907276579795E-3</v>
      </c>
      <c r="W31" s="28">
        <f t="shared" si="4"/>
        <v>2.4985669533442449E-3</v>
      </c>
      <c r="X31" s="28">
        <f t="shared" si="5"/>
        <v>5.9363738822362389E-3</v>
      </c>
      <c r="Y31" s="28">
        <f t="shared" si="6"/>
        <v>5.0075535979562328E-3</v>
      </c>
      <c r="Z31" s="28">
        <f t="shared" si="7"/>
        <v>7.5221225017990841E-3</v>
      </c>
      <c r="AA31" s="28">
        <f t="shared" si="8"/>
        <v>1.0839394922595872E-2</v>
      </c>
      <c r="AB31" s="28">
        <f t="shared" si="9"/>
        <v>6.9009033059079291E-3</v>
      </c>
      <c r="AC31" s="28">
        <f t="shared" si="10"/>
        <v>1.1970677886465426E-2</v>
      </c>
      <c r="AD31" s="12">
        <f t="shared" si="3"/>
        <v>925.95744587755382</v>
      </c>
      <c r="AE31" s="8">
        <f t="shared" si="11"/>
        <v>0</v>
      </c>
      <c r="AF31" s="8">
        <f t="shared" si="12"/>
        <v>0</v>
      </c>
    </row>
    <row r="32" spans="2:32" x14ac:dyDescent="0.25">
      <c r="B32" s="23">
        <v>2050</v>
      </c>
      <c r="C32" s="25">
        <v>3.5724970304131916E-2</v>
      </c>
      <c r="D32" s="21"/>
      <c r="E32" s="23">
        <v>2050</v>
      </c>
      <c r="F32" s="26">
        <v>735.90893268615719</v>
      </c>
      <c r="G32" s="26">
        <v>0</v>
      </c>
      <c r="I32" s="7">
        <v>2050</v>
      </c>
      <c r="J32" s="9">
        <v>2.4409536902048869</v>
      </c>
      <c r="K32" s="9">
        <v>1.2227015037630309</v>
      </c>
      <c r="L32" s="9">
        <v>3.6666526828024093</v>
      </c>
      <c r="M32" s="9">
        <v>2.3095764234880138</v>
      </c>
      <c r="N32" s="9">
        <v>3.420636608996003</v>
      </c>
      <c r="O32" s="9">
        <v>6.1786976380489849</v>
      </c>
      <c r="P32" s="9">
        <v>3.4369723967849661</v>
      </c>
      <c r="Q32" s="9">
        <v>6.7566570107601009</v>
      </c>
      <c r="R32" s="12">
        <v>609.93340710536063</v>
      </c>
      <c r="S32" s="8">
        <v>0</v>
      </c>
      <c r="T32" s="8">
        <v>0</v>
      </c>
      <c r="V32" s="28">
        <f t="shared" si="2"/>
        <v>3.8491380780093618E-3</v>
      </c>
      <c r="W32" s="28">
        <f t="shared" si="4"/>
        <v>1.9280771016096381E-3</v>
      </c>
      <c r="X32" s="28">
        <f t="shared" si="5"/>
        <v>5.7819419175565313E-3</v>
      </c>
      <c r="Y32" s="28">
        <f t="shared" si="6"/>
        <v>3.6419693627920478E-3</v>
      </c>
      <c r="Z32" s="28">
        <f t="shared" si="7"/>
        <v>5.3939993517919524E-3</v>
      </c>
      <c r="AA32" s="28">
        <f t="shared" si="8"/>
        <v>9.7431837591005661E-3</v>
      </c>
      <c r="AB32" s="28">
        <f t="shared" si="9"/>
        <v>5.4197592435363557E-3</v>
      </c>
      <c r="AC32" s="28">
        <f t="shared" si="10"/>
        <v>1.0654567468661247E-2</v>
      </c>
      <c r="AD32" s="12">
        <f t="shared" si="3"/>
        <v>961.80354087019498</v>
      </c>
      <c r="AE32" s="8">
        <f t="shared" si="11"/>
        <v>0</v>
      </c>
      <c r="AF32" s="8">
        <f t="shared" si="12"/>
        <v>0</v>
      </c>
    </row>
    <row r="33" spans="2:32" x14ac:dyDescent="0.25">
      <c r="B33" s="23">
        <v>2051</v>
      </c>
      <c r="C33" s="25">
        <v>3.6439469710214549E-2</v>
      </c>
      <c r="D33" s="21"/>
      <c r="E33" s="23">
        <v>2051</v>
      </c>
      <c r="F33" s="26">
        <v>750.62711133988023</v>
      </c>
      <c r="G33" s="26">
        <v>0</v>
      </c>
      <c r="I33" s="7">
        <v>2051</v>
      </c>
      <c r="J33" s="8">
        <v>37</v>
      </c>
      <c r="K33" s="8">
        <v>36</v>
      </c>
      <c r="L33" s="8">
        <v>34</v>
      </c>
      <c r="M33" s="8">
        <v>32</v>
      </c>
      <c r="N33" s="8">
        <v>32</v>
      </c>
      <c r="O33" s="8">
        <v>29</v>
      </c>
      <c r="P33" s="8">
        <v>29</v>
      </c>
      <c r="Q33" s="8">
        <v>27</v>
      </c>
      <c r="R33" s="8">
        <v>145</v>
      </c>
      <c r="S33" s="8">
        <v>0</v>
      </c>
      <c r="T33" s="8">
        <v>0</v>
      </c>
      <c r="V33" s="8">
        <f t="shared" si="2"/>
        <v>5.9512178230583322E-2</v>
      </c>
      <c r="W33" s="29">
        <f t="shared" si="4"/>
        <v>5.7903740981108107E-2</v>
      </c>
      <c r="X33" s="29">
        <f t="shared" si="5"/>
        <v>5.4686866482157655E-2</v>
      </c>
      <c r="Y33" s="29">
        <f t="shared" si="6"/>
        <v>5.1469991983207203E-2</v>
      </c>
      <c r="Z33" s="29">
        <f t="shared" si="7"/>
        <v>5.1469991983207203E-2</v>
      </c>
      <c r="AA33" s="29">
        <f t="shared" si="8"/>
        <v>4.6644680234781528E-2</v>
      </c>
      <c r="AB33" s="29">
        <f t="shared" si="9"/>
        <v>4.6644680234781528E-2</v>
      </c>
      <c r="AC33" s="29">
        <f t="shared" si="10"/>
        <v>4.3427805735831077E-2</v>
      </c>
      <c r="AD33" s="8">
        <f t="shared" si="3"/>
        <v>233.22340117390763</v>
      </c>
      <c r="AE33" s="8">
        <f t="shared" si="11"/>
        <v>0</v>
      </c>
      <c r="AF33" s="8">
        <f t="shared" si="12"/>
        <v>0</v>
      </c>
    </row>
    <row r="34" spans="2:32" x14ac:dyDescent="0.25">
      <c r="B34" s="23">
        <v>2052</v>
      </c>
      <c r="C34" s="25">
        <v>3.7168259104418844E-2</v>
      </c>
      <c r="D34" s="21"/>
      <c r="E34" s="23">
        <v>2052</v>
      </c>
      <c r="F34" s="26">
        <v>765.63965356667802</v>
      </c>
      <c r="G34" s="26">
        <v>0</v>
      </c>
      <c r="I34" s="7">
        <v>2052</v>
      </c>
      <c r="J34" s="8">
        <v>37</v>
      </c>
      <c r="K34" s="8">
        <v>36</v>
      </c>
      <c r="L34" s="8">
        <v>34</v>
      </c>
      <c r="M34" s="8">
        <v>32</v>
      </c>
      <c r="N34" s="8">
        <v>32</v>
      </c>
      <c r="O34" s="8">
        <v>29</v>
      </c>
      <c r="P34" s="8">
        <v>29</v>
      </c>
      <c r="Q34" s="8">
        <v>27</v>
      </c>
      <c r="R34" s="8">
        <v>145</v>
      </c>
      <c r="S34" s="8">
        <v>0</v>
      </c>
      <c r="T34" s="8">
        <v>0</v>
      </c>
      <c r="V34" s="8">
        <f t="shared" si="2"/>
        <v>6.0702421795194993E-2</v>
      </c>
      <c r="W34" s="29">
        <f t="shared" si="4"/>
        <v>5.906181580073027E-2</v>
      </c>
      <c r="X34" s="29">
        <f t="shared" si="5"/>
        <v>5.5780603811800805E-2</v>
      </c>
      <c r="Y34" s="29">
        <f t="shared" si="6"/>
        <v>5.2499391822871347E-2</v>
      </c>
      <c r="Z34" s="29">
        <f t="shared" si="7"/>
        <v>5.2499391822871347E-2</v>
      </c>
      <c r="AA34" s="29">
        <f t="shared" si="8"/>
        <v>4.7577573839477159E-2</v>
      </c>
      <c r="AB34" s="29">
        <f t="shared" si="9"/>
        <v>4.7577573839477159E-2</v>
      </c>
      <c r="AC34" s="29">
        <f t="shared" si="10"/>
        <v>4.4296361850547694E-2</v>
      </c>
      <c r="AD34" s="8">
        <f t="shared" si="3"/>
        <v>237.88786919738578</v>
      </c>
      <c r="AE34" s="8">
        <f t="shared" si="11"/>
        <v>0</v>
      </c>
      <c r="AF34" s="8">
        <f t="shared" si="12"/>
        <v>0</v>
      </c>
    </row>
    <row r="35" spans="2:32" x14ac:dyDescent="0.25">
      <c r="B35" s="23">
        <v>2053</v>
      </c>
      <c r="C35" s="25">
        <v>3.7911624286507219E-2</v>
      </c>
      <c r="D35" s="21"/>
      <c r="E35" s="23">
        <v>2053</v>
      </c>
      <c r="F35" s="26">
        <v>780.95244663801145</v>
      </c>
      <c r="G35" s="26">
        <v>0</v>
      </c>
      <c r="I35" s="7">
        <v>2053</v>
      </c>
      <c r="J35" s="8">
        <v>37</v>
      </c>
      <c r="K35" s="8">
        <v>36</v>
      </c>
      <c r="L35" s="8">
        <v>34</v>
      </c>
      <c r="M35" s="8">
        <v>32</v>
      </c>
      <c r="N35" s="8">
        <v>32</v>
      </c>
      <c r="O35" s="8">
        <v>29</v>
      </c>
      <c r="P35" s="8">
        <v>29</v>
      </c>
      <c r="Q35" s="8">
        <v>27</v>
      </c>
      <c r="R35" s="8">
        <v>145</v>
      </c>
      <c r="S35" s="8">
        <v>0</v>
      </c>
      <c r="T35" s="8">
        <v>0</v>
      </c>
      <c r="V35" s="8">
        <f t="shared" si="2"/>
        <v>6.1916470231098898E-2</v>
      </c>
      <c r="W35" s="29">
        <f t="shared" si="4"/>
        <v>6.0243052116744883E-2</v>
      </c>
      <c r="X35" s="29">
        <f t="shared" si="5"/>
        <v>5.6896215888036832E-2</v>
      </c>
      <c r="Y35" s="29">
        <f t="shared" si="6"/>
        <v>5.354937965932878E-2</v>
      </c>
      <c r="Z35" s="29">
        <f t="shared" si="7"/>
        <v>5.354937965932878E-2</v>
      </c>
      <c r="AA35" s="29">
        <f t="shared" si="8"/>
        <v>4.8529125316266707E-2</v>
      </c>
      <c r="AB35" s="29">
        <f t="shared" si="9"/>
        <v>4.8529125316266707E-2</v>
      </c>
      <c r="AC35" s="29">
        <f t="shared" si="10"/>
        <v>4.5182289087558655E-2</v>
      </c>
      <c r="AD35" s="8">
        <f t="shared" si="3"/>
        <v>242.64562658133352</v>
      </c>
      <c r="AE35" s="8">
        <f t="shared" si="11"/>
        <v>0</v>
      </c>
      <c r="AF35" s="8">
        <f t="shared" si="12"/>
        <v>0</v>
      </c>
    </row>
    <row r="36" spans="2:32" x14ac:dyDescent="0.25">
      <c r="B36" s="23">
        <v>2054</v>
      </c>
      <c r="C36" s="25">
        <v>3.8669856772237367E-2</v>
      </c>
      <c r="D36" s="21"/>
      <c r="E36" s="23">
        <v>2054</v>
      </c>
      <c r="F36" s="26">
        <v>796.57149557077173</v>
      </c>
      <c r="G36" s="26">
        <v>0</v>
      </c>
      <c r="I36" s="7">
        <v>2054</v>
      </c>
      <c r="J36" s="8">
        <v>37</v>
      </c>
      <c r="K36" s="8">
        <v>36</v>
      </c>
      <c r="L36" s="8">
        <v>34</v>
      </c>
      <c r="M36" s="8">
        <v>32</v>
      </c>
      <c r="N36" s="8">
        <v>32</v>
      </c>
      <c r="O36" s="8">
        <v>29</v>
      </c>
      <c r="P36" s="8">
        <v>29</v>
      </c>
      <c r="Q36" s="8">
        <v>27</v>
      </c>
      <c r="R36" s="8">
        <v>145</v>
      </c>
      <c r="S36" s="8">
        <v>0</v>
      </c>
      <c r="T36" s="8">
        <v>0</v>
      </c>
      <c r="V36" s="8">
        <f t="shared" si="2"/>
        <v>6.3154799635720862E-2</v>
      </c>
      <c r="W36" s="29">
        <f t="shared" si="4"/>
        <v>6.144791315907977E-2</v>
      </c>
      <c r="X36" s="29">
        <f t="shared" si="5"/>
        <v>5.8034140205797557E-2</v>
      </c>
      <c r="Y36" s="29">
        <f t="shared" si="6"/>
        <v>5.4620367252515345E-2</v>
      </c>
      <c r="Z36" s="29">
        <f t="shared" si="7"/>
        <v>5.4620367252515345E-2</v>
      </c>
      <c r="AA36" s="29">
        <f t="shared" si="8"/>
        <v>4.9499707822592033E-2</v>
      </c>
      <c r="AB36" s="29">
        <f t="shared" si="9"/>
        <v>4.9499707822592033E-2</v>
      </c>
      <c r="AC36" s="29">
        <f t="shared" si="10"/>
        <v>4.6085934869309821E-2</v>
      </c>
      <c r="AD36" s="8">
        <f t="shared" si="3"/>
        <v>247.49853911296015</v>
      </c>
      <c r="AE36" s="8">
        <f t="shared" si="11"/>
        <v>0</v>
      </c>
      <c r="AF36" s="8">
        <f t="shared" si="12"/>
        <v>0</v>
      </c>
    </row>
    <row r="37" spans="2:32" x14ac:dyDescent="0.25">
      <c r="B37" s="23">
        <v>2055</v>
      </c>
      <c r="C37" s="25">
        <v>3.9443253907682108E-2</v>
      </c>
      <c r="D37" s="21"/>
      <c r="E37" s="23">
        <v>2055</v>
      </c>
      <c r="F37" s="26">
        <v>812.50292548218692</v>
      </c>
      <c r="G37" s="26">
        <v>0</v>
      </c>
      <c r="I37" s="7">
        <v>2055</v>
      </c>
      <c r="J37" s="8">
        <v>37</v>
      </c>
      <c r="K37" s="8">
        <v>36</v>
      </c>
      <c r="L37" s="8">
        <v>34</v>
      </c>
      <c r="M37" s="8">
        <v>32</v>
      </c>
      <c r="N37" s="8">
        <v>32</v>
      </c>
      <c r="O37" s="8">
        <v>29</v>
      </c>
      <c r="P37" s="8">
        <v>29</v>
      </c>
      <c r="Q37" s="8">
        <v>27</v>
      </c>
      <c r="R37" s="8">
        <v>145</v>
      </c>
      <c r="S37" s="8">
        <v>0</v>
      </c>
      <c r="T37" s="8">
        <v>0</v>
      </c>
      <c r="V37" s="8">
        <f t="shared" si="2"/>
        <v>6.4417895628435293E-2</v>
      </c>
      <c r="W37" s="29">
        <f t="shared" si="4"/>
        <v>6.2676871422261374E-2</v>
      </c>
      <c r="X37" s="29">
        <f t="shared" si="5"/>
        <v>5.9194823009913522E-2</v>
      </c>
      <c r="Y37" s="29">
        <f t="shared" si="6"/>
        <v>5.5712774597565663E-2</v>
      </c>
      <c r="Z37" s="29">
        <f t="shared" si="7"/>
        <v>5.5712774597565663E-2</v>
      </c>
      <c r="AA37" s="29">
        <f t="shared" si="8"/>
        <v>5.0489701979043886E-2</v>
      </c>
      <c r="AB37" s="29">
        <f t="shared" si="9"/>
        <v>5.0489701979043886E-2</v>
      </c>
      <c r="AC37" s="29">
        <f t="shared" si="10"/>
        <v>4.7007653566696027E-2</v>
      </c>
      <c r="AD37" s="8">
        <f t="shared" si="3"/>
        <v>252.44850989521942</v>
      </c>
      <c r="AE37" s="8">
        <f t="shared" si="11"/>
        <v>0</v>
      </c>
      <c r="AF37" s="8">
        <f t="shared" si="12"/>
        <v>0</v>
      </c>
    </row>
    <row r="38" spans="2:32" x14ac:dyDescent="0.25">
      <c r="B38" s="23">
        <v>2056</v>
      </c>
      <c r="C38" s="25">
        <v>4.0232118985835758E-2</v>
      </c>
      <c r="D38" s="21"/>
      <c r="E38" s="23">
        <v>2056</v>
      </c>
      <c r="F38" s="26">
        <v>828.75298399183089</v>
      </c>
      <c r="G38" s="26">
        <v>0</v>
      </c>
      <c r="I38" s="7">
        <v>2056</v>
      </c>
      <c r="J38" s="8">
        <v>37</v>
      </c>
      <c r="K38" s="8">
        <v>36</v>
      </c>
      <c r="L38" s="8">
        <v>34</v>
      </c>
      <c r="M38" s="8">
        <v>32</v>
      </c>
      <c r="N38" s="8">
        <v>32</v>
      </c>
      <c r="O38" s="8">
        <v>29</v>
      </c>
      <c r="P38" s="8">
        <v>29</v>
      </c>
      <c r="Q38" s="8">
        <v>27</v>
      </c>
      <c r="R38" s="8">
        <v>145</v>
      </c>
      <c r="S38" s="8">
        <v>0</v>
      </c>
      <c r="T38" s="8">
        <v>0</v>
      </c>
      <c r="V38" s="8">
        <f t="shared" si="2"/>
        <v>6.5706253541003984E-2</v>
      </c>
      <c r="W38" s="29">
        <f t="shared" si="4"/>
        <v>6.3930408850706597E-2</v>
      </c>
      <c r="X38" s="29">
        <f t="shared" si="5"/>
        <v>6.037871947011178E-2</v>
      </c>
      <c r="Y38" s="29">
        <f t="shared" si="6"/>
        <v>5.6827030089516971E-2</v>
      </c>
      <c r="Z38" s="29">
        <f t="shared" si="7"/>
        <v>5.6827030089516971E-2</v>
      </c>
      <c r="AA38" s="29">
        <f t="shared" si="8"/>
        <v>5.1499496018624753E-2</v>
      </c>
      <c r="AB38" s="29">
        <f t="shared" si="9"/>
        <v>5.1499496018624753E-2</v>
      </c>
      <c r="AC38" s="29">
        <f t="shared" si="10"/>
        <v>4.7947806638029937E-2</v>
      </c>
      <c r="AD38" s="8">
        <f t="shared" si="3"/>
        <v>257.49748009312378</v>
      </c>
      <c r="AE38" s="8">
        <f t="shared" si="11"/>
        <v>0</v>
      </c>
      <c r="AF38" s="8">
        <f t="shared" si="12"/>
        <v>0</v>
      </c>
    </row>
    <row r="39" spans="2:32" x14ac:dyDescent="0.25">
      <c r="B39" s="23">
        <v>2057</v>
      </c>
      <c r="C39" s="25">
        <v>4.1036761365552475E-2</v>
      </c>
      <c r="D39" s="21"/>
      <c r="E39" s="23">
        <v>2057</v>
      </c>
      <c r="F39" s="26">
        <v>845.32804367166761</v>
      </c>
      <c r="G39" s="26">
        <v>0</v>
      </c>
      <c r="I39" s="7">
        <v>2057</v>
      </c>
      <c r="J39" s="8">
        <v>37</v>
      </c>
      <c r="K39" s="8">
        <v>36</v>
      </c>
      <c r="L39" s="8">
        <v>34</v>
      </c>
      <c r="M39" s="8">
        <v>32</v>
      </c>
      <c r="N39" s="8">
        <v>32</v>
      </c>
      <c r="O39" s="8">
        <v>29</v>
      </c>
      <c r="P39" s="8">
        <v>29</v>
      </c>
      <c r="Q39" s="8">
        <v>27</v>
      </c>
      <c r="R39" s="8">
        <v>145</v>
      </c>
      <c r="S39" s="8">
        <v>0</v>
      </c>
      <c r="T39" s="8">
        <v>0</v>
      </c>
      <c r="V39" s="8">
        <f t="shared" si="2"/>
        <v>6.7020378611824069E-2</v>
      </c>
      <c r="W39" s="29">
        <f t="shared" si="4"/>
        <v>6.5209017027720736E-2</v>
      </c>
      <c r="X39" s="29">
        <f t="shared" si="5"/>
        <v>6.1586293859514023E-2</v>
      </c>
      <c r="Y39" s="29">
        <f t="shared" si="6"/>
        <v>5.7963570691307309E-2</v>
      </c>
      <c r="Z39" s="29">
        <f t="shared" si="7"/>
        <v>5.7963570691307309E-2</v>
      </c>
      <c r="AA39" s="29">
        <f t="shared" si="8"/>
        <v>5.2529485938997256E-2</v>
      </c>
      <c r="AB39" s="29">
        <f t="shared" si="9"/>
        <v>5.2529485938997256E-2</v>
      </c>
      <c r="AC39" s="29">
        <f t="shared" si="10"/>
        <v>4.8906762770790542E-2</v>
      </c>
      <c r="AD39" s="8">
        <f t="shared" si="3"/>
        <v>262.64742969498627</v>
      </c>
      <c r="AE39" s="8">
        <f t="shared" si="11"/>
        <v>0</v>
      </c>
      <c r="AF39" s="8">
        <f t="shared" si="12"/>
        <v>0</v>
      </c>
    </row>
    <row r="40" spans="2:32" x14ac:dyDescent="0.25">
      <c r="B40" s="23">
        <v>2058</v>
      </c>
      <c r="C40" s="25">
        <v>4.1857496592863516E-2</v>
      </c>
      <c r="E40" s="23">
        <v>2058</v>
      </c>
      <c r="F40" s="26">
        <v>862.23460454510086</v>
      </c>
      <c r="G40" s="26">
        <v>0</v>
      </c>
      <c r="I40" s="13" t="s">
        <v>18</v>
      </c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5"/>
    </row>
    <row r="41" spans="2:32" x14ac:dyDescent="0.25">
      <c r="B41" s="23">
        <v>2059</v>
      </c>
      <c r="C41" s="25">
        <v>4.269464652472079E-2</v>
      </c>
      <c r="E41" s="23">
        <v>2059</v>
      </c>
      <c r="F41" s="26">
        <v>879.4792966360028</v>
      </c>
      <c r="G41" s="26">
        <v>0</v>
      </c>
    </row>
    <row r="42" spans="2:32" x14ac:dyDescent="0.25">
      <c r="B42" s="23">
        <v>2060</v>
      </c>
      <c r="C42" s="25">
        <v>4.3548539455215196E-2</v>
      </c>
      <c r="E42" s="23">
        <v>2060</v>
      </c>
      <c r="F42" s="26">
        <v>897.06888256872287</v>
      </c>
      <c r="G42" s="26">
        <v>0</v>
      </c>
    </row>
    <row r="43" spans="2:32" x14ac:dyDescent="0.25">
      <c r="B43" s="23">
        <v>2061</v>
      </c>
      <c r="C43" s="25">
        <v>4.4419510244319511E-2</v>
      </c>
      <c r="E43" s="23">
        <v>2061</v>
      </c>
      <c r="F43" s="26">
        <v>915.01026022009739</v>
      </c>
      <c r="G43" s="26">
        <v>0</v>
      </c>
    </row>
  </sheetData>
  <mergeCells count="7">
    <mergeCell ref="B2:G3"/>
    <mergeCell ref="V2:AF3"/>
    <mergeCell ref="R6:T7"/>
    <mergeCell ref="V6:AC7"/>
    <mergeCell ref="AD6:AF7"/>
    <mergeCell ref="J6:Q7"/>
    <mergeCell ref="I2:T4"/>
  </mergeCells>
  <pageMargins left="0.7" right="0.7" top="0.75" bottom="0.75" header="0.3" footer="0.3"/>
  <pageSetup scale="34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43"/>
  <sheetViews>
    <sheetView showGridLines="0" zoomScaleNormal="100" workbookViewId="0">
      <selection activeCell="U40" sqref="U40"/>
    </sheetView>
  </sheetViews>
  <sheetFormatPr defaultRowHeight="15" x14ac:dyDescent="0.25"/>
  <cols>
    <col min="2" max="4" width="17.140625" style="22" customWidth="1"/>
    <col min="5" max="5" width="10" customWidth="1"/>
    <col min="7" max="7" width="20" customWidth="1"/>
    <col min="8" max="8" width="22.5703125" customWidth="1"/>
    <col min="9" max="9" width="17.140625" customWidth="1"/>
    <col min="10" max="12" width="17" customWidth="1"/>
  </cols>
  <sheetData>
    <row r="2" spans="2:12" x14ac:dyDescent="0.25">
      <c r="B2" s="43" t="s">
        <v>32</v>
      </c>
      <c r="C2" s="43"/>
      <c r="D2" s="43"/>
      <c r="F2" s="42" t="s">
        <v>27</v>
      </c>
      <c r="G2" s="42"/>
      <c r="H2" s="42"/>
      <c r="I2" s="42"/>
      <c r="J2" s="42" t="s">
        <v>29</v>
      </c>
      <c r="K2" s="42"/>
      <c r="L2" s="42"/>
    </row>
    <row r="3" spans="2:12" ht="15" customHeight="1" x14ac:dyDescent="0.25">
      <c r="B3" s="43"/>
      <c r="C3" s="43"/>
      <c r="D3" s="43"/>
      <c r="F3" s="42"/>
      <c r="G3" s="42"/>
      <c r="H3" s="42"/>
      <c r="I3" s="42"/>
      <c r="J3" s="42"/>
      <c r="K3" s="42"/>
      <c r="L3" s="42"/>
    </row>
    <row r="4" spans="2:12" ht="15" customHeight="1" x14ac:dyDescent="0.25">
      <c r="B4" s="43"/>
      <c r="C4" s="43"/>
      <c r="D4" s="43"/>
      <c r="F4" s="42"/>
      <c r="G4" s="42"/>
      <c r="H4" s="42"/>
      <c r="I4" s="42"/>
      <c r="J4" s="42"/>
      <c r="K4" s="42"/>
      <c r="L4" s="42"/>
    </row>
    <row r="5" spans="2:12" x14ac:dyDescent="0.25">
      <c r="J5" s="30"/>
    </row>
    <row r="6" spans="2:12" x14ac:dyDescent="0.25">
      <c r="F6" s="2">
        <v>2027</v>
      </c>
      <c r="G6" s="37" t="s">
        <v>19</v>
      </c>
      <c r="H6" s="38"/>
      <c r="I6" s="39"/>
      <c r="J6" s="37" t="s">
        <v>20</v>
      </c>
      <c r="K6" s="38"/>
      <c r="L6" s="39"/>
    </row>
    <row r="7" spans="2:12" ht="15" customHeight="1" x14ac:dyDescent="0.25">
      <c r="B7" s="19"/>
      <c r="C7" s="40" t="s">
        <v>31</v>
      </c>
      <c r="D7" s="41"/>
      <c r="F7" s="3"/>
      <c r="G7" s="4"/>
      <c r="H7" s="4"/>
      <c r="I7" s="4"/>
      <c r="J7" s="4"/>
      <c r="K7" s="4"/>
      <c r="L7" s="4"/>
    </row>
    <row r="8" spans="2:12" ht="38.25" x14ac:dyDescent="0.25">
      <c r="B8" s="19" t="s">
        <v>4</v>
      </c>
      <c r="C8" s="19" t="s">
        <v>21</v>
      </c>
      <c r="D8" s="19" t="s">
        <v>22</v>
      </c>
      <c r="F8" s="5" t="s">
        <v>4</v>
      </c>
      <c r="G8" s="6" t="s">
        <v>23</v>
      </c>
      <c r="H8" s="6" t="s">
        <v>24</v>
      </c>
      <c r="I8" s="6" t="s">
        <v>25</v>
      </c>
      <c r="J8" s="6" t="s">
        <v>23</v>
      </c>
      <c r="K8" s="6" t="s">
        <v>24</v>
      </c>
      <c r="L8" s="6" t="s">
        <v>25</v>
      </c>
    </row>
    <row r="9" spans="2:12" x14ac:dyDescent="0.25">
      <c r="B9" s="23">
        <v>2027</v>
      </c>
      <c r="C9" s="18">
        <v>0.20300000000000001</v>
      </c>
      <c r="D9" s="1">
        <v>0.245</v>
      </c>
      <c r="E9" s="20"/>
      <c r="F9" s="7">
        <v>2027</v>
      </c>
      <c r="G9" s="8">
        <v>7.1909999999999998</v>
      </c>
      <c r="H9" s="8">
        <v>7.1909999999999998</v>
      </c>
      <c r="I9" s="8">
        <v>7.1909999999999998</v>
      </c>
      <c r="J9" s="8">
        <f>G9*0.03705*(1.02)^($F9-$F$6)</f>
        <v>0.26642654999999998</v>
      </c>
      <c r="K9" s="8">
        <f t="shared" ref="K9:L24" si="0">H9*0.03705*(1.02)^($F9-$F$6)</f>
        <v>0.26642654999999998</v>
      </c>
      <c r="L9" s="8">
        <f t="shared" si="0"/>
        <v>0.26642654999999998</v>
      </c>
    </row>
    <row r="10" spans="2:12" x14ac:dyDescent="0.25">
      <c r="B10" s="23">
        <v>2028</v>
      </c>
      <c r="C10" s="18">
        <v>0.23599999999999999</v>
      </c>
      <c r="D10" s="1">
        <v>0.26900000000000002</v>
      </c>
      <c r="E10" s="20"/>
      <c r="F10" s="7">
        <v>2028</v>
      </c>
      <c r="G10" s="8">
        <v>7.4051999999999998</v>
      </c>
      <c r="H10" s="8">
        <v>7.4051999999999998</v>
      </c>
      <c r="I10" s="8">
        <v>7.4051999999999998</v>
      </c>
      <c r="J10" s="8">
        <f t="shared" ref="J10:J39" si="1">G10*0.03705*(1.02)^($F10-$F$6)</f>
        <v>0.27984991319999997</v>
      </c>
      <c r="K10" s="8">
        <f t="shared" si="0"/>
        <v>0.27984991319999997</v>
      </c>
      <c r="L10" s="8">
        <f t="shared" si="0"/>
        <v>0.27984991319999997</v>
      </c>
    </row>
    <row r="11" spans="2:12" x14ac:dyDescent="0.25">
      <c r="B11" s="23">
        <v>2029</v>
      </c>
      <c r="C11" s="18">
        <v>0.26200000000000001</v>
      </c>
      <c r="D11" s="1">
        <v>0.29499999999999998</v>
      </c>
      <c r="E11" s="20"/>
      <c r="F11" s="7">
        <v>2029</v>
      </c>
      <c r="G11" s="8">
        <v>7.5582000000000003</v>
      </c>
      <c r="H11" s="8">
        <v>7.5582000000000003</v>
      </c>
      <c r="I11" s="8">
        <v>7.5582000000000003</v>
      </c>
      <c r="J11" s="8">
        <f t="shared" si="1"/>
        <v>0.29134457492400001</v>
      </c>
      <c r="K11" s="8">
        <f t="shared" si="0"/>
        <v>0.29134457492400001</v>
      </c>
      <c r="L11" s="8">
        <f t="shared" si="0"/>
        <v>0.29134457492400001</v>
      </c>
    </row>
    <row r="12" spans="2:12" x14ac:dyDescent="0.25">
      <c r="B12" s="23">
        <v>2030</v>
      </c>
      <c r="C12" s="18">
        <v>0.28299999999999997</v>
      </c>
      <c r="D12" s="1">
        <v>0.317</v>
      </c>
      <c r="E12" s="20"/>
      <c r="F12" s="7">
        <v>2030</v>
      </c>
      <c r="G12" s="8">
        <v>7.7417999999999996</v>
      </c>
      <c r="H12" s="8">
        <v>7.7417999999999996</v>
      </c>
      <c r="I12" s="8">
        <v>7.7417999999999996</v>
      </c>
      <c r="J12" s="8">
        <f t="shared" si="1"/>
        <v>0.30439020649751997</v>
      </c>
      <c r="K12" s="8">
        <f t="shared" si="0"/>
        <v>0.30439020649751997</v>
      </c>
      <c r="L12" s="8">
        <f t="shared" si="0"/>
        <v>0.30439020649751997</v>
      </c>
    </row>
    <row r="13" spans="2:12" x14ac:dyDescent="0.25">
      <c r="B13" s="23">
        <v>2031</v>
      </c>
      <c r="C13" s="18">
        <v>0.29899999999999999</v>
      </c>
      <c r="D13" s="1">
        <v>0.33300000000000002</v>
      </c>
      <c r="E13" s="20"/>
      <c r="F13" s="7">
        <v>2031</v>
      </c>
      <c r="G13" s="8">
        <v>7.9356</v>
      </c>
      <c r="H13" s="8">
        <v>7.9356</v>
      </c>
      <c r="I13" s="8">
        <v>7.9356</v>
      </c>
      <c r="J13" s="8">
        <f t="shared" si="1"/>
        <v>0.31825018744159678</v>
      </c>
      <c r="K13" s="8">
        <f t="shared" si="0"/>
        <v>0.31825018744159678</v>
      </c>
      <c r="L13" s="8">
        <f t="shared" si="0"/>
        <v>0.31825018744159678</v>
      </c>
    </row>
    <row r="14" spans="2:12" x14ac:dyDescent="0.25">
      <c r="B14" s="23">
        <v>2032</v>
      </c>
      <c r="C14" s="18">
        <v>0.3</v>
      </c>
      <c r="D14" s="1">
        <v>0.33500000000000002</v>
      </c>
      <c r="E14" s="20"/>
      <c r="F14" s="7">
        <v>2032</v>
      </c>
      <c r="G14" s="8">
        <v>8.0579999999999998</v>
      </c>
      <c r="H14" s="8">
        <v>8.0579999999999998</v>
      </c>
      <c r="I14" s="8">
        <v>8.0579999999999998</v>
      </c>
      <c r="J14" s="8">
        <f t="shared" si="1"/>
        <v>0.32962210930647651</v>
      </c>
      <c r="K14" s="8">
        <f t="shared" si="0"/>
        <v>0.32962210930647651</v>
      </c>
      <c r="L14" s="8">
        <f t="shared" si="0"/>
        <v>0.32962210930647651</v>
      </c>
    </row>
    <row r="15" spans="2:12" x14ac:dyDescent="0.25">
      <c r="B15" s="23">
        <v>2033</v>
      </c>
      <c r="C15" s="18">
        <v>0.311</v>
      </c>
      <c r="D15" s="1">
        <v>0.34799999999999998</v>
      </c>
      <c r="E15" s="20"/>
      <c r="F15" s="7">
        <v>2033</v>
      </c>
      <c r="G15" s="8">
        <v>8.2416</v>
      </c>
      <c r="H15" s="8">
        <v>8.2416</v>
      </c>
      <c r="I15" s="8">
        <v>8.2416</v>
      </c>
      <c r="J15" s="8">
        <f t="shared" si="1"/>
        <v>0.34387513621015908</v>
      </c>
      <c r="K15" s="8">
        <f t="shared" si="0"/>
        <v>0.34387513621015908</v>
      </c>
      <c r="L15" s="8">
        <f t="shared" si="0"/>
        <v>0.34387513621015908</v>
      </c>
    </row>
    <row r="16" spans="2:12" x14ac:dyDescent="0.25">
      <c r="B16" s="23">
        <v>2034</v>
      </c>
      <c r="C16" s="18">
        <v>0.314</v>
      </c>
      <c r="D16" s="1">
        <v>0.35</v>
      </c>
      <c r="E16" s="20"/>
      <c r="F16" s="7">
        <v>2034</v>
      </c>
      <c r="G16" s="8">
        <v>8.3333999999999993</v>
      </c>
      <c r="H16" s="8">
        <v>8.3333999999999993</v>
      </c>
      <c r="I16" s="8">
        <v>8.3333999999999993</v>
      </c>
      <c r="J16" s="8">
        <f t="shared" si="1"/>
        <v>0.35465953714031417</v>
      </c>
      <c r="K16" s="8">
        <f t="shared" si="0"/>
        <v>0.35465953714031417</v>
      </c>
      <c r="L16" s="8">
        <f t="shared" si="0"/>
        <v>0.35465953714031417</v>
      </c>
    </row>
    <row r="17" spans="2:12" x14ac:dyDescent="0.25">
      <c r="B17" s="23">
        <v>2035</v>
      </c>
      <c r="C17" s="18">
        <v>0.316</v>
      </c>
      <c r="D17" s="1">
        <v>0.35299999999999998</v>
      </c>
      <c r="E17" s="20"/>
      <c r="F17" s="7">
        <v>2035</v>
      </c>
      <c r="G17" s="8">
        <v>8.363999999999999</v>
      </c>
      <c r="H17" s="8">
        <v>8.363999999999999</v>
      </c>
      <c r="I17" s="8">
        <v>8.363999999999999</v>
      </c>
      <c r="J17" s="8">
        <f t="shared" si="1"/>
        <v>0.36308107327314421</v>
      </c>
      <c r="K17" s="8">
        <f t="shared" si="0"/>
        <v>0.36308107327314421</v>
      </c>
      <c r="L17" s="8">
        <f t="shared" si="0"/>
        <v>0.36308107327314421</v>
      </c>
    </row>
    <row r="18" spans="2:12" x14ac:dyDescent="0.25">
      <c r="B18" s="23">
        <v>2036</v>
      </c>
      <c r="C18" s="18">
        <v>0.32</v>
      </c>
      <c r="D18" s="1">
        <v>0.35899999999999999</v>
      </c>
      <c r="E18" s="20"/>
      <c r="F18" s="7">
        <v>2036</v>
      </c>
      <c r="G18" s="8">
        <v>8.4863999999999997</v>
      </c>
      <c r="H18" s="8">
        <v>8.4863999999999997</v>
      </c>
      <c r="I18" s="8">
        <v>8.4863999999999997</v>
      </c>
      <c r="J18" s="8">
        <f t="shared" si="1"/>
        <v>0.37576234392990382</v>
      </c>
      <c r="K18" s="8">
        <f t="shared" si="0"/>
        <v>0.37576234392990382</v>
      </c>
      <c r="L18" s="8">
        <f t="shared" si="0"/>
        <v>0.37576234392990382</v>
      </c>
    </row>
    <row r="19" spans="2:12" x14ac:dyDescent="0.25">
      <c r="B19" s="23">
        <v>2037</v>
      </c>
      <c r="C19" s="18">
        <v>0.32900000000000001</v>
      </c>
      <c r="D19" s="1">
        <v>0.36799999999999999</v>
      </c>
      <c r="E19" s="20"/>
      <c r="F19" s="7">
        <v>2037</v>
      </c>
      <c r="G19" s="8">
        <v>8.6088000000000005</v>
      </c>
      <c r="H19" s="8">
        <v>8.6088000000000005</v>
      </c>
      <c r="I19" s="8">
        <v>8.6088000000000005</v>
      </c>
      <c r="J19" s="8">
        <f t="shared" si="1"/>
        <v>0.38880563298362453</v>
      </c>
      <c r="K19" s="8">
        <f t="shared" si="0"/>
        <v>0.38880563298362453</v>
      </c>
      <c r="L19" s="8">
        <f t="shared" si="0"/>
        <v>0.38880563298362453</v>
      </c>
    </row>
    <row r="20" spans="2:12" x14ac:dyDescent="0.25">
      <c r="B20" s="23">
        <v>2038</v>
      </c>
      <c r="C20" s="18">
        <v>0.34100000000000003</v>
      </c>
      <c r="D20" s="1">
        <v>0.38100000000000001</v>
      </c>
      <c r="E20" s="20"/>
      <c r="F20" s="7">
        <v>2038</v>
      </c>
      <c r="G20" s="8">
        <v>8.7312000000000012</v>
      </c>
      <c r="H20" s="8">
        <v>8.7312000000000012</v>
      </c>
      <c r="I20" s="8">
        <v>8.7312000000000012</v>
      </c>
      <c r="J20" s="8">
        <f t="shared" si="1"/>
        <v>0.40222034866192208</v>
      </c>
      <c r="K20" s="8">
        <f t="shared" si="0"/>
        <v>0.40222034866192208</v>
      </c>
      <c r="L20" s="8">
        <f t="shared" si="0"/>
        <v>0.40222034866192208</v>
      </c>
    </row>
    <row r="21" spans="2:12" x14ac:dyDescent="0.25">
      <c r="B21" s="23">
        <v>2039</v>
      </c>
      <c r="C21" s="18">
        <v>0.35599999999999998</v>
      </c>
      <c r="D21" s="1">
        <v>0.39600000000000002</v>
      </c>
      <c r="E21" s="20"/>
      <c r="F21" s="7">
        <v>2039</v>
      </c>
      <c r="G21" s="8">
        <v>8.8536000000000001</v>
      </c>
      <c r="H21" s="8">
        <v>8.8536000000000001</v>
      </c>
      <c r="I21" s="8">
        <v>8.8536000000000001</v>
      </c>
      <c r="J21" s="8">
        <f t="shared" si="1"/>
        <v>0.41601613071415811</v>
      </c>
      <c r="K21" s="8">
        <f t="shared" si="0"/>
        <v>0.41601613071415811</v>
      </c>
      <c r="L21" s="8">
        <f t="shared" si="0"/>
        <v>0.41601613071415811</v>
      </c>
    </row>
    <row r="22" spans="2:12" x14ac:dyDescent="0.25">
      <c r="B22" s="23">
        <v>2040</v>
      </c>
      <c r="C22" s="18">
        <v>0.36699999999999999</v>
      </c>
      <c r="D22" s="1">
        <v>0.40799999999999997</v>
      </c>
      <c r="E22" s="20"/>
      <c r="F22" s="7">
        <v>2040</v>
      </c>
      <c r="G22" s="8">
        <v>8.9862000000000002</v>
      </c>
      <c r="H22" s="8">
        <v>8.9862000000000002</v>
      </c>
      <c r="I22" s="8">
        <v>8.9862000000000002</v>
      </c>
      <c r="J22" s="8">
        <f t="shared" si="1"/>
        <v>0.43069172279073364</v>
      </c>
      <c r="K22" s="8">
        <f t="shared" si="0"/>
        <v>0.43069172279073364</v>
      </c>
      <c r="L22" s="8">
        <f t="shared" si="0"/>
        <v>0.43069172279073364</v>
      </c>
    </row>
    <row r="23" spans="2:12" x14ac:dyDescent="0.25">
      <c r="B23" s="23">
        <v>2041</v>
      </c>
      <c r="C23" s="18">
        <v>0.38100000000000001</v>
      </c>
      <c r="D23" s="1">
        <v>0.42299999999999999</v>
      </c>
      <c r="E23" s="20"/>
      <c r="F23" s="7">
        <v>2041</v>
      </c>
      <c r="G23" s="8">
        <v>8.9862000000000002</v>
      </c>
      <c r="H23" s="8">
        <v>8.9862000000000002</v>
      </c>
      <c r="I23" s="8">
        <v>8.9862000000000002</v>
      </c>
      <c r="J23" s="8">
        <f t="shared" si="1"/>
        <v>0.43930555724654835</v>
      </c>
      <c r="K23" s="8">
        <f t="shared" si="0"/>
        <v>0.43930555724654835</v>
      </c>
      <c r="L23" s="8">
        <f t="shared" si="0"/>
        <v>0.43930555724654835</v>
      </c>
    </row>
    <row r="24" spans="2:12" x14ac:dyDescent="0.25">
      <c r="B24" s="23">
        <v>2042</v>
      </c>
      <c r="C24" s="18">
        <v>0.39</v>
      </c>
      <c r="D24" s="1">
        <v>0.433</v>
      </c>
      <c r="E24" s="20"/>
      <c r="F24" s="7">
        <v>2042</v>
      </c>
      <c r="G24" s="8">
        <v>8.9862000000000002</v>
      </c>
      <c r="H24" s="8">
        <v>8.9862000000000002</v>
      </c>
      <c r="I24" s="8">
        <v>8.9862000000000002</v>
      </c>
      <c r="J24" s="8">
        <f t="shared" si="1"/>
        <v>0.44809166839147918</v>
      </c>
      <c r="K24" s="8">
        <f t="shared" si="0"/>
        <v>0.44809166839147918</v>
      </c>
      <c r="L24" s="8">
        <f t="shared" si="0"/>
        <v>0.44809166839147918</v>
      </c>
    </row>
    <row r="25" spans="2:12" x14ac:dyDescent="0.25">
      <c r="B25" s="23">
        <v>2043</v>
      </c>
      <c r="C25" s="18">
        <v>0.41099999999999998</v>
      </c>
      <c r="D25" s="1">
        <v>0.45500000000000002</v>
      </c>
      <c r="E25" s="20"/>
      <c r="F25" s="7">
        <v>2043</v>
      </c>
      <c r="G25" s="8">
        <v>8.9862000000000002</v>
      </c>
      <c r="H25" s="8">
        <v>8.9862000000000002</v>
      </c>
      <c r="I25" s="8">
        <v>8.9862000000000002</v>
      </c>
      <c r="J25" s="8">
        <f t="shared" si="1"/>
        <v>0.45705350175930887</v>
      </c>
      <c r="K25" s="8">
        <f t="shared" ref="K25:K39" si="2">H25*0.03705*(1.02)^($F25-$F$6)</f>
        <v>0.45705350175930887</v>
      </c>
      <c r="L25" s="8">
        <f t="shared" ref="L25:L39" si="3">I25*0.03705*(1.02)^($F25-$F$6)</f>
        <v>0.45705350175930887</v>
      </c>
    </row>
    <row r="26" spans="2:12" x14ac:dyDescent="0.25">
      <c r="B26" s="23">
        <v>2044</v>
      </c>
      <c r="C26" s="18">
        <v>0.42499999999999999</v>
      </c>
      <c r="D26" s="1">
        <v>0.47</v>
      </c>
      <c r="E26" s="20"/>
      <c r="F26" s="7">
        <v>2044</v>
      </c>
      <c r="G26" s="8">
        <v>8.9862000000000002</v>
      </c>
      <c r="H26" s="8">
        <v>8.9862000000000002</v>
      </c>
      <c r="I26" s="8">
        <v>8.9862000000000002</v>
      </c>
      <c r="J26" s="8">
        <f t="shared" si="1"/>
        <v>0.46619457179449508</v>
      </c>
      <c r="K26" s="8">
        <f t="shared" si="2"/>
        <v>0.46619457179449508</v>
      </c>
      <c r="L26" s="8">
        <f t="shared" si="3"/>
        <v>0.46619457179449508</v>
      </c>
    </row>
    <row r="27" spans="2:12" x14ac:dyDescent="0.25">
      <c r="B27" s="23">
        <v>2045</v>
      </c>
      <c r="C27" s="18">
        <v>0.45</v>
      </c>
      <c r="D27" s="1">
        <v>0.496</v>
      </c>
      <c r="E27" s="20"/>
      <c r="F27" s="7">
        <v>2045</v>
      </c>
      <c r="G27" s="8">
        <v>8.9862000000000002</v>
      </c>
      <c r="H27" s="8">
        <v>8.9862000000000002</v>
      </c>
      <c r="I27" s="8">
        <v>8.9862000000000002</v>
      </c>
      <c r="J27" s="8">
        <f t="shared" si="1"/>
        <v>0.47551846323038488</v>
      </c>
      <c r="K27" s="8">
        <f t="shared" si="2"/>
        <v>0.47551846323038488</v>
      </c>
      <c r="L27" s="8">
        <f t="shared" si="3"/>
        <v>0.47551846323038488</v>
      </c>
    </row>
    <row r="28" spans="2:12" x14ac:dyDescent="0.25">
      <c r="B28" s="23">
        <v>2046</v>
      </c>
      <c r="C28" s="18">
        <v>0.46200000000000002</v>
      </c>
      <c r="D28" s="1">
        <v>0.50800000000000001</v>
      </c>
      <c r="E28" s="20"/>
      <c r="F28" s="7">
        <v>2046</v>
      </c>
      <c r="G28" s="8">
        <v>8.9862000000000002</v>
      </c>
      <c r="H28" s="8">
        <v>8.9862000000000002</v>
      </c>
      <c r="I28" s="8">
        <v>8.9862000000000002</v>
      </c>
      <c r="J28" s="8">
        <f t="shared" si="1"/>
        <v>0.48502883249499257</v>
      </c>
      <c r="K28" s="8">
        <f t="shared" si="2"/>
        <v>0.48502883249499257</v>
      </c>
      <c r="L28" s="8">
        <f t="shared" si="3"/>
        <v>0.48502883249499257</v>
      </c>
    </row>
    <row r="29" spans="2:12" x14ac:dyDescent="0.25">
      <c r="B29" s="23">
        <v>2047</v>
      </c>
      <c r="C29" s="18">
        <v>0.47699999999999998</v>
      </c>
      <c r="D29" s="1">
        <v>0.52500000000000002</v>
      </c>
      <c r="E29" s="20"/>
      <c r="F29" s="7">
        <v>2047</v>
      </c>
      <c r="G29" s="8">
        <v>8.9862000000000002</v>
      </c>
      <c r="H29" s="8">
        <v>8.9862000000000002</v>
      </c>
      <c r="I29" s="8">
        <v>8.9862000000000002</v>
      </c>
      <c r="J29" s="8">
        <f t="shared" si="1"/>
        <v>0.4947294091448925</v>
      </c>
      <c r="K29" s="8">
        <f t="shared" si="2"/>
        <v>0.4947294091448925</v>
      </c>
      <c r="L29" s="8">
        <f t="shared" si="3"/>
        <v>0.4947294091448925</v>
      </c>
    </row>
    <row r="30" spans="2:12" x14ac:dyDescent="0.25">
      <c r="B30" s="23">
        <v>2048</v>
      </c>
      <c r="C30" s="18">
        <v>0.49399999999999999</v>
      </c>
      <c r="D30" s="1">
        <v>0.54200000000000004</v>
      </c>
      <c r="E30" s="20"/>
      <c r="F30" s="7">
        <v>2048</v>
      </c>
      <c r="G30" s="8">
        <v>8.9862000000000002</v>
      </c>
      <c r="H30" s="8">
        <v>8.9862000000000002</v>
      </c>
      <c r="I30" s="8">
        <v>8.9862000000000002</v>
      </c>
      <c r="J30" s="8">
        <f t="shared" si="1"/>
        <v>0.50462399732779029</v>
      </c>
      <c r="K30" s="8">
        <f t="shared" si="2"/>
        <v>0.50462399732779029</v>
      </c>
      <c r="L30" s="8">
        <f t="shared" si="3"/>
        <v>0.50462399732779029</v>
      </c>
    </row>
    <row r="31" spans="2:12" x14ac:dyDescent="0.25">
      <c r="B31" s="23">
        <v>2049</v>
      </c>
      <c r="C31" s="18">
        <v>0.51100000000000001</v>
      </c>
      <c r="D31" s="1">
        <v>0.56000000000000005</v>
      </c>
      <c r="E31" s="20"/>
      <c r="F31" s="7">
        <v>2049</v>
      </c>
      <c r="G31" s="8">
        <v>8.9862000000000002</v>
      </c>
      <c r="H31" s="8">
        <v>8.9862000000000002</v>
      </c>
      <c r="I31" s="8">
        <v>8.9862000000000002</v>
      </c>
      <c r="J31" s="8">
        <f t="shared" si="1"/>
        <v>0.51471647727434611</v>
      </c>
      <c r="K31" s="8">
        <f t="shared" si="2"/>
        <v>0.51471647727434611</v>
      </c>
      <c r="L31" s="8">
        <f t="shared" si="3"/>
        <v>0.51471647727434611</v>
      </c>
    </row>
    <row r="32" spans="2:12" x14ac:dyDescent="0.25">
      <c r="B32" s="23">
        <v>2050</v>
      </c>
      <c r="C32" s="18">
        <v>0.52800000000000002</v>
      </c>
      <c r="D32" s="1">
        <v>0.57899999999999996</v>
      </c>
      <c r="E32" s="20"/>
      <c r="F32" s="7">
        <v>2050</v>
      </c>
      <c r="G32" s="8">
        <v>8.9862000000000002</v>
      </c>
      <c r="H32" s="8">
        <v>8.9862000000000002</v>
      </c>
      <c r="I32" s="8">
        <v>8.9862000000000002</v>
      </c>
      <c r="J32" s="8">
        <f t="shared" si="1"/>
        <v>0.52501080681983292</v>
      </c>
      <c r="K32" s="8">
        <f t="shared" si="2"/>
        <v>0.52501080681983292</v>
      </c>
      <c r="L32" s="8">
        <f t="shared" si="3"/>
        <v>0.52501080681983292</v>
      </c>
    </row>
    <row r="33" spans="2:12" x14ac:dyDescent="0.25">
      <c r="B33" s="23">
        <v>2051</v>
      </c>
      <c r="C33" s="18">
        <v>0.54600000000000004</v>
      </c>
      <c r="D33" s="1">
        <v>0.59799999999999998</v>
      </c>
      <c r="E33" s="20"/>
      <c r="F33" s="7">
        <v>2051</v>
      </c>
      <c r="G33" s="8">
        <v>8.9862000000000002</v>
      </c>
      <c r="H33" s="8">
        <v>8.9862000000000002</v>
      </c>
      <c r="I33" s="8">
        <v>8.9862000000000002</v>
      </c>
      <c r="J33" s="8">
        <f t="shared" si="1"/>
        <v>0.53551102295622965</v>
      </c>
      <c r="K33" s="8">
        <f t="shared" si="2"/>
        <v>0.53551102295622965</v>
      </c>
      <c r="L33" s="8">
        <f t="shared" si="3"/>
        <v>0.53551102295622965</v>
      </c>
    </row>
    <row r="34" spans="2:12" x14ac:dyDescent="0.25">
      <c r="B34" s="23">
        <v>2052</v>
      </c>
      <c r="C34" s="18">
        <v>0.56399999999999995</v>
      </c>
      <c r="D34" s="1">
        <v>0.61699999999999999</v>
      </c>
      <c r="E34" s="20"/>
      <c r="F34" s="7">
        <v>2052</v>
      </c>
      <c r="G34" s="8">
        <v>8.9862000000000002</v>
      </c>
      <c r="H34" s="8">
        <v>8.9862000000000002</v>
      </c>
      <c r="I34" s="8">
        <v>8.9862000000000002</v>
      </c>
      <c r="J34" s="8">
        <f t="shared" si="1"/>
        <v>0.54622124341535427</v>
      </c>
      <c r="K34" s="8">
        <f t="shared" si="2"/>
        <v>0.54622124341535427</v>
      </c>
      <c r="L34" s="8">
        <f t="shared" si="3"/>
        <v>0.54622124341535427</v>
      </c>
    </row>
    <row r="35" spans="2:12" x14ac:dyDescent="0.25">
      <c r="B35" s="23">
        <v>2053</v>
      </c>
      <c r="C35" s="18">
        <v>0.58299999999999996</v>
      </c>
      <c r="D35" s="1">
        <v>0.63700000000000001</v>
      </c>
      <c r="E35" s="20"/>
      <c r="F35" s="7">
        <v>2053</v>
      </c>
      <c r="G35" s="8">
        <v>8.9862000000000002</v>
      </c>
      <c r="H35" s="8">
        <v>8.9862000000000002</v>
      </c>
      <c r="I35" s="8">
        <v>8.9862000000000002</v>
      </c>
      <c r="J35" s="8">
        <f t="shared" si="1"/>
        <v>0.55714566828366141</v>
      </c>
      <c r="K35" s="8">
        <f t="shared" si="2"/>
        <v>0.55714566828366141</v>
      </c>
      <c r="L35" s="8">
        <f t="shared" si="3"/>
        <v>0.55714566828366141</v>
      </c>
    </row>
    <row r="36" spans="2:12" x14ac:dyDescent="0.25">
      <c r="B36" s="23">
        <v>2054</v>
      </c>
      <c r="C36" s="18">
        <v>0.60299999999999998</v>
      </c>
      <c r="D36" s="1">
        <v>0.65700000000000003</v>
      </c>
      <c r="E36" s="20"/>
      <c r="F36" s="7">
        <v>2054</v>
      </c>
      <c r="G36" s="8">
        <v>8.9862000000000002</v>
      </c>
      <c r="H36" s="8">
        <v>8.9862000000000002</v>
      </c>
      <c r="I36" s="8">
        <v>8.9862000000000002</v>
      </c>
      <c r="J36" s="8">
        <f t="shared" si="1"/>
        <v>0.56828858164933449</v>
      </c>
      <c r="K36" s="8">
        <f t="shared" si="2"/>
        <v>0.56828858164933449</v>
      </c>
      <c r="L36" s="8">
        <f t="shared" si="3"/>
        <v>0.56828858164933449</v>
      </c>
    </row>
    <row r="37" spans="2:12" x14ac:dyDescent="0.25">
      <c r="B37" s="23">
        <v>2055</v>
      </c>
      <c r="C37" s="18">
        <v>0.61499999999999999</v>
      </c>
      <c r="D37" s="1">
        <v>0.67100000000000004</v>
      </c>
      <c r="E37" s="20"/>
      <c r="F37" s="7">
        <v>2055</v>
      </c>
      <c r="G37" s="8">
        <v>8.9862000000000002</v>
      </c>
      <c r="H37" s="8">
        <v>8.9862000000000002</v>
      </c>
      <c r="I37" s="8">
        <v>8.9862000000000002</v>
      </c>
      <c r="J37" s="8">
        <f t="shared" si="1"/>
        <v>0.57965435328232129</v>
      </c>
      <c r="K37" s="8">
        <f t="shared" si="2"/>
        <v>0.57965435328232129</v>
      </c>
      <c r="L37" s="8">
        <f t="shared" si="3"/>
        <v>0.57965435328232129</v>
      </c>
    </row>
    <row r="38" spans="2:12" x14ac:dyDescent="0.25">
      <c r="B38" s="23">
        <v>2056</v>
      </c>
      <c r="C38" s="18">
        <v>0.627</v>
      </c>
      <c r="D38" s="1">
        <v>0.68400000000000005</v>
      </c>
      <c r="E38" s="20"/>
      <c r="F38" s="7">
        <v>2056</v>
      </c>
      <c r="G38" s="8">
        <v>8.9862000000000002</v>
      </c>
      <c r="H38" s="8">
        <v>8.9862000000000002</v>
      </c>
      <c r="I38" s="8">
        <v>8.9862000000000002</v>
      </c>
      <c r="J38" s="8">
        <f t="shared" si="1"/>
        <v>0.59124744034796761</v>
      </c>
      <c r="K38" s="8">
        <f t="shared" si="2"/>
        <v>0.59124744034796761</v>
      </c>
      <c r="L38" s="8">
        <f t="shared" si="3"/>
        <v>0.59124744034796761</v>
      </c>
    </row>
    <row r="39" spans="2:12" x14ac:dyDescent="0.25">
      <c r="B39" s="23">
        <v>2057</v>
      </c>
      <c r="C39" s="18">
        <v>0.64</v>
      </c>
      <c r="D39" s="1">
        <v>0.69799999999999995</v>
      </c>
      <c r="E39" s="20"/>
      <c r="F39" s="7">
        <v>2057</v>
      </c>
      <c r="G39" s="8">
        <v>8.9862000000000002</v>
      </c>
      <c r="H39" s="8">
        <v>8.9862000000000002</v>
      </c>
      <c r="I39" s="8">
        <v>8.9862000000000002</v>
      </c>
      <c r="J39" s="8">
        <f t="shared" si="1"/>
        <v>0.603072389154927</v>
      </c>
      <c r="K39" s="8">
        <f t="shared" si="2"/>
        <v>0.603072389154927</v>
      </c>
      <c r="L39" s="8">
        <f t="shared" si="3"/>
        <v>0.603072389154927</v>
      </c>
    </row>
    <row r="40" spans="2:12" x14ac:dyDescent="0.25">
      <c r="B40" s="23">
        <v>2058</v>
      </c>
      <c r="C40" s="18">
        <v>0.65200000000000002</v>
      </c>
      <c r="D40" s="1">
        <v>0.71199999999999997</v>
      </c>
      <c r="E40" s="20"/>
      <c r="F40" s="13"/>
      <c r="G40" s="13" t="s">
        <v>26</v>
      </c>
      <c r="H40" s="16"/>
      <c r="I40" s="17"/>
    </row>
    <row r="41" spans="2:12" x14ac:dyDescent="0.25">
      <c r="B41" s="23">
        <v>2059</v>
      </c>
      <c r="C41" s="18">
        <v>0.66600000000000004</v>
      </c>
      <c r="D41" s="1">
        <v>0.72599999999999998</v>
      </c>
      <c r="E41" s="20"/>
    </row>
    <row r="42" spans="2:12" x14ac:dyDescent="0.25">
      <c r="B42" s="23">
        <v>2060</v>
      </c>
      <c r="C42" s="18">
        <v>0.67900000000000005</v>
      </c>
      <c r="D42" s="1">
        <v>0.74</v>
      </c>
      <c r="E42" s="20"/>
    </row>
    <row r="43" spans="2:12" x14ac:dyDescent="0.25">
      <c r="B43" s="23">
        <v>2061</v>
      </c>
      <c r="C43" s="18">
        <v>0.69199999999999995</v>
      </c>
      <c r="D43" s="1">
        <v>0.755</v>
      </c>
      <c r="E43" s="20"/>
    </row>
  </sheetData>
  <mergeCells count="6">
    <mergeCell ref="G6:I6"/>
    <mergeCell ref="J6:L6"/>
    <mergeCell ref="C7:D7"/>
    <mergeCell ref="F2:I4"/>
    <mergeCell ref="J2:L4"/>
    <mergeCell ref="B2:D4"/>
  </mergeCells>
  <pageMargins left="0.7" right="0.7" top="0.75" bottom="0.75" header="0.3" footer="0.3"/>
  <pageSetup scale="47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1276DF02A4AB4F850C8FDE71AFD584" ma:contentTypeVersion="18" ma:contentTypeDescription="Create a new document." ma:contentTypeScope="" ma:versionID="12d306845f466061f99d5013e53a8ad9">
  <xsd:schema xmlns:xsd="http://www.w3.org/2001/XMLSchema" xmlns:xs="http://www.w3.org/2001/XMLSchema" xmlns:p="http://schemas.microsoft.com/office/2006/metadata/properties" xmlns:ns2="d8658c64-b61e-47ac-bf9f-77b63b2ba9de" xmlns:ns3="bc9be6ef-036f-4d38-ab45-2a4da0c93cb0" targetNamespace="http://schemas.microsoft.com/office/2006/metadata/properties" ma:root="true" ma:fieldsID="afb70862db0e5d184fda4a570b9ef587" ns2:_="" ns3:_="">
    <xsd:import namespace="d8658c64-b61e-47ac-bf9f-77b63b2ba9de"/>
    <xsd:import namespace="bc9be6ef-036f-4d38-ab45-2a4da0c93c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Issue" minOccurs="0"/>
                <xsd:element ref="ns2:Topic" minOccurs="0"/>
                <xsd:element ref="ns2:Interveno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Attach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58c64-b61e-47ac-bf9f-77b63b2ba9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Issue" ma:index="14" nillable="true" ma:displayName="Exhibit" ma:format="Dropdown" ma:internalName="Issue">
      <xsd:simpleType>
        <xsd:restriction base="dms:Text">
          <xsd:maxLength value="255"/>
        </xsd:restriction>
      </xsd:simpleType>
    </xsd:element>
    <xsd:element name="Topic" ma:index="15" nillable="true" ma:displayName="Topic" ma:format="Dropdown" ma:internalName="Topic">
      <xsd:simpleType>
        <xsd:restriction base="dms:Text">
          <xsd:maxLength value="255"/>
        </xsd:restriction>
      </xsd:simpleType>
    </xsd:element>
    <xsd:element name="Intervenor" ma:index="16" nillable="true" ma:displayName="Intervenor" ma:format="Dropdown" ma:internalName="Intervenor">
      <xsd:simpleType>
        <xsd:restriction base="dms:Text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f1b9f00-8d2c-4c36-af1d-c0006bf6ac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Attachment" ma:index="25" nillable="true" ma:displayName="Attachment" ma:format="Dropdown" ma:internalName="Attachme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be6ef-036f-4d38-ab45-2a4da0c93cb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52c96dd-4f5f-40b4-a956-704ef5bb79d9}" ma:internalName="TaxCatchAll" ma:showField="CatchAllData" ma:web="bc9be6ef-036f-4d38-ab45-2a4da0c93c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 xmlns="d8658c64-b61e-47ac-bf9f-77b63b2ba9de" xsi:nil="true"/>
    <Attachment xmlns="d8658c64-b61e-47ac-bf9f-77b63b2ba9de">ATTACHMENT</Attachment>
    <Intervenor xmlns="d8658c64-b61e-47ac-bf9f-77b63b2ba9de">ED/GEC/PP</Intervenor>
    <Issue xmlns="d8658c64-b61e-47ac-bf9f-77b63b2ba9de">D</Issue>
    <lcf76f155ced4ddcb4097134ff3c332f xmlns="d8658c64-b61e-47ac-bf9f-77b63b2ba9de">
      <Terms xmlns="http://schemas.microsoft.com/office/infopath/2007/PartnerControls"/>
    </lcf76f155ced4ddcb4097134ff3c332f>
    <TaxCatchAll xmlns="bc9be6ef-036f-4d38-ab45-2a4da0c93cb0" xsi:nil="true"/>
  </documentManagement>
</p:properties>
</file>

<file path=customXml/itemProps1.xml><?xml version="1.0" encoding="utf-8"?>
<ds:datastoreItem xmlns:ds="http://schemas.openxmlformats.org/officeDocument/2006/customXml" ds:itemID="{D6E57CB5-0F67-4755-A403-E801A4769F37}"/>
</file>

<file path=customXml/itemProps2.xml><?xml version="1.0" encoding="utf-8"?>
<ds:datastoreItem xmlns:ds="http://schemas.openxmlformats.org/officeDocument/2006/customXml" ds:itemID="{B2C9827B-9BC6-44C0-9C7C-515220837EBA}"/>
</file>

<file path=customXml/itemProps3.xml><?xml version="1.0" encoding="utf-8"?>
<ds:datastoreItem xmlns:ds="http://schemas.openxmlformats.org/officeDocument/2006/customXml" ds:itemID="{C9FB3656-BC36-494B-8AE0-1D77EC44A8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Electricity</vt:lpstr>
      <vt:lpstr>Gas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2026-06-18T22:36:57Z</dcterms:created>
  <dcterms:modified xsi:type="dcterms:W3CDTF">2026-06-18T22:37:08Z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2026-06-18T22:37:08Z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7704190a-66fe-4641-a5c0-c7bd3d8ce848</vt:lpwstr>
  </property>
  <property fmtid="{D5CDD505-2E9C-101B-9397-08002B2CF9AE}" pid="8" name="MSIP_Label_b1a6f161-e42b-4c47-8f69-f6a81e023e2d_ContentBits">
    <vt:lpwstr>0</vt:lpwstr>
  </property>
  <property fmtid="{D5CDD505-2E9C-101B-9397-08002B2CF9AE}" pid="9" name="MSIP_Label_b1a6f161-e42b-4c47-8f69-f6a81e023e2d_Tag">
    <vt:lpwstr>10, 3, 0, 1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MediaServiceImageTags">
    <vt:lpwstr/>
  </property>
  <property fmtid="{D5CDD505-2E9C-101B-9397-08002B2CF9AE}" pid="12" name="ContentTypeId">
    <vt:lpwstr>0x010100F81276DF02A4AB4F850C8FDE71AFD584</vt:lpwstr>
  </property>
  <property fmtid="{D5CDD505-2E9C-101B-9397-08002B2CF9AE}" pid="13" name="SV_HIDDEN_GRID_QUERY_LIST_4F35BF76-6C0D-4D9B-82B2-816C12CF3733">
    <vt:lpwstr>empty_477D106A-C0D6-4607-AEBD-E2C9D60EA279</vt:lpwstr>
  </property>
</Properties>
</file>