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3" documentId="13_ncr:1_{B852B878-0FCA-4D47-8C77-BD6B6A284939}" xr6:coauthVersionLast="47" xr6:coauthVersionMax="47" xr10:uidLastSave="{FDE3412B-6E84-4DE3-97A0-AC0CD507CA14}"/>
  <bookViews>
    <workbookView xWindow="-120" yWindow="-120" windowWidth="29040" windowHeight="15720" xr2:uid="{D8425A6C-74A9-45F0-9BD4-FA3B43CDD553}"/>
  </bookViews>
  <sheets>
    <sheet name="Figure 2 (Exhibit D.2.3-pg 13)" sheetId="1" r:id="rId1"/>
    <sheet name="Calculation suppor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4" i="2" l="1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V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4" i="2"/>
  <c r="AD254" i="2" l="1"/>
  <c r="AC254" i="2"/>
  <c r="AB254" i="2"/>
  <c r="AA254" i="2"/>
  <c r="Z254" i="2"/>
  <c r="AD253" i="2"/>
  <c r="AC253" i="2"/>
  <c r="AB253" i="2"/>
  <c r="AA253" i="2"/>
  <c r="Z253" i="2"/>
  <c r="AD252" i="2"/>
  <c r="AC252" i="2"/>
  <c r="AB252" i="2"/>
  <c r="AA252" i="2"/>
  <c r="Z252" i="2"/>
  <c r="AD251" i="2"/>
  <c r="AC251" i="2"/>
  <c r="AB251" i="2"/>
  <c r="AA251" i="2"/>
  <c r="Z251" i="2"/>
  <c r="AD250" i="2"/>
  <c r="AC250" i="2"/>
  <c r="AB250" i="2"/>
  <c r="AA250" i="2"/>
  <c r="Z250" i="2"/>
  <c r="AD249" i="2"/>
  <c r="AC249" i="2"/>
  <c r="AB249" i="2"/>
  <c r="AA249" i="2"/>
  <c r="Z249" i="2"/>
  <c r="AD248" i="2"/>
  <c r="AC248" i="2"/>
  <c r="AB248" i="2"/>
  <c r="AA248" i="2"/>
  <c r="Z248" i="2"/>
  <c r="AD247" i="2"/>
  <c r="AC247" i="2"/>
  <c r="AB247" i="2"/>
  <c r="AA247" i="2"/>
  <c r="Z247" i="2"/>
  <c r="AD246" i="2"/>
  <c r="AC246" i="2"/>
  <c r="AB246" i="2"/>
  <c r="AA246" i="2"/>
  <c r="Z246" i="2"/>
  <c r="AD245" i="2"/>
  <c r="AC245" i="2"/>
  <c r="AB245" i="2"/>
  <c r="AA245" i="2"/>
  <c r="Z245" i="2"/>
  <c r="AD244" i="2"/>
  <c r="AC244" i="2"/>
  <c r="AB244" i="2"/>
  <c r="AA244" i="2"/>
  <c r="Z244" i="2"/>
  <c r="AD243" i="2"/>
  <c r="AC243" i="2"/>
  <c r="AB243" i="2"/>
  <c r="AA243" i="2"/>
  <c r="Z243" i="2"/>
  <c r="AD242" i="2"/>
  <c r="AC242" i="2"/>
  <c r="AB242" i="2"/>
  <c r="AA242" i="2"/>
  <c r="Z242" i="2"/>
  <c r="AD241" i="2"/>
  <c r="AC241" i="2"/>
  <c r="AB241" i="2"/>
  <c r="AA241" i="2"/>
  <c r="Z241" i="2"/>
  <c r="AD240" i="2"/>
  <c r="AC240" i="2"/>
  <c r="AB240" i="2"/>
  <c r="AA240" i="2"/>
  <c r="Z240" i="2"/>
  <c r="AD239" i="2"/>
  <c r="AC239" i="2"/>
  <c r="AB239" i="2"/>
  <c r="AA239" i="2"/>
  <c r="Z239" i="2"/>
  <c r="AD238" i="2"/>
  <c r="AC238" i="2"/>
  <c r="AB238" i="2"/>
  <c r="AA238" i="2"/>
  <c r="Z238" i="2"/>
  <c r="AD237" i="2"/>
  <c r="AC237" i="2"/>
  <c r="AB237" i="2"/>
  <c r="AA237" i="2"/>
  <c r="Z237" i="2"/>
  <c r="AD236" i="2"/>
  <c r="AC236" i="2"/>
  <c r="AB236" i="2"/>
  <c r="AA236" i="2"/>
  <c r="Z236" i="2"/>
  <c r="O236" i="2"/>
  <c r="P236" i="2"/>
  <c r="R236" i="2"/>
  <c r="O237" i="2"/>
  <c r="P237" i="2"/>
  <c r="R237" i="2"/>
  <c r="O238" i="2"/>
  <c r="P238" i="2"/>
  <c r="R238" i="2"/>
  <c r="O239" i="2"/>
  <c r="P239" i="2"/>
  <c r="R239" i="2"/>
  <c r="O240" i="2"/>
  <c r="P240" i="2"/>
  <c r="R240" i="2"/>
  <c r="O241" i="2"/>
  <c r="P241" i="2"/>
  <c r="R241" i="2"/>
  <c r="O242" i="2"/>
  <c r="P242" i="2"/>
  <c r="R242" i="2"/>
  <c r="O243" i="2"/>
  <c r="P243" i="2"/>
  <c r="R243" i="2"/>
  <c r="O244" i="2"/>
  <c r="P244" i="2"/>
  <c r="R244" i="2"/>
  <c r="O245" i="2"/>
  <c r="P245" i="2"/>
  <c r="R245" i="2"/>
  <c r="O246" i="2"/>
  <c r="P246" i="2"/>
  <c r="R246" i="2"/>
  <c r="O247" i="2"/>
  <c r="P247" i="2"/>
  <c r="R247" i="2"/>
  <c r="O248" i="2"/>
  <c r="P248" i="2"/>
  <c r="R248" i="2"/>
  <c r="O249" i="2"/>
  <c r="P249" i="2"/>
  <c r="R249" i="2"/>
  <c r="O250" i="2"/>
  <c r="P250" i="2"/>
  <c r="R250" i="2"/>
  <c r="O251" i="2"/>
  <c r="P251" i="2"/>
  <c r="R251" i="2"/>
  <c r="O252" i="2"/>
  <c r="P252" i="2"/>
  <c r="R252" i="2"/>
  <c r="O253" i="2"/>
  <c r="P253" i="2"/>
  <c r="R253" i="2"/>
  <c r="O254" i="2"/>
  <c r="P254" i="2"/>
  <c r="R254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H236" i="2"/>
  <c r="I236" i="2"/>
  <c r="J236" i="2"/>
  <c r="K236" i="2"/>
  <c r="L236" i="2"/>
  <c r="H237" i="2"/>
  <c r="I237" i="2"/>
  <c r="J237" i="2"/>
  <c r="K237" i="2"/>
  <c r="L237" i="2"/>
  <c r="H238" i="2"/>
  <c r="I238" i="2"/>
  <c r="J238" i="2"/>
  <c r="K238" i="2"/>
  <c r="L238" i="2"/>
  <c r="H239" i="2"/>
  <c r="I239" i="2"/>
  <c r="J239" i="2"/>
  <c r="K239" i="2"/>
  <c r="L239" i="2"/>
  <c r="H240" i="2"/>
  <c r="I240" i="2"/>
  <c r="J240" i="2"/>
  <c r="K240" i="2"/>
  <c r="L240" i="2"/>
  <c r="H241" i="2"/>
  <c r="I241" i="2"/>
  <c r="J241" i="2"/>
  <c r="K241" i="2"/>
  <c r="L241" i="2"/>
  <c r="H242" i="2"/>
  <c r="I242" i="2"/>
  <c r="J242" i="2"/>
  <c r="K242" i="2"/>
  <c r="L242" i="2"/>
  <c r="H243" i="2"/>
  <c r="I243" i="2"/>
  <c r="J243" i="2"/>
  <c r="K243" i="2"/>
  <c r="L243" i="2"/>
  <c r="H244" i="2"/>
  <c r="I244" i="2"/>
  <c r="J244" i="2"/>
  <c r="K244" i="2"/>
  <c r="L244" i="2"/>
  <c r="H245" i="2"/>
  <c r="I245" i="2"/>
  <c r="J245" i="2"/>
  <c r="K245" i="2"/>
  <c r="L245" i="2"/>
  <c r="H246" i="2"/>
  <c r="I246" i="2"/>
  <c r="J246" i="2"/>
  <c r="K246" i="2"/>
  <c r="L246" i="2"/>
  <c r="H247" i="2"/>
  <c r="I247" i="2"/>
  <c r="J247" i="2"/>
  <c r="K247" i="2"/>
  <c r="L247" i="2"/>
  <c r="H248" i="2"/>
  <c r="I248" i="2"/>
  <c r="J248" i="2"/>
  <c r="K248" i="2"/>
  <c r="L248" i="2"/>
  <c r="H249" i="2"/>
  <c r="I249" i="2"/>
  <c r="J249" i="2"/>
  <c r="K249" i="2"/>
  <c r="L249" i="2"/>
  <c r="H250" i="2"/>
  <c r="I250" i="2"/>
  <c r="J250" i="2"/>
  <c r="K250" i="2"/>
  <c r="L250" i="2"/>
  <c r="H251" i="2"/>
  <c r="I251" i="2"/>
  <c r="J251" i="2"/>
  <c r="K251" i="2"/>
  <c r="L251" i="2"/>
  <c r="H252" i="2"/>
  <c r="I252" i="2"/>
  <c r="J252" i="2"/>
  <c r="K252" i="2"/>
  <c r="L252" i="2"/>
  <c r="H253" i="2"/>
  <c r="I253" i="2"/>
  <c r="J253" i="2"/>
  <c r="K253" i="2"/>
  <c r="L253" i="2"/>
  <c r="H254" i="2"/>
  <c r="I254" i="2"/>
  <c r="J254" i="2"/>
  <c r="K254" i="2"/>
  <c r="L254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C254" i="2"/>
  <c r="D254" i="2"/>
  <c r="E254" i="2"/>
  <c r="F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4" i="2"/>
  <c r="T5" i="2"/>
  <c r="AG5" i="2" s="1"/>
  <c r="U5" i="2"/>
  <c r="AH5" i="2" s="1"/>
  <c r="V5" i="2"/>
  <c r="AI5" i="2" s="1"/>
  <c r="AJ5" i="2"/>
  <c r="X5" i="2"/>
  <c r="AK5" i="2" s="1"/>
  <c r="T6" i="2"/>
  <c r="AG6" i="2" s="1"/>
  <c r="U6" i="2"/>
  <c r="AH6" i="2" s="1"/>
  <c r="V6" i="2"/>
  <c r="AI6" i="2" s="1"/>
  <c r="AJ6" i="2"/>
  <c r="X6" i="2"/>
  <c r="AK6" i="2" s="1"/>
  <c r="T7" i="2"/>
  <c r="AG7" i="2" s="1"/>
  <c r="U7" i="2"/>
  <c r="AH7" i="2" s="1"/>
  <c r="V7" i="2"/>
  <c r="AI7" i="2" s="1"/>
  <c r="AJ7" i="2"/>
  <c r="X7" i="2"/>
  <c r="AK7" i="2" s="1"/>
  <c r="T8" i="2"/>
  <c r="AG8" i="2" s="1"/>
  <c r="U8" i="2"/>
  <c r="AH8" i="2" s="1"/>
  <c r="V8" i="2"/>
  <c r="AI8" i="2" s="1"/>
  <c r="AJ8" i="2"/>
  <c r="X8" i="2"/>
  <c r="AK8" i="2" s="1"/>
  <c r="T9" i="2"/>
  <c r="AG9" i="2" s="1"/>
  <c r="U9" i="2"/>
  <c r="AH9" i="2" s="1"/>
  <c r="V9" i="2"/>
  <c r="AI9" i="2" s="1"/>
  <c r="AJ9" i="2"/>
  <c r="X9" i="2"/>
  <c r="AK9" i="2" s="1"/>
  <c r="T10" i="2"/>
  <c r="AG10" i="2" s="1"/>
  <c r="U10" i="2"/>
  <c r="AH10" i="2" s="1"/>
  <c r="V10" i="2"/>
  <c r="AI10" i="2" s="1"/>
  <c r="AJ10" i="2"/>
  <c r="X10" i="2"/>
  <c r="AK10" i="2" s="1"/>
  <c r="T11" i="2"/>
  <c r="AG11" i="2" s="1"/>
  <c r="U11" i="2"/>
  <c r="AH11" i="2" s="1"/>
  <c r="V11" i="2"/>
  <c r="AI11" i="2" s="1"/>
  <c r="AJ11" i="2"/>
  <c r="X11" i="2"/>
  <c r="AK11" i="2" s="1"/>
  <c r="T12" i="2"/>
  <c r="AG12" i="2" s="1"/>
  <c r="U12" i="2"/>
  <c r="AH12" i="2" s="1"/>
  <c r="V12" i="2"/>
  <c r="AI12" i="2" s="1"/>
  <c r="AJ12" i="2"/>
  <c r="X12" i="2"/>
  <c r="AK12" i="2" s="1"/>
  <c r="T13" i="2"/>
  <c r="AG13" i="2" s="1"/>
  <c r="U13" i="2"/>
  <c r="AH13" i="2" s="1"/>
  <c r="V13" i="2"/>
  <c r="AI13" i="2" s="1"/>
  <c r="AJ13" i="2"/>
  <c r="X13" i="2"/>
  <c r="AK13" i="2" s="1"/>
  <c r="T14" i="2"/>
  <c r="AG14" i="2" s="1"/>
  <c r="U14" i="2"/>
  <c r="AH14" i="2" s="1"/>
  <c r="V14" i="2"/>
  <c r="AI14" i="2" s="1"/>
  <c r="AJ14" i="2"/>
  <c r="X14" i="2"/>
  <c r="AK14" i="2" s="1"/>
  <c r="T15" i="2"/>
  <c r="AG15" i="2" s="1"/>
  <c r="U15" i="2"/>
  <c r="AH15" i="2" s="1"/>
  <c r="V15" i="2"/>
  <c r="AI15" i="2" s="1"/>
  <c r="AJ15" i="2"/>
  <c r="X15" i="2"/>
  <c r="AK15" i="2" s="1"/>
  <c r="T16" i="2"/>
  <c r="U16" i="2"/>
  <c r="AH16" i="2" s="1"/>
  <c r="V16" i="2"/>
  <c r="AI16" i="2" s="1"/>
  <c r="AJ16" i="2"/>
  <c r="X16" i="2"/>
  <c r="AK16" i="2" s="1"/>
  <c r="T17" i="2"/>
  <c r="AG17" i="2" s="1"/>
  <c r="U17" i="2"/>
  <c r="AH17" i="2" s="1"/>
  <c r="V17" i="2"/>
  <c r="AI17" i="2" s="1"/>
  <c r="AJ17" i="2"/>
  <c r="X17" i="2"/>
  <c r="AK17" i="2" s="1"/>
  <c r="T18" i="2"/>
  <c r="AG18" i="2" s="1"/>
  <c r="U18" i="2"/>
  <c r="AH18" i="2" s="1"/>
  <c r="V18" i="2"/>
  <c r="AI18" i="2" s="1"/>
  <c r="AJ18" i="2"/>
  <c r="X18" i="2"/>
  <c r="AK18" i="2" s="1"/>
  <c r="T19" i="2"/>
  <c r="AG19" i="2" s="1"/>
  <c r="U19" i="2"/>
  <c r="AH19" i="2" s="1"/>
  <c r="V19" i="2"/>
  <c r="AI19" i="2" s="1"/>
  <c r="AJ19" i="2"/>
  <c r="X19" i="2"/>
  <c r="AK19" i="2" s="1"/>
  <c r="T20" i="2"/>
  <c r="AG20" i="2" s="1"/>
  <c r="U20" i="2"/>
  <c r="AH20" i="2" s="1"/>
  <c r="V20" i="2"/>
  <c r="AI20" i="2" s="1"/>
  <c r="AJ20" i="2"/>
  <c r="X20" i="2"/>
  <c r="AK20" i="2" s="1"/>
  <c r="T21" i="2"/>
  <c r="AG21" i="2" s="1"/>
  <c r="U21" i="2"/>
  <c r="AH21" i="2" s="1"/>
  <c r="V21" i="2"/>
  <c r="AI21" i="2" s="1"/>
  <c r="AJ21" i="2"/>
  <c r="X21" i="2"/>
  <c r="AK21" i="2" s="1"/>
  <c r="T22" i="2"/>
  <c r="AG22" i="2" s="1"/>
  <c r="U22" i="2"/>
  <c r="AH22" i="2" s="1"/>
  <c r="V22" i="2"/>
  <c r="AI22" i="2" s="1"/>
  <c r="AJ22" i="2"/>
  <c r="X22" i="2"/>
  <c r="AK22" i="2" s="1"/>
  <c r="T23" i="2"/>
  <c r="AG23" i="2" s="1"/>
  <c r="U23" i="2"/>
  <c r="AH23" i="2" s="1"/>
  <c r="V23" i="2"/>
  <c r="AI23" i="2" s="1"/>
  <c r="AJ23" i="2"/>
  <c r="X23" i="2"/>
  <c r="AK23" i="2" s="1"/>
  <c r="T24" i="2"/>
  <c r="AG24" i="2" s="1"/>
  <c r="U24" i="2"/>
  <c r="AH24" i="2" s="1"/>
  <c r="V24" i="2"/>
  <c r="AI24" i="2" s="1"/>
  <c r="AJ24" i="2"/>
  <c r="X24" i="2"/>
  <c r="AK24" i="2" s="1"/>
  <c r="T25" i="2"/>
  <c r="AG25" i="2" s="1"/>
  <c r="U25" i="2"/>
  <c r="AH25" i="2" s="1"/>
  <c r="V25" i="2"/>
  <c r="AI25" i="2" s="1"/>
  <c r="AJ25" i="2"/>
  <c r="X25" i="2"/>
  <c r="AK25" i="2" s="1"/>
  <c r="T26" i="2"/>
  <c r="AG26" i="2" s="1"/>
  <c r="U26" i="2"/>
  <c r="AH26" i="2" s="1"/>
  <c r="V26" i="2"/>
  <c r="AI26" i="2" s="1"/>
  <c r="AJ26" i="2"/>
  <c r="X26" i="2"/>
  <c r="AK26" i="2" s="1"/>
  <c r="T27" i="2"/>
  <c r="AG27" i="2" s="1"/>
  <c r="U27" i="2"/>
  <c r="AH27" i="2" s="1"/>
  <c r="V27" i="2"/>
  <c r="AI27" i="2" s="1"/>
  <c r="AJ27" i="2"/>
  <c r="X27" i="2"/>
  <c r="AK27" i="2" s="1"/>
  <c r="T28" i="2"/>
  <c r="AG28" i="2" s="1"/>
  <c r="U28" i="2"/>
  <c r="AH28" i="2" s="1"/>
  <c r="V28" i="2"/>
  <c r="AI28" i="2" s="1"/>
  <c r="AJ28" i="2"/>
  <c r="X28" i="2"/>
  <c r="AK28" i="2" s="1"/>
  <c r="T29" i="2"/>
  <c r="AG29" i="2" s="1"/>
  <c r="U29" i="2"/>
  <c r="AH29" i="2" s="1"/>
  <c r="V29" i="2"/>
  <c r="AI29" i="2" s="1"/>
  <c r="AJ29" i="2"/>
  <c r="X29" i="2"/>
  <c r="AK29" i="2" s="1"/>
  <c r="T30" i="2"/>
  <c r="AG30" i="2" s="1"/>
  <c r="U30" i="2"/>
  <c r="AH30" i="2" s="1"/>
  <c r="V30" i="2"/>
  <c r="AI30" i="2" s="1"/>
  <c r="AJ30" i="2"/>
  <c r="X30" i="2"/>
  <c r="AK30" i="2" s="1"/>
  <c r="T31" i="2"/>
  <c r="AG31" i="2" s="1"/>
  <c r="U31" i="2"/>
  <c r="AH31" i="2" s="1"/>
  <c r="V31" i="2"/>
  <c r="AJ31" i="2"/>
  <c r="X31" i="2"/>
  <c r="AK31" i="2" s="1"/>
  <c r="T32" i="2"/>
  <c r="AG32" i="2" s="1"/>
  <c r="U32" i="2"/>
  <c r="AH32" i="2" s="1"/>
  <c r="V32" i="2"/>
  <c r="AI32" i="2" s="1"/>
  <c r="AJ32" i="2"/>
  <c r="X32" i="2"/>
  <c r="AK32" i="2" s="1"/>
  <c r="T33" i="2"/>
  <c r="AG33" i="2" s="1"/>
  <c r="U33" i="2"/>
  <c r="AH33" i="2" s="1"/>
  <c r="V33" i="2"/>
  <c r="AI33" i="2" s="1"/>
  <c r="AJ33" i="2"/>
  <c r="X33" i="2"/>
  <c r="AK33" i="2" s="1"/>
  <c r="T34" i="2"/>
  <c r="AG34" i="2" s="1"/>
  <c r="U34" i="2"/>
  <c r="AH34" i="2" s="1"/>
  <c r="V34" i="2"/>
  <c r="AI34" i="2" s="1"/>
  <c r="AJ34" i="2"/>
  <c r="X34" i="2"/>
  <c r="AK34" i="2" s="1"/>
  <c r="T35" i="2"/>
  <c r="AG35" i="2" s="1"/>
  <c r="U35" i="2"/>
  <c r="AH35" i="2" s="1"/>
  <c r="V35" i="2"/>
  <c r="AI35" i="2" s="1"/>
  <c r="AJ35" i="2"/>
  <c r="X35" i="2"/>
  <c r="AK35" i="2" s="1"/>
  <c r="T36" i="2"/>
  <c r="AG36" i="2" s="1"/>
  <c r="U36" i="2"/>
  <c r="AH36" i="2" s="1"/>
  <c r="V36" i="2"/>
  <c r="AI36" i="2" s="1"/>
  <c r="AJ36" i="2"/>
  <c r="X36" i="2"/>
  <c r="AK36" i="2" s="1"/>
  <c r="T37" i="2"/>
  <c r="AG37" i="2" s="1"/>
  <c r="U37" i="2"/>
  <c r="AH37" i="2" s="1"/>
  <c r="V37" i="2"/>
  <c r="AI37" i="2" s="1"/>
  <c r="AJ37" i="2"/>
  <c r="X37" i="2"/>
  <c r="AK37" i="2" s="1"/>
  <c r="T38" i="2"/>
  <c r="AG38" i="2" s="1"/>
  <c r="U38" i="2"/>
  <c r="AH38" i="2" s="1"/>
  <c r="V38" i="2"/>
  <c r="AI38" i="2" s="1"/>
  <c r="AJ38" i="2"/>
  <c r="X38" i="2"/>
  <c r="AK38" i="2" s="1"/>
  <c r="T39" i="2"/>
  <c r="AG39" i="2" s="1"/>
  <c r="U39" i="2"/>
  <c r="AH39" i="2" s="1"/>
  <c r="V39" i="2"/>
  <c r="AI39" i="2" s="1"/>
  <c r="AJ39" i="2"/>
  <c r="X39" i="2"/>
  <c r="AK39" i="2" s="1"/>
  <c r="T40" i="2"/>
  <c r="AG40" i="2" s="1"/>
  <c r="U40" i="2"/>
  <c r="AH40" i="2" s="1"/>
  <c r="V40" i="2"/>
  <c r="AI40" i="2" s="1"/>
  <c r="AJ40" i="2"/>
  <c r="X40" i="2"/>
  <c r="AK40" i="2" s="1"/>
  <c r="T41" i="2"/>
  <c r="AG41" i="2" s="1"/>
  <c r="U41" i="2"/>
  <c r="AH41" i="2" s="1"/>
  <c r="V41" i="2"/>
  <c r="AI41" i="2" s="1"/>
  <c r="AJ41" i="2"/>
  <c r="X41" i="2"/>
  <c r="AK41" i="2" s="1"/>
  <c r="T42" i="2"/>
  <c r="AG42" i="2" s="1"/>
  <c r="U42" i="2"/>
  <c r="AH42" i="2" s="1"/>
  <c r="V42" i="2"/>
  <c r="AI42" i="2" s="1"/>
  <c r="AJ42" i="2"/>
  <c r="X42" i="2"/>
  <c r="AK42" i="2" s="1"/>
  <c r="T43" i="2"/>
  <c r="AG43" i="2" s="1"/>
  <c r="U43" i="2"/>
  <c r="AH43" i="2" s="1"/>
  <c r="V43" i="2"/>
  <c r="AI43" i="2" s="1"/>
  <c r="AJ43" i="2"/>
  <c r="X43" i="2"/>
  <c r="AK43" i="2" s="1"/>
  <c r="T44" i="2"/>
  <c r="AG44" i="2" s="1"/>
  <c r="U44" i="2"/>
  <c r="AH44" i="2" s="1"/>
  <c r="V44" i="2"/>
  <c r="AI44" i="2" s="1"/>
  <c r="AJ44" i="2"/>
  <c r="X44" i="2"/>
  <c r="AK44" i="2" s="1"/>
  <c r="T45" i="2"/>
  <c r="AG45" i="2" s="1"/>
  <c r="U45" i="2"/>
  <c r="AH45" i="2" s="1"/>
  <c r="V45" i="2"/>
  <c r="AI45" i="2" s="1"/>
  <c r="AJ45" i="2"/>
  <c r="X45" i="2"/>
  <c r="AK45" i="2" s="1"/>
  <c r="T46" i="2"/>
  <c r="AG46" i="2" s="1"/>
  <c r="U46" i="2"/>
  <c r="AH46" i="2" s="1"/>
  <c r="V46" i="2"/>
  <c r="AI46" i="2" s="1"/>
  <c r="AJ46" i="2"/>
  <c r="X46" i="2"/>
  <c r="AK46" i="2" s="1"/>
  <c r="T47" i="2"/>
  <c r="AG47" i="2" s="1"/>
  <c r="U47" i="2"/>
  <c r="AH47" i="2" s="1"/>
  <c r="V47" i="2"/>
  <c r="AI47" i="2" s="1"/>
  <c r="AJ47" i="2"/>
  <c r="X47" i="2"/>
  <c r="AK47" i="2" s="1"/>
  <c r="T48" i="2"/>
  <c r="AG48" i="2" s="1"/>
  <c r="U48" i="2"/>
  <c r="AH48" i="2" s="1"/>
  <c r="V48" i="2"/>
  <c r="AI48" i="2" s="1"/>
  <c r="AJ48" i="2"/>
  <c r="X48" i="2"/>
  <c r="AK48" i="2" s="1"/>
  <c r="T49" i="2"/>
  <c r="AG49" i="2" s="1"/>
  <c r="U49" i="2"/>
  <c r="AH49" i="2" s="1"/>
  <c r="V49" i="2"/>
  <c r="AI49" i="2" s="1"/>
  <c r="AJ49" i="2"/>
  <c r="X49" i="2"/>
  <c r="AK49" i="2" s="1"/>
  <c r="T50" i="2"/>
  <c r="AG50" i="2" s="1"/>
  <c r="U50" i="2"/>
  <c r="AH50" i="2" s="1"/>
  <c r="V50" i="2"/>
  <c r="AI50" i="2" s="1"/>
  <c r="AJ50" i="2"/>
  <c r="X50" i="2"/>
  <c r="AK50" i="2" s="1"/>
  <c r="T51" i="2"/>
  <c r="AG51" i="2" s="1"/>
  <c r="U51" i="2"/>
  <c r="AH51" i="2" s="1"/>
  <c r="V51" i="2"/>
  <c r="AI51" i="2" s="1"/>
  <c r="AJ51" i="2"/>
  <c r="X51" i="2"/>
  <c r="AK51" i="2" s="1"/>
  <c r="T52" i="2"/>
  <c r="AG52" i="2" s="1"/>
  <c r="U52" i="2"/>
  <c r="AH52" i="2" s="1"/>
  <c r="V52" i="2"/>
  <c r="AJ52" i="2"/>
  <c r="X52" i="2"/>
  <c r="AK52" i="2" s="1"/>
  <c r="T53" i="2"/>
  <c r="AG53" i="2" s="1"/>
  <c r="U53" i="2"/>
  <c r="AH53" i="2" s="1"/>
  <c r="V53" i="2"/>
  <c r="AI53" i="2" s="1"/>
  <c r="AJ53" i="2"/>
  <c r="X53" i="2"/>
  <c r="AK53" i="2" s="1"/>
  <c r="T54" i="2"/>
  <c r="AG54" i="2" s="1"/>
  <c r="U54" i="2"/>
  <c r="AH54" i="2" s="1"/>
  <c r="V54" i="2"/>
  <c r="AI54" i="2" s="1"/>
  <c r="AJ54" i="2"/>
  <c r="X54" i="2"/>
  <c r="AK54" i="2" s="1"/>
  <c r="T55" i="2"/>
  <c r="AG55" i="2" s="1"/>
  <c r="U55" i="2"/>
  <c r="AH55" i="2" s="1"/>
  <c r="V55" i="2"/>
  <c r="AI55" i="2" s="1"/>
  <c r="AJ55" i="2"/>
  <c r="X55" i="2"/>
  <c r="AK55" i="2" s="1"/>
  <c r="T56" i="2"/>
  <c r="AG56" i="2" s="1"/>
  <c r="U56" i="2"/>
  <c r="AH56" i="2" s="1"/>
  <c r="V56" i="2"/>
  <c r="AI56" i="2" s="1"/>
  <c r="AJ56" i="2"/>
  <c r="X56" i="2"/>
  <c r="AK56" i="2" s="1"/>
  <c r="T57" i="2"/>
  <c r="U57" i="2"/>
  <c r="AH57" i="2" s="1"/>
  <c r="V57" i="2"/>
  <c r="AI57" i="2" s="1"/>
  <c r="AJ57" i="2"/>
  <c r="X57" i="2"/>
  <c r="AK57" i="2" s="1"/>
  <c r="T58" i="2"/>
  <c r="AG58" i="2" s="1"/>
  <c r="U58" i="2"/>
  <c r="AH58" i="2" s="1"/>
  <c r="V58" i="2"/>
  <c r="AI58" i="2" s="1"/>
  <c r="AJ58" i="2"/>
  <c r="X58" i="2"/>
  <c r="AK58" i="2" s="1"/>
  <c r="T59" i="2"/>
  <c r="AG59" i="2" s="1"/>
  <c r="U59" i="2"/>
  <c r="AH59" i="2" s="1"/>
  <c r="V59" i="2"/>
  <c r="AI59" i="2" s="1"/>
  <c r="AJ59" i="2"/>
  <c r="X59" i="2"/>
  <c r="AK59" i="2" s="1"/>
  <c r="T60" i="2"/>
  <c r="AG60" i="2" s="1"/>
  <c r="U60" i="2"/>
  <c r="AH60" i="2" s="1"/>
  <c r="V60" i="2"/>
  <c r="AI60" i="2" s="1"/>
  <c r="AJ60" i="2"/>
  <c r="X60" i="2"/>
  <c r="AK60" i="2" s="1"/>
  <c r="T61" i="2"/>
  <c r="AG61" i="2" s="1"/>
  <c r="U61" i="2"/>
  <c r="AH61" i="2" s="1"/>
  <c r="V61" i="2"/>
  <c r="AI61" i="2" s="1"/>
  <c r="AJ61" i="2"/>
  <c r="X61" i="2"/>
  <c r="AK61" i="2" s="1"/>
  <c r="T62" i="2"/>
  <c r="AG62" i="2" s="1"/>
  <c r="U62" i="2"/>
  <c r="AH62" i="2" s="1"/>
  <c r="V62" i="2"/>
  <c r="AI62" i="2" s="1"/>
  <c r="AJ62" i="2"/>
  <c r="X62" i="2"/>
  <c r="AK62" i="2" s="1"/>
  <c r="T63" i="2"/>
  <c r="AG63" i="2" s="1"/>
  <c r="U63" i="2"/>
  <c r="AH63" i="2" s="1"/>
  <c r="V63" i="2"/>
  <c r="AI63" i="2" s="1"/>
  <c r="AJ63" i="2"/>
  <c r="X63" i="2"/>
  <c r="AK63" i="2" s="1"/>
  <c r="T64" i="2"/>
  <c r="U64" i="2"/>
  <c r="AH64" i="2" s="1"/>
  <c r="V64" i="2"/>
  <c r="AI64" i="2" s="1"/>
  <c r="AJ64" i="2"/>
  <c r="X64" i="2"/>
  <c r="AK64" i="2" s="1"/>
  <c r="T65" i="2"/>
  <c r="AG65" i="2" s="1"/>
  <c r="U65" i="2"/>
  <c r="AH65" i="2" s="1"/>
  <c r="V65" i="2"/>
  <c r="AI65" i="2" s="1"/>
  <c r="AJ65" i="2"/>
  <c r="X65" i="2"/>
  <c r="AK65" i="2" s="1"/>
  <c r="T66" i="2"/>
  <c r="AG66" i="2" s="1"/>
  <c r="U66" i="2"/>
  <c r="AH66" i="2" s="1"/>
  <c r="V66" i="2"/>
  <c r="AI66" i="2" s="1"/>
  <c r="AJ66" i="2"/>
  <c r="X66" i="2"/>
  <c r="AK66" i="2" s="1"/>
  <c r="T67" i="2"/>
  <c r="AG67" i="2" s="1"/>
  <c r="U67" i="2"/>
  <c r="AH67" i="2" s="1"/>
  <c r="V67" i="2"/>
  <c r="AI67" i="2" s="1"/>
  <c r="AJ67" i="2"/>
  <c r="X67" i="2"/>
  <c r="AK67" i="2" s="1"/>
  <c r="T68" i="2"/>
  <c r="AG68" i="2" s="1"/>
  <c r="U68" i="2"/>
  <c r="AH68" i="2" s="1"/>
  <c r="V68" i="2"/>
  <c r="AI68" i="2" s="1"/>
  <c r="AJ68" i="2"/>
  <c r="X68" i="2"/>
  <c r="AK68" i="2" s="1"/>
  <c r="T69" i="2"/>
  <c r="AG69" i="2" s="1"/>
  <c r="U69" i="2"/>
  <c r="AH69" i="2" s="1"/>
  <c r="V69" i="2"/>
  <c r="AI69" i="2" s="1"/>
  <c r="AJ69" i="2"/>
  <c r="X69" i="2"/>
  <c r="AK69" i="2" s="1"/>
  <c r="T70" i="2"/>
  <c r="AG70" i="2" s="1"/>
  <c r="U70" i="2"/>
  <c r="AH70" i="2" s="1"/>
  <c r="V70" i="2"/>
  <c r="AI70" i="2" s="1"/>
  <c r="AJ70" i="2"/>
  <c r="X70" i="2"/>
  <c r="AK70" i="2" s="1"/>
  <c r="T71" i="2"/>
  <c r="AG71" i="2" s="1"/>
  <c r="U71" i="2"/>
  <c r="AH71" i="2" s="1"/>
  <c r="V71" i="2"/>
  <c r="AI71" i="2" s="1"/>
  <c r="AJ71" i="2"/>
  <c r="X71" i="2"/>
  <c r="AK71" i="2" s="1"/>
  <c r="T72" i="2"/>
  <c r="AG72" i="2" s="1"/>
  <c r="U72" i="2"/>
  <c r="AH72" i="2" s="1"/>
  <c r="V72" i="2"/>
  <c r="AI72" i="2" s="1"/>
  <c r="AJ72" i="2"/>
  <c r="X72" i="2"/>
  <c r="AK72" i="2" s="1"/>
  <c r="T73" i="2"/>
  <c r="AG73" i="2" s="1"/>
  <c r="U73" i="2"/>
  <c r="AH73" i="2" s="1"/>
  <c r="V73" i="2"/>
  <c r="AI73" i="2" s="1"/>
  <c r="AJ73" i="2"/>
  <c r="X73" i="2"/>
  <c r="AK73" i="2" s="1"/>
  <c r="T74" i="2"/>
  <c r="AG74" i="2" s="1"/>
  <c r="U74" i="2"/>
  <c r="AH74" i="2" s="1"/>
  <c r="V74" i="2"/>
  <c r="AI74" i="2" s="1"/>
  <c r="AJ74" i="2"/>
  <c r="X74" i="2"/>
  <c r="AK74" i="2" s="1"/>
  <c r="T75" i="2"/>
  <c r="AG75" i="2" s="1"/>
  <c r="U75" i="2"/>
  <c r="AH75" i="2" s="1"/>
  <c r="V75" i="2"/>
  <c r="AI75" i="2" s="1"/>
  <c r="AJ75" i="2"/>
  <c r="X75" i="2"/>
  <c r="AK75" i="2" s="1"/>
  <c r="T76" i="2"/>
  <c r="AG76" i="2" s="1"/>
  <c r="U76" i="2"/>
  <c r="AH76" i="2" s="1"/>
  <c r="V76" i="2"/>
  <c r="AI76" i="2" s="1"/>
  <c r="AJ76" i="2"/>
  <c r="X76" i="2"/>
  <c r="AK76" i="2" s="1"/>
  <c r="T77" i="2"/>
  <c r="AG77" i="2" s="1"/>
  <c r="U77" i="2"/>
  <c r="AH77" i="2" s="1"/>
  <c r="V77" i="2"/>
  <c r="AI77" i="2" s="1"/>
  <c r="AJ77" i="2"/>
  <c r="X77" i="2"/>
  <c r="AK77" i="2" s="1"/>
  <c r="T78" i="2"/>
  <c r="U78" i="2"/>
  <c r="AH78" i="2" s="1"/>
  <c r="V78" i="2"/>
  <c r="AI78" i="2" s="1"/>
  <c r="AJ78" i="2"/>
  <c r="X78" i="2"/>
  <c r="AK78" i="2" s="1"/>
  <c r="T79" i="2"/>
  <c r="AG79" i="2" s="1"/>
  <c r="U79" i="2"/>
  <c r="AH79" i="2" s="1"/>
  <c r="V79" i="2"/>
  <c r="AI79" i="2" s="1"/>
  <c r="AJ79" i="2"/>
  <c r="X79" i="2"/>
  <c r="AK79" i="2" s="1"/>
  <c r="T80" i="2"/>
  <c r="AG80" i="2" s="1"/>
  <c r="U80" i="2"/>
  <c r="AH80" i="2" s="1"/>
  <c r="V80" i="2"/>
  <c r="AI80" i="2" s="1"/>
  <c r="AJ80" i="2"/>
  <c r="X80" i="2"/>
  <c r="AK80" i="2" s="1"/>
  <c r="T81" i="2"/>
  <c r="AG81" i="2" s="1"/>
  <c r="U81" i="2"/>
  <c r="AH81" i="2" s="1"/>
  <c r="V81" i="2"/>
  <c r="AI81" i="2" s="1"/>
  <c r="AJ81" i="2"/>
  <c r="X81" i="2"/>
  <c r="AK81" i="2" s="1"/>
  <c r="T82" i="2"/>
  <c r="AG82" i="2" s="1"/>
  <c r="U82" i="2"/>
  <c r="AH82" i="2" s="1"/>
  <c r="V82" i="2"/>
  <c r="AI82" i="2" s="1"/>
  <c r="AJ82" i="2"/>
  <c r="X82" i="2"/>
  <c r="AK82" i="2" s="1"/>
  <c r="T83" i="2"/>
  <c r="AG83" i="2" s="1"/>
  <c r="U83" i="2"/>
  <c r="AH83" i="2" s="1"/>
  <c r="V83" i="2"/>
  <c r="AI83" i="2" s="1"/>
  <c r="AJ83" i="2"/>
  <c r="X83" i="2"/>
  <c r="AK83" i="2" s="1"/>
  <c r="T84" i="2"/>
  <c r="AG84" i="2" s="1"/>
  <c r="U84" i="2"/>
  <c r="AH84" i="2" s="1"/>
  <c r="V84" i="2"/>
  <c r="AI84" i="2" s="1"/>
  <c r="AJ84" i="2"/>
  <c r="X84" i="2"/>
  <c r="AK84" i="2" s="1"/>
  <c r="T85" i="2"/>
  <c r="AG85" i="2" s="1"/>
  <c r="U85" i="2"/>
  <c r="AH85" i="2" s="1"/>
  <c r="V85" i="2"/>
  <c r="AI85" i="2" s="1"/>
  <c r="AJ85" i="2"/>
  <c r="X85" i="2"/>
  <c r="AK85" i="2" s="1"/>
  <c r="T86" i="2"/>
  <c r="AG86" i="2" s="1"/>
  <c r="U86" i="2"/>
  <c r="AH86" i="2" s="1"/>
  <c r="V86" i="2"/>
  <c r="AI86" i="2" s="1"/>
  <c r="AJ86" i="2"/>
  <c r="X86" i="2"/>
  <c r="AK86" i="2" s="1"/>
  <c r="T87" i="2"/>
  <c r="AG87" i="2" s="1"/>
  <c r="U87" i="2"/>
  <c r="AH87" i="2" s="1"/>
  <c r="V87" i="2"/>
  <c r="AI87" i="2" s="1"/>
  <c r="AJ87" i="2"/>
  <c r="X87" i="2"/>
  <c r="AK87" i="2" s="1"/>
  <c r="T88" i="2"/>
  <c r="AG88" i="2" s="1"/>
  <c r="U88" i="2"/>
  <c r="AH88" i="2" s="1"/>
  <c r="V88" i="2"/>
  <c r="AI88" i="2" s="1"/>
  <c r="AJ88" i="2"/>
  <c r="X88" i="2"/>
  <c r="AK88" i="2" s="1"/>
  <c r="T89" i="2"/>
  <c r="AG89" i="2" s="1"/>
  <c r="U89" i="2"/>
  <c r="AH89" i="2" s="1"/>
  <c r="V89" i="2"/>
  <c r="AI89" i="2" s="1"/>
  <c r="AJ89" i="2"/>
  <c r="X89" i="2"/>
  <c r="AK89" i="2" s="1"/>
  <c r="T90" i="2"/>
  <c r="AG90" i="2" s="1"/>
  <c r="U90" i="2"/>
  <c r="AH90" i="2" s="1"/>
  <c r="V90" i="2"/>
  <c r="AI90" i="2" s="1"/>
  <c r="AJ90" i="2"/>
  <c r="X90" i="2"/>
  <c r="AK90" i="2" s="1"/>
  <c r="T91" i="2"/>
  <c r="AG91" i="2" s="1"/>
  <c r="U91" i="2"/>
  <c r="AH91" i="2" s="1"/>
  <c r="V91" i="2"/>
  <c r="AI91" i="2" s="1"/>
  <c r="AJ91" i="2"/>
  <c r="X91" i="2"/>
  <c r="AK91" i="2" s="1"/>
  <c r="T92" i="2"/>
  <c r="AG92" i="2" s="1"/>
  <c r="U92" i="2"/>
  <c r="AH92" i="2" s="1"/>
  <c r="V92" i="2"/>
  <c r="AI92" i="2" s="1"/>
  <c r="AJ92" i="2"/>
  <c r="X92" i="2"/>
  <c r="AK92" i="2" s="1"/>
  <c r="T93" i="2"/>
  <c r="AG93" i="2" s="1"/>
  <c r="U93" i="2"/>
  <c r="AH93" i="2" s="1"/>
  <c r="V93" i="2"/>
  <c r="AI93" i="2" s="1"/>
  <c r="AJ93" i="2"/>
  <c r="X93" i="2"/>
  <c r="AK93" i="2" s="1"/>
  <c r="T94" i="2"/>
  <c r="AG94" i="2" s="1"/>
  <c r="U94" i="2"/>
  <c r="AH94" i="2" s="1"/>
  <c r="V94" i="2"/>
  <c r="AI94" i="2" s="1"/>
  <c r="AJ94" i="2"/>
  <c r="X94" i="2"/>
  <c r="AK94" i="2" s="1"/>
  <c r="T95" i="2"/>
  <c r="AG95" i="2" s="1"/>
  <c r="U95" i="2"/>
  <c r="AH95" i="2" s="1"/>
  <c r="V95" i="2"/>
  <c r="AI95" i="2" s="1"/>
  <c r="AJ95" i="2"/>
  <c r="X95" i="2"/>
  <c r="AK95" i="2" s="1"/>
  <c r="T96" i="2"/>
  <c r="AG96" i="2" s="1"/>
  <c r="U96" i="2"/>
  <c r="AH96" i="2" s="1"/>
  <c r="V96" i="2"/>
  <c r="AI96" i="2" s="1"/>
  <c r="AJ96" i="2"/>
  <c r="X96" i="2"/>
  <c r="AK96" i="2" s="1"/>
  <c r="T97" i="2"/>
  <c r="AG97" i="2" s="1"/>
  <c r="U97" i="2"/>
  <c r="AH97" i="2" s="1"/>
  <c r="V97" i="2"/>
  <c r="AI97" i="2" s="1"/>
  <c r="AJ97" i="2"/>
  <c r="X97" i="2"/>
  <c r="AK97" i="2" s="1"/>
  <c r="T98" i="2"/>
  <c r="AG98" i="2" s="1"/>
  <c r="U98" i="2"/>
  <c r="AH98" i="2" s="1"/>
  <c r="V98" i="2"/>
  <c r="AI98" i="2" s="1"/>
  <c r="AJ98" i="2"/>
  <c r="X98" i="2"/>
  <c r="AK98" i="2" s="1"/>
  <c r="T99" i="2"/>
  <c r="AG99" i="2" s="1"/>
  <c r="U99" i="2"/>
  <c r="AH99" i="2" s="1"/>
  <c r="V99" i="2"/>
  <c r="AI99" i="2" s="1"/>
  <c r="AJ99" i="2"/>
  <c r="X99" i="2"/>
  <c r="AK99" i="2" s="1"/>
  <c r="T100" i="2"/>
  <c r="AG100" i="2" s="1"/>
  <c r="U100" i="2"/>
  <c r="AH100" i="2" s="1"/>
  <c r="V100" i="2"/>
  <c r="AI100" i="2" s="1"/>
  <c r="AJ100" i="2"/>
  <c r="X100" i="2"/>
  <c r="AK100" i="2" s="1"/>
  <c r="T101" i="2"/>
  <c r="AG101" i="2" s="1"/>
  <c r="U101" i="2"/>
  <c r="AH101" i="2" s="1"/>
  <c r="V101" i="2"/>
  <c r="AI101" i="2" s="1"/>
  <c r="AJ101" i="2"/>
  <c r="X101" i="2"/>
  <c r="AK101" i="2" s="1"/>
  <c r="T102" i="2"/>
  <c r="AG102" i="2" s="1"/>
  <c r="U102" i="2"/>
  <c r="AH102" i="2" s="1"/>
  <c r="V102" i="2"/>
  <c r="AI102" i="2" s="1"/>
  <c r="AJ102" i="2"/>
  <c r="X102" i="2"/>
  <c r="AK102" i="2" s="1"/>
  <c r="T103" i="2"/>
  <c r="AG103" i="2" s="1"/>
  <c r="U103" i="2"/>
  <c r="AH103" i="2" s="1"/>
  <c r="V103" i="2"/>
  <c r="AI103" i="2" s="1"/>
  <c r="AJ103" i="2"/>
  <c r="X103" i="2"/>
  <c r="AK103" i="2" s="1"/>
  <c r="T104" i="2"/>
  <c r="AG104" i="2" s="1"/>
  <c r="U104" i="2"/>
  <c r="AH104" i="2" s="1"/>
  <c r="V104" i="2"/>
  <c r="AI104" i="2" s="1"/>
  <c r="AJ104" i="2"/>
  <c r="X104" i="2"/>
  <c r="AK104" i="2" s="1"/>
  <c r="T105" i="2"/>
  <c r="AG105" i="2" s="1"/>
  <c r="U105" i="2"/>
  <c r="AH105" i="2" s="1"/>
  <c r="V105" i="2"/>
  <c r="AI105" i="2" s="1"/>
  <c r="AJ105" i="2"/>
  <c r="X105" i="2"/>
  <c r="AK105" i="2" s="1"/>
  <c r="T106" i="2"/>
  <c r="AG106" i="2" s="1"/>
  <c r="U106" i="2"/>
  <c r="AH106" i="2" s="1"/>
  <c r="V106" i="2"/>
  <c r="AI106" i="2" s="1"/>
  <c r="AJ106" i="2"/>
  <c r="X106" i="2"/>
  <c r="AK106" i="2" s="1"/>
  <c r="T107" i="2"/>
  <c r="AG107" i="2" s="1"/>
  <c r="U107" i="2"/>
  <c r="AH107" i="2" s="1"/>
  <c r="V107" i="2"/>
  <c r="AI107" i="2" s="1"/>
  <c r="AJ107" i="2"/>
  <c r="X107" i="2"/>
  <c r="AK107" i="2" s="1"/>
  <c r="T108" i="2"/>
  <c r="AG108" i="2" s="1"/>
  <c r="U108" i="2"/>
  <c r="AH108" i="2" s="1"/>
  <c r="V108" i="2"/>
  <c r="AI108" i="2" s="1"/>
  <c r="AJ108" i="2"/>
  <c r="X108" i="2"/>
  <c r="AK108" i="2" s="1"/>
  <c r="T109" i="2"/>
  <c r="AG109" i="2" s="1"/>
  <c r="U109" i="2"/>
  <c r="AH109" i="2" s="1"/>
  <c r="V109" i="2"/>
  <c r="AI109" i="2" s="1"/>
  <c r="AJ109" i="2"/>
  <c r="X109" i="2"/>
  <c r="AK109" i="2" s="1"/>
  <c r="T110" i="2"/>
  <c r="AG110" i="2" s="1"/>
  <c r="U110" i="2"/>
  <c r="AH110" i="2" s="1"/>
  <c r="V110" i="2"/>
  <c r="AI110" i="2" s="1"/>
  <c r="AJ110" i="2"/>
  <c r="X110" i="2"/>
  <c r="AK110" i="2" s="1"/>
  <c r="T111" i="2"/>
  <c r="AG111" i="2" s="1"/>
  <c r="U111" i="2"/>
  <c r="AH111" i="2" s="1"/>
  <c r="V111" i="2"/>
  <c r="AI111" i="2" s="1"/>
  <c r="AJ111" i="2"/>
  <c r="X111" i="2"/>
  <c r="AK111" i="2" s="1"/>
  <c r="T112" i="2"/>
  <c r="AG112" i="2" s="1"/>
  <c r="U112" i="2"/>
  <c r="AH112" i="2" s="1"/>
  <c r="V112" i="2"/>
  <c r="AI112" i="2" s="1"/>
  <c r="AJ112" i="2"/>
  <c r="X112" i="2"/>
  <c r="AK112" i="2" s="1"/>
  <c r="T113" i="2"/>
  <c r="AG113" i="2" s="1"/>
  <c r="U113" i="2"/>
  <c r="AH113" i="2" s="1"/>
  <c r="V113" i="2"/>
  <c r="AI113" i="2" s="1"/>
  <c r="AJ113" i="2"/>
  <c r="X113" i="2"/>
  <c r="T114" i="2"/>
  <c r="AG114" i="2" s="1"/>
  <c r="U114" i="2"/>
  <c r="AH114" i="2" s="1"/>
  <c r="V114" i="2"/>
  <c r="AI114" i="2" s="1"/>
  <c r="AJ114" i="2"/>
  <c r="X114" i="2"/>
  <c r="AK114" i="2" s="1"/>
  <c r="T115" i="2"/>
  <c r="AG115" i="2" s="1"/>
  <c r="U115" i="2"/>
  <c r="AH115" i="2" s="1"/>
  <c r="V115" i="2"/>
  <c r="AI115" i="2" s="1"/>
  <c r="AJ115" i="2"/>
  <c r="X115" i="2"/>
  <c r="AK115" i="2" s="1"/>
  <c r="T116" i="2"/>
  <c r="AG116" i="2" s="1"/>
  <c r="U116" i="2"/>
  <c r="AH116" i="2" s="1"/>
  <c r="V116" i="2"/>
  <c r="AI116" i="2" s="1"/>
  <c r="AJ116" i="2"/>
  <c r="X116" i="2"/>
  <c r="AK116" i="2" s="1"/>
  <c r="T117" i="2"/>
  <c r="AG117" i="2" s="1"/>
  <c r="U117" i="2"/>
  <c r="AH117" i="2" s="1"/>
  <c r="V117" i="2"/>
  <c r="AI117" i="2" s="1"/>
  <c r="AJ117" i="2"/>
  <c r="X117" i="2"/>
  <c r="AK117" i="2" s="1"/>
  <c r="T118" i="2"/>
  <c r="AG118" i="2" s="1"/>
  <c r="U118" i="2"/>
  <c r="AH118" i="2" s="1"/>
  <c r="V118" i="2"/>
  <c r="AI118" i="2" s="1"/>
  <c r="AJ118" i="2"/>
  <c r="X118" i="2"/>
  <c r="AK118" i="2" s="1"/>
  <c r="T119" i="2"/>
  <c r="AG119" i="2" s="1"/>
  <c r="U119" i="2"/>
  <c r="AH119" i="2" s="1"/>
  <c r="V119" i="2"/>
  <c r="AI119" i="2" s="1"/>
  <c r="AJ119" i="2"/>
  <c r="X119" i="2"/>
  <c r="AK119" i="2" s="1"/>
  <c r="T120" i="2"/>
  <c r="AG120" i="2" s="1"/>
  <c r="U120" i="2"/>
  <c r="AH120" i="2" s="1"/>
  <c r="V120" i="2"/>
  <c r="AI120" i="2" s="1"/>
  <c r="AJ120" i="2"/>
  <c r="X120" i="2"/>
  <c r="AK120" i="2" s="1"/>
  <c r="T121" i="2"/>
  <c r="AG121" i="2" s="1"/>
  <c r="U121" i="2"/>
  <c r="AH121" i="2" s="1"/>
  <c r="V121" i="2"/>
  <c r="AI121" i="2" s="1"/>
  <c r="AJ121" i="2"/>
  <c r="X121" i="2"/>
  <c r="AK121" i="2" s="1"/>
  <c r="T122" i="2"/>
  <c r="AG122" i="2" s="1"/>
  <c r="U122" i="2"/>
  <c r="AH122" i="2" s="1"/>
  <c r="V122" i="2"/>
  <c r="AI122" i="2" s="1"/>
  <c r="AJ122" i="2"/>
  <c r="X122" i="2"/>
  <c r="AK122" i="2" s="1"/>
  <c r="T123" i="2"/>
  <c r="AG123" i="2" s="1"/>
  <c r="U123" i="2"/>
  <c r="AH123" i="2" s="1"/>
  <c r="V123" i="2"/>
  <c r="AI123" i="2" s="1"/>
  <c r="AJ123" i="2"/>
  <c r="X123" i="2"/>
  <c r="AK123" i="2" s="1"/>
  <c r="T124" i="2"/>
  <c r="AG124" i="2" s="1"/>
  <c r="U124" i="2"/>
  <c r="AH124" i="2" s="1"/>
  <c r="V124" i="2"/>
  <c r="AI124" i="2" s="1"/>
  <c r="AJ124" i="2"/>
  <c r="X124" i="2"/>
  <c r="AK124" i="2" s="1"/>
  <c r="T125" i="2"/>
  <c r="AG125" i="2" s="1"/>
  <c r="U125" i="2"/>
  <c r="AH125" i="2" s="1"/>
  <c r="V125" i="2"/>
  <c r="AI125" i="2" s="1"/>
  <c r="AJ125" i="2"/>
  <c r="X125" i="2"/>
  <c r="T126" i="2"/>
  <c r="U126" i="2"/>
  <c r="AH126" i="2" s="1"/>
  <c r="V126" i="2"/>
  <c r="AI126" i="2" s="1"/>
  <c r="AJ126" i="2"/>
  <c r="X126" i="2"/>
  <c r="AK126" i="2" s="1"/>
  <c r="T127" i="2"/>
  <c r="AG127" i="2" s="1"/>
  <c r="U127" i="2"/>
  <c r="AH127" i="2" s="1"/>
  <c r="V127" i="2"/>
  <c r="AI127" i="2" s="1"/>
  <c r="AJ127" i="2"/>
  <c r="X127" i="2"/>
  <c r="AK127" i="2" s="1"/>
  <c r="T128" i="2"/>
  <c r="AG128" i="2" s="1"/>
  <c r="U128" i="2"/>
  <c r="AH128" i="2" s="1"/>
  <c r="V128" i="2"/>
  <c r="AI128" i="2" s="1"/>
  <c r="AJ128" i="2"/>
  <c r="X128" i="2"/>
  <c r="AK128" i="2" s="1"/>
  <c r="T129" i="2"/>
  <c r="AG129" i="2" s="1"/>
  <c r="U129" i="2"/>
  <c r="AH129" i="2" s="1"/>
  <c r="V129" i="2"/>
  <c r="AI129" i="2" s="1"/>
  <c r="AJ129" i="2"/>
  <c r="X129" i="2"/>
  <c r="AK129" i="2" s="1"/>
  <c r="T130" i="2"/>
  <c r="AG130" i="2" s="1"/>
  <c r="U130" i="2"/>
  <c r="AH130" i="2" s="1"/>
  <c r="V130" i="2"/>
  <c r="AI130" i="2" s="1"/>
  <c r="AJ130" i="2"/>
  <c r="X130" i="2"/>
  <c r="AK130" i="2" s="1"/>
  <c r="T131" i="2"/>
  <c r="AG131" i="2" s="1"/>
  <c r="U131" i="2"/>
  <c r="AH131" i="2" s="1"/>
  <c r="V131" i="2"/>
  <c r="AI131" i="2" s="1"/>
  <c r="AJ131" i="2"/>
  <c r="X131" i="2"/>
  <c r="AK131" i="2" s="1"/>
  <c r="T132" i="2"/>
  <c r="AG132" i="2" s="1"/>
  <c r="U132" i="2"/>
  <c r="AH132" i="2" s="1"/>
  <c r="V132" i="2"/>
  <c r="AI132" i="2" s="1"/>
  <c r="AJ132" i="2"/>
  <c r="X132" i="2"/>
  <c r="AK132" i="2" s="1"/>
  <c r="T133" i="2"/>
  <c r="AG133" i="2" s="1"/>
  <c r="U133" i="2"/>
  <c r="AH133" i="2" s="1"/>
  <c r="V133" i="2"/>
  <c r="AI133" i="2" s="1"/>
  <c r="AJ133" i="2"/>
  <c r="X133" i="2"/>
  <c r="AK133" i="2" s="1"/>
  <c r="T134" i="2"/>
  <c r="AG134" i="2" s="1"/>
  <c r="U134" i="2"/>
  <c r="AH134" i="2" s="1"/>
  <c r="V134" i="2"/>
  <c r="AI134" i="2" s="1"/>
  <c r="AJ134" i="2"/>
  <c r="X134" i="2"/>
  <c r="AK134" i="2" s="1"/>
  <c r="T135" i="2"/>
  <c r="AG135" i="2" s="1"/>
  <c r="U135" i="2"/>
  <c r="AH135" i="2" s="1"/>
  <c r="V135" i="2"/>
  <c r="AI135" i="2" s="1"/>
  <c r="AJ135" i="2"/>
  <c r="X135" i="2"/>
  <c r="AK135" i="2" s="1"/>
  <c r="T136" i="2"/>
  <c r="AG136" i="2" s="1"/>
  <c r="U136" i="2"/>
  <c r="AH136" i="2" s="1"/>
  <c r="V136" i="2"/>
  <c r="AJ136" i="2"/>
  <c r="X136" i="2"/>
  <c r="AK136" i="2" s="1"/>
  <c r="T137" i="2"/>
  <c r="AG137" i="2" s="1"/>
  <c r="U137" i="2"/>
  <c r="AH137" i="2" s="1"/>
  <c r="V137" i="2"/>
  <c r="AI137" i="2" s="1"/>
  <c r="AJ137" i="2"/>
  <c r="X137" i="2"/>
  <c r="AK137" i="2" s="1"/>
  <c r="T138" i="2"/>
  <c r="AG138" i="2" s="1"/>
  <c r="U138" i="2"/>
  <c r="AH138" i="2" s="1"/>
  <c r="V138" i="2"/>
  <c r="AI138" i="2" s="1"/>
  <c r="AJ138" i="2"/>
  <c r="X138" i="2"/>
  <c r="AK138" i="2" s="1"/>
  <c r="T139" i="2"/>
  <c r="AG139" i="2" s="1"/>
  <c r="U139" i="2"/>
  <c r="AH139" i="2" s="1"/>
  <c r="V139" i="2"/>
  <c r="AI139" i="2" s="1"/>
  <c r="AJ139" i="2"/>
  <c r="X139" i="2"/>
  <c r="AK139" i="2" s="1"/>
  <c r="T140" i="2"/>
  <c r="AG140" i="2" s="1"/>
  <c r="U140" i="2"/>
  <c r="AH140" i="2" s="1"/>
  <c r="V140" i="2"/>
  <c r="AI140" i="2" s="1"/>
  <c r="AJ140" i="2"/>
  <c r="X140" i="2"/>
  <c r="AK140" i="2" s="1"/>
  <c r="T141" i="2"/>
  <c r="AG141" i="2" s="1"/>
  <c r="U141" i="2"/>
  <c r="AH141" i="2" s="1"/>
  <c r="V141" i="2"/>
  <c r="AI141" i="2" s="1"/>
  <c r="AJ141" i="2"/>
  <c r="X141" i="2"/>
  <c r="AK141" i="2" s="1"/>
  <c r="T142" i="2"/>
  <c r="AG142" i="2" s="1"/>
  <c r="U142" i="2"/>
  <c r="AH142" i="2" s="1"/>
  <c r="V142" i="2"/>
  <c r="AI142" i="2" s="1"/>
  <c r="AJ142" i="2"/>
  <c r="X142" i="2"/>
  <c r="AK142" i="2" s="1"/>
  <c r="T143" i="2"/>
  <c r="AG143" i="2" s="1"/>
  <c r="U143" i="2"/>
  <c r="AH143" i="2" s="1"/>
  <c r="V143" i="2"/>
  <c r="AI143" i="2" s="1"/>
  <c r="AJ143" i="2"/>
  <c r="X143" i="2"/>
  <c r="AK143" i="2" s="1"/>
  <c r="T144" i="2"/>
  <c r="AG144" i="2" s="1"/>
  <c r="U144" i="2"/>
  <c r="AH144" i="2" s="1"/>
  <c r="V144" i="2"/>
  <c r="AI144" i="2" s="1"/>
  <c r="AJ144" i="2"/>
  <c r="X144" i="2"/>
  <c r="AK144" i="2" s="1"/>
  <c r="T145" i="2"/>
  <c r="AG145" i="2" s="1"/>
  <c r="U145" i="2"/>
  <c r="AH145" i="2" s="1"/>
  <c r="V145" i="2"/>
  <c r="AI145" i="2" s="1"/>
  <c r="AJ145" i="2"/>
  <c r="X145" i="2"/>
  <c r="AK145" i="2" s="1"/>
  <c r="T146" i="2"/>
  <c r="AG146" i="2" s="1"/>
  <c r="U146" i="2"/>
  <c r="AH146" i="2" s="1"/>
  <c r="V146" i="2"/>
  <c r="AI146" i="2" s="1"/>
  <c r="AJ146" i="2"/>
  <c r="X146" i="2"/>
  <c r="AK146" i="2" s="1"/>
  <c r="T147" i="2"/>
  <c r="AG147" i="2" s="1"/>
  <c r="U147" i="2"/>
  <c r="AH147" i="2" s="1"/>
  <c r="V147" i="2"/>
  <c r="AI147" i="2" s="1"/>
  <c r="AJ147" i="2"/>
  <c r="X147" i="2"/>
  <c r="AK147" i="2" s="1"/>
  <c r="T148" i="2"/>
  <c r="U148" i="2"/>
  <c r="AH148" i="2" s="1"/>
  <c r="V148" i="2"/>
  <c r="AI148" i="2" s="1"/>
  <c r="AJ148" i="2"/>
  <c r="X148" i="2"/>
  <c r="AK148" i="2" s="1"/>
  <c r="T149" i="2"/>
  <c r="AG149" i="2" s="1"/>
  <c r="U149" i="2"/>
  <c r="AH149" i="2" s="1"/>
  <c r="V149" i="2"/>
  <c r="AI149" i="2" s="1"/>
  <c r="AJ149" i="2"/>
  <c r="X149" i="2"/>
  <c r="AK149" i="2" s="1"/>
  <c r="T150" i="2"/>
  <c r="AG150" i="2" s="1"/>
  <c r="U150" i="2"/>
  <c r="AH150" i="2" s="1"/>
  <c r="V150" i="2"/>
  <c r="AI150" i="2" s="1"/>
  <c r="AJ150" i="2"/>
  <c r="X150" i="2"/>
  <c r="AK150" i="2" s="1"/>
  <c r="T151" i="2"/>
  <c r="AG151" i="2" s="1"/>
  <c r="U151" i="2"/>
  <c r="AH151" i="2" s="1"/>
  <c r="V151" i="2"/>
  <c r="AI151" i="2" s="1"/>
  <c r="AJ151" i="2"/>
  <c r="X151" i="2"/>
  <c r="AK151" i="2" s="1"/>
  <c r="T152" i="2"/>
  <c r="AG152" i="2" s="1"/>
  <c r="U152" i="2"/>
  <c r="AH152" i="2" s="1"/>
  <c r="V152" i="2"/>
  <c r="AI152" i="2" s="1"/>
  <c r="AJ152" i="2"/>
  <c r="X152" i="2"/>
  <c r="AK152" i="2" s="1"/>
  <c r="T153" i="2"/>
  <c r="AG153" i="2" s="1"/>
  <c r="U153" i="2"/>
  <c r="AH153" i="2" s="1"/>
  <c r="V153" i="2"/>
  <c r="AI153" i="2" s="1"/>
  <c r="AJ153" i="2"/>
  <c r="X153" i="2"/>
  <c r="AK153" i="2" s="1"/>
  <c r="T154" i="2"/>
  <c r="AG154" i="2" s="1"/>
  <c r="U154" i="2"/>
  <c r="AH154" i="2" s="1"/>
  <c r="V154" i="2"/>
  <c r="AI154" i="2" s="1"/>
  <c r="AJ154" i="2"/>
  <c r="X154" i="2"/>
  <c r="AK154" i="2" s="1"/>
  <c r="T155" i="2"/>
  <c r="AG155" i="2" s="1"/>
  <c r="U155" i="2"/>
  <c r="AH155" i="2" s="1"/>
  <c r="V155" i="2"/>
  <c r="AI155" i="2" s="1"/>
  <c r="AJ155" i="2"/>
  <c r="X155" i="2"/>
  <c r="AK155" i="2" s="1"/>
  <c r="T156" i="2"/>
  <c r="AG156" i="2" s="1"/>
  <c r="U156" i="2"/>
  <c r="AH156" i="2" s="1"/>
  <c r="V156" i="2"/>
  <c r="AI156" i="2" s="1"/>
  <c r="AJ156" i="2"/>
  <c r="X156" i="2"/>
  <c r="AK156" i="2" s="1"/>
  <c r="T157" i="2"/>
  <c r="AG157" i="2" s="1"/>
  <c r="U157" i="2"/>
  <c r="AH157" i="2" s="1"/>
  <c r="V157" i="2"/>
  <c r="AI157" i="2" s="1"/>
  <c r="AJ157" i="2"/>
  <c r="X157" i="2"/>
  <c r="AK157" i="2" s="1"/>
  <c r="T158" i="2"/>
  <c r="AG158" i="2" s="1"/>
  <c r="U158" i="2"/>
  <c r="AH158" i="2" s="1"/>
  <c r="V158" i="2"/>
  <c r="AI158" i="2" s="1"/>
  <c r="AJ158" i="2"/>
  <c r="X158" i="2"/>
  <c r="AK158" i="2" s="1"/>
  <c r="T159" i="2"/>
  <c r="AG159" i="2" s="1"/>
  <c r="U159" i="2"/>
  <c r="AH159" i="2" s="1"/>
  <c r="V159" i="2"/>
  <c r="AI159" i="2" s="1"/>
  <c r="AJ159" i="2"/>
  <c r="X159" i="2"/>
  <c r="AK159" i="2" s="1"/>
  <c r="T160" i="2"/>
  <c r="AG160" i="2" s="1"/>
  <c r="U160" i="2"/>
  <c r="AH160" i="2" s="1"/>
  <c r="V160" i="2"/>
  <c r="AI160" i="2" s="1"/>
  <c r="AJ160" i="2"/>
  <c r="X160" i="2"/>
  <c r="AK160" i="2" s="1"/>
  <c r="T161" i="2"/>
  <c r="AG161" i="2" s="1"/>
  <c r="U161" i="2"/>
  <c r="AH161" i="2" s="1"/>
  <c r="V161" i="2"/>
  <c r="AI161" i="2" s="1"/>
  <c r="AJ161" i="2"/>
  <c r="X161" i="2"/>
  <c r="AK161" i="2" s="1"/>
  <c r="T162" i="2"/>
  <c r="AG162" i="2" s="1"/>
  <c r="U162" i="2"/>
  <c r="AH162" i="2" s="1"/>
  <c r="V162" i="2"/>
  <c r="AI162" i="2" s="1"/>
  <c r="AJ162" i="2"/>
  <c r="X162" i="2"/>
  <c r="AK162" i="2" s="1"/>
  <c r="T163" i="2"/>
  <c r="AG163" i="2" s="1"/>
  <c r="U163" i="2"/>
  <c r="AH163" i="2" s="1"/>
  <c r="V163" i="2"/>
  <c r="AI163" i="2" s="1"/>
  <c r="AJ163" i="2"/>
  <c r="X163" i="2"/>
  <c r="AK163" i="2" s="1"/>
  <c r="T164" i="2"/>
  <c r="AG164" i="2" s="1"/>
  <c r="U164" i="2"/>
  <c r="AH164" i="2" s="1"/>
  <c r="V164" i="2"/>
  <c r="AJ164" i="2"/>
  <c r="X164" i="2"/>
  <c r="AK164" i="2" s="1"/>
  <c r="T165" i="2"/>
  <c r="AG165" i="2" s="1"/>
  <c r="U165" i="2"/>
  <c r="AH165" i="2" s="1"/>
  <c r="V165" i="2"/>
  <c r="AI165" i="2" s="1"/>
  <c r="AJ165" i="2"/>
  <c r="X165" i="2"/>
  <c r="AK165" i="2" s="1"/>
  <c r="T166" i="2"/>
  <c r="AG166" i="2" s="1"/>
  <c r="U166" i="2"/>
  <c r="AH166" i="2" s="1"/>
  <c r="V166" i="2"/>
  <c r="AI166" i="2" s="1"/>
  <c r="AJ166" i="2"/>
  <c r="X166" i="2"/>
  <c r="AK166" i="2" s="1"/>
  <c r="T167" i="2"/>
  <c r="AG167" i="2" s="1"/>
  <c r="U167" i="2"/>
  <c r="AH167" i="2" s="1"/>
  <c r="V167" i="2"/>
  <c r="AI167" i="2" s="1"/>
  <c r="AJ167" i="2"/>
  <c r="X167" i="2"/>
  <c r="AK167" i="2" s="1"/>
  <c r="T168" i="2"/>
  <c r="AG168" i="2" s="1"/>
  <c r="U168" i="2"/>
  <c r="AH168" i="2" s="1"/>
  <c r="V168" i="2"/>
  <c r="AI168" i="2" s="1"/>
  <c r="AJ168" i="2"/>
  <c r="X168" i="2"/>
  <c r="AK168" i="2" s="1"/>
  <c r="T169" i="2"/>
  <c r="AG169" i="2" s="1"/>
  <c r="U169" i="2"/>
  <c r="AH169" i="2" s="1"/>
  <c r="V169" i="2"/>
  <c r="AI169" i="2" s="1"/>
  <c r="AJ169" i="2"/>
  <c r="X169" i="2"/>
  <c r="AK169" i="2" s="1"/>
  <c r="T170" i="2"/>
  <c r="AG170" i="2" s="1"/>
  <c r="U170" i="2"/>
  <c r="AH170" i="2" s="1"/>
  <c r="V170" i="2"/>
  <c r="AI170" i="2" s="1"/>
  <c r="AJ170" i="2"/>
  <c r="X170" i="2"/>
  <c r="AK170" i="2" s="1"/>
  <c r="T171" i="2"/>
  <c r="AG171" i="2" s="1"/>
  <c r="U171" i="2"/>
  <c r="AH171" i="2" s="1"/>
  <c r="V171" i="2"/>
  <c r="AI171" i="2" s="1"/>
  <c r="AJ171" i="2"/>
  <c r="X171" i="2"/>
  <c r="AK171" i="2" s="1"/>
  <c r="T172" i="2"/>
  <c r="AG172" i="2" s="1"/>
  <c r="U172" i="2"/>
  <c r="V172" i="2"/>
  <c r="AI172" i="2" s="1"/>
  <c r="AJ172" i="2"/>
  <c r="X172" i="2"/>
  <c r="AK172" i="2" s="1"/>
  <c r="T173" i="2"/>
  <c r="AG173" i="2" s="1"/>
  <c r="U173" i="2"/>
  <c r="AH173" i="2" s="1"/>
  <c r="V173" i="2"/>
  <c r="AI173" i="2" s="1"/>
  <c r="AJ173" i="2"/>
  <c r="X173" i="2"/>
  <c r="AK173" i="2" s="1"/>
  <c r="T174" i="2"/>
  <c r="AG174" i="2" s="1"/>
  <c r="U174" i="2"/>
  <c r="AH174" i="2" s="1"/>
  <c r="V174" i="2"/>
  <c r="AI174" i="2" s="1"/>
  <c r="AJ174" i="2"/>
  <c r="X174" i="2"/>
  <c r="AK174" i="2" s="1"/>
  <c r="T175" i="2"/>
  <c r="AG175" i="2" s="1"/>
  <c r="U175" i="2"/>
  <c r="AH175" i="2" s="1"/>
  <c r="V175" i="2"/>
  <c r="AI175" i="2" s="1"/>
  <c r="AJ175" i="2"/>
  <c r="X175" i="2"/>
  <c r="AK175" i="2" s="1"/>
  <c r="T176" i="2"/>
  <c r="AG176" i="2" s="1"/>
  <c r="U176" i="2"/>
  <c r="AH176" i="2" s="1"/>
  <c r="V176" i="2"/>
  <c r="AI176" i="2" s="1"/>
  <c r="AJ176" i="2"/>
  <c r="X176" i="2"/>
  <c r="AK176" i="2" s="1"/>
  <c r="T177" i="2"/>
  <c r="AG177" i="2" s="1"/>
  <c r="U177" i="2"/>
  <c r="AH177" i="2" s="1"/>
  <c r="V177" i="2"/>
  <c r="AI177" i="2" s="1"/>
  <c r="AJ177" i="2"/>
  <c r="X177" i="2"/>
  <c r="AK177" i="2" s="1"/>
  <c r="T178" i="2"/>
  <c r="AG178" i="2" s="1"/>
  <c r="U178" i="2"/>
  <c r="AH178" i="2" s="1"/>
  <c r="V178" i="2"/>
  <c r="AI178" i="2" s="1"/>
  <c r="AJ178" i="2"/>
  <c r="X178" i="2"/>
  <c r="AK178" i="2" s="1"/>
  <c r="T179" i="2"/>
  <c r="AG179" i="2" s="1"/>
  <c r="U179" i="2"/>
  <c r="AH179" i="2" s="1"/>
  <c r="V179" i="2"/>
  <c r="AI179" i="2" s="1"/>
  <c r="AJ179" i="2"/>
  <c r="X179" i="2"/>
  <c r="AK179" i="2" s="1"/>
  <c r="T180" i="2"/>
  <c r="AG180" i="2" s="1"/>
  <c r="U180" i="2"/>
  <c r="AH180" i="2" s="1"/>
  <c r="V180" i="2"/>
  <c r="AI180" i="2" s="1"/>
  <c r="AJ180" i="2"/>
  <c r="X180" i="2"/>
  <c r="AK180" i="2" s="1"/>
  <c r="T181" i="2"/>
  <c r="AG181" i="2" s="1"/>
  <c r="U181" i="2"/>
  <c r="AH181" i="2" s="1"/>
  <c r="V181" i="2"/>
  <c r="AI181" i="2" s="1"/>
  <c r="AJ181" i="2"/>
  <c r="X181" i="2"/>
  <c r="AK181" i="2" s="1"/>
  <c r="T182" i="2"/>
  <c r="AG182" i="2" s="1"/>
  <c r="U182" i="2"/>
  <c r="AH182" i="2" s="1"/>
  <c r="V182" i="2"/>
  <c r="AI182" i="2" s="1"/>
  <c r="AJ182" i="2"/>
  <c r="X182" i="2"/>
  <c r="AK182" i="2" s="1"/>
  <c r="T183" i="2"/>
  <c r="AG183" i="2" s="1"/>
  <c r="U183" i="2"/>
  <c r="AH183" i="2" s="1"/>
  <c r="V183" i="2"/>
  <c r="AI183" i="2" s="1"/>
  <c r="AJ183" i="2"/>
  <c r="X183" i="2"/>
  <c r="AK183" i="2" s="1"/>
  <c r="T184" i="2"/>
  <c r="AG184" i="2" s="1"/>
  <c r="U184" i="2"/>
  <c r="AH184" i="2" s="1"/>
  <c r="V184" i="2"/>
  <c r="AI184" i="2" s="1"/>
  <c r="AJ184" i="2"/>
  <c r="X184" i="2"/>
  <c r="AK184" i="2" s="1"/>
  <c r="T185" i="2"/>
  <c r="AG185" i="2" s="1"/>
  <c r="U185" i="2"/>
  <c r="AH185" i="2" s="1"/>
  <c r="V185" i="2"/>
  <c r="AI185" i="2" s="1"/>
  <c r="AJ185" i="2"/>
  <c r="X185" i="2"/>
  <c r="AK185" i="2" s="1"/>
  <c r="T186" i="2"/>
  <c r="AG186" i="2" s="1"/>
  <c r="U186" i="2"/>
  <c r="AH186" i="2" s="1"/>
  <c r="V186" i="2"/>
  <c r="AI186" i="2" s="1"/>
  <c r="AJ186" i="2"/>
  <c r="X186" i="2"/>
  <c r="AK186" i="2" s="1"/>
  <c r="T187" i="2"/>
  <c r="AG187" i="2" s="1"/>
  <c r="U187" i="2"/>
  <c r="AH187" i="2" s="1"/>
  <c r="V187" i="2"/>
  <c r="AI187" i="2" s="1"/>
  <c r="AJ187" i="2"/>
  <c r="X187" i="2"/>
  <c r="AK187" i="2" s="1"/>
  <c r="T188" i="2"/>
  <c r="AG188" i="2" s="1"/>
  <c r="U188" i="2"/>
  <c r="AH188" i="2" s="1"/>
  <c r="V188" i="2"/>
  <c r="AI188" i="2" s="1"/>
  <c r="AJ188" i="2"/>
  <c r="X188" i="2"/>
  <c r="AK188" i="2" s="1"/>
  <c r="T189" i="2"/>
  <c r="AG189" i="2" s="1"/>
  <c r="U189" i="2"/>
  <c r="AH189" i="2" s="1"/>
  <c r="V189" i="2"/>
  <c r="AI189" i="2" s="1"/>
  <c r="AJ189" i="2"/>
  <c r="X189" i="2"/>
  <c r="AK189" i="2" s="1"/>
  <c r="T190" i="2"/>
  <c r="AG190" i="2" s="1"/>
  <c r="U190" i="2"/>
  <c r="AH190" i="2" s="1"/>
  <c r="V190" i="2"/>
  <c r="AI190" i="2" s="1"/>
  <c r="AJ190" i="2"/>
  <c r="X190" i="2"/>
  <c r="AK190" i="2" s="1"/>
  <c r="T191" i="2"/>
  <c r="AG191" i="2" s="1"/>
  <c r="U191" i="2"/>
  <c r="AH191" i="2" s="1"/>
  <c r="V191" i="2"/>
  <c r="AI191" i="2" s="1"/>
  <c r="AJ191" i="2"/>
  <c r="X191" i="2"/>
  <c r="AK191" i="2" s="1"/>
  <c r="T192" i="2"/>
  <c r="AG192" i="2" s="1"/>
  <c r="U192" i="2"/>
  <c r="AH192" i="2" s="1"/>
  <c r="V192" i="2"/>
  <c r="AI192" i="2" s="1"/>
  <c r="AJ192" i="2"/>
  <c r="X192" i="2"/>
  <c r="AK192" i="2" s="1"/>
  <c r="T193" i="2"/>
  <c r="AG193" i="2" s="1"/>
  <c r="U193" i="2"/>
  <c r="AH193" i="2" s="1"/>
  <c r="V193" i="2"/>
  <c r="AI193" i="2" s="1"/>
  <c r="AJ193" i="2"/>
  <c r="X193" i="2"/>
  <c r="AK193" i="2" s="1"/>
  <c r="T194" i="2"/>
  <c r="AG194" i="2" s="1"/>
  <c r="U194" i="2"/>
  <c r="AH194" i="2" s="1"/>
  <c r="V194" i="2"/>
  <c r="AI194" i="2" s="1"/>
  <c r="AJ194" i="2"/>
  <c r="X194" i="2"/>
  <c r="AK194" i="2" s="1"/>
  <c r="T195" i="2"/>
  <c r="AG195" i="2" s="1"/>
  <c r="U195" i="2"/>
  <c r="AH195" i="2" s="1"/>
  <c r="V195" i="2"/>
  <c r="AI195" i="2" s="1"/>
  <c r="AJ195" i="2"/>
  <c r="X195" i="2"/>
  <c r="AK195" i="2" s="1"/>
  <c r="T196" i="2"/>
  <c r="AG196" i="2" s="1"/>
  <c r="U196" i="2"/>
  <c r="AH196" i="2" s="1"/>
  <c r="V196" i="2"/>
  <c r="AI196" i="2" s="1"/>
  <c r="AJ196" i="2"/>
  <c r="X196" i="2"/>
  <c r="AK196" i="2" s="1"/>
  <c r="T197" i="2"/>
  <c r="AG197" i="2" s="1"/>
  <c r="U197" i="2"/>
  <c r="AH197" i="2" s="1"/>
  <c r="V197" i="2"/>
  <c r="AI197" i="2" s="1"/>
  <c r="AJ197" i="2"/>
  <c r="X197" i="2"/>
  <c r="AK197" i="2" s="1"/>
  <c r="T198" i="2"/>
  <c r="AG198" i="2" s="1"/>
  <c r="U198" i="2"/>
  <c r="AH198" i="2" s="1"/>
  <c r="V198" i="2"/>
  <c r="AI198" i="2" s="1"/>
  <c r="AJ198" i="2"/>
  <c r="X198" i="2"/>
  <c r="AK198" i="2" s="1"/>
  <c r="T199" i="2"/>
  <c r="AG199" i="2" s="1"/>
  <c r="U199" i="2"/>
  <c r="AH199" i="2" s="1"/>
  <c r="V199" i="2"/>
  <c r="AJ199" i="2"/>
  <c r="X199" i="2"/>
  <c r="AK199" i="2" s="1"/>
  <c r="T200" i="2"/>
  <c r="AG200" i="2" s="1"/>
  <c r="U200" i="2"/>
  <c r="AH200" i="2" s="1"/>
  <c r="V200" i="2"/>
  <c r="AI200" i="2" s="1"/>
  <c r="AJ200" i="2"/>
  <c r="X200" i="2"/>
  <c r="AK200" i="2" s="1"/>
  <c r="T201" i="2"/>
  <c r="AG201" i="2" s="1"/>
  <c r="U201" i="2"/>
  <c r="AH201" i="2" s="1"/>
  <c r="V201" i="2"/>
  <c r="AI201" i="2" s="1"/>
  <c r="AJ201" i="2"/>
  <c r="X201" i="2"/>
  <c r="AK201" i="2" s="1"/>
  <c r="T202" i="2"/>
  <c r="AG202" i="2" s="1"/>
  <c r="U202" i="2"/>
  <c r="AH202" i="2" s="1"/>
  <c r="V202" i="2"/>
  <c r="AI202" i="2" s="1"/>
  <c r="AJ202" i="2"/>
  <c r="X202" i="2"/>
  <c r="AK202" i="2" s="1"/>
  <c r="T203" i="2"/>
  <c r="AG203" i="2" s="1"/>
  <c r="U203" i="2"/>
  <c r="AH203" i="2" s="1"/>
  <c r="V203" i="2"/>
  <c r="AI203" i="2" s="1"/>
  <c r="AJ203" i="2"/>
  <c r="X203" i="2"/>
  <c r="AK203" i="2" s="1"/>
  <c r="T204" i="2"/>
  <c r="AG204" i="2" s="1"/>
  <c r="U204" i="2"/>
  <c r="AH204" i="2" s="1"/>
  <c r="V204" i="2"/>
  <c r="AI204" i="2" s="1"/>
  <c r="AJ204" i="2"/>
  <c r="X204" i="2"/>
  <c r="AK204" i="2" s="1"/>
  <c r="T205" i="2"/>
  <c r="AG205" i="2" s="1"/>
  <c r="U205" i="2"/>
  <c r="AH205" i="2" s="1"/>
  <c r="V205" i="2"/>
  <c r="AI205" i="2" s="1"/>
  <c r="AJ205" i="2"/>
  <c r="X205" i="2"/>
  <c r="AK205" i="2" s="1"/>
  <c r="T206" i="2"/>
  <c r="AG206" i="2" s="1"/>
  <c r="U206" i="2"/>
  <c r="AH206" i="2" s="1"/>
  <c r="V206" i="2"/>
  <c r="AI206" i="2" s="1"/>
  <c r="AJ206" i="2"/>
  <c r="X206" i="2"/>
  <c r="AK206" i="2" s="1"/>
  <c r="T207" i="2"/>
  <c r="AG207" i="2" s="1"/>
  <c r="U207" i="2"/>
  <c r="AH207" i="2" s="1"/>
  <c r="V207" i="2"/>
  <c r="AI207" i="2" s="1"/>
  <c r="AJ207" i="2"/>
  <c r="X207" i="2"/>
  <c r="AK207" i="2" s="1"/>
  <c r="T208" i="2"/>
  <c r="AG208" i="2" s="1"/>
  <c r="U208" i="2"/>
  <c r="V208" i="2"/>
  <c r="AI208" i="2" s="1"/>
  <c r="AJ208" i="2"/>
  <c r="X208" i="2"/>
  <c r="AK208" i="2" s="1"/>
  <c r="T209" i="2"/>
  <c r="AG209" i="2" s="1"/>
  <c r="U209" i="2"/>
  <c r="AH209" i="2" s="1"/>
  <c r="V209" i="2"/>
  <c r="AI209" i="2" s="1"/>
  <c r="AJ209" i="2"/>
  <c r="X209" i="2"/>
  <c r="AK209" i="2" s="1"/>
  <c r="T210" i="2"/>
  <c r="AG210" i="2" s="1"/>
  <c r="U210" i="2"/>
  <c r="AH210" i="2" s="1"/>
  <c r="V210" i="2"/>
  <c r="AI210" i="2" s="1"/>
  <c r="AJ210" i="2"/>
  <c r="X210" i="2"/>
  <c r="AK210" i="2" s="1"/>
  <c r="T211" i="2"/>
  <c r="AG211" i="2" s="1"/>
  <c r="U211" i="2"/>
  <c r="AH211" i="2" s="1"/>
  <c r="V211" i="2"/>
  <c r="AI211" i="2" s="1"/>
  <c r="AJ211" i="2"/>
  <c r="X211" i="2"/>
  <c r="AK211" i="2" s="1"/>
  <c r="T212" i="2"/>
  <c r="AG212" i="2" s="1"/>
  <c r="U212" i="2"/>
  <c r="AH212" i="2" s="1"/>
  <c r="V212" i="2"/>
  <c r="AI212" i="2" s="1"/>
  <c r="AJ212" i="2"/>
  <c r="X212" i="2"/>
  <c r="AK212" i="2" s="1"/>
  <c r="T213" i="2"/>
  <c r="AG213" i="2" s="1"/>
  <c r="U213" i="2"/>
  <c r="AH213" i="2" s="1"/>
  <c r="V213" i="2"/>
  <c r="AI213" i="2" s="1"/>
  <c r="AJ213" i="2"/>
  <c r="X213" i="2"/>
  <c r="AK213" i="2" s="1"/>
  <c r="T214" i="2"/>
  <c r="AG214" i="2" s="1"/>
  <c r="U214" i="2"/>
  <c r="AH214" i="2" s="1"/>
  <c r="V214" i="2"/>
  <c r="AI214" i="2" s="1"/>
  <c r="AJ214" i="2"/>
  <c r="X214" i="2"/>
  <c r="AK214" i="2" s="1"/>
  <c r="T215" i="2"/>
  <c r="AG215" i="2" s="1"/>
  <c r="U215" i="2"/>
  <c r="AH215" i="2" s="1"/>
  <c r="V215" i="2"/>
  <c r="AI215" i="2" s="1"/>
  <c r="AJ215" i="2"/>
  <c r="X215" i="2"/>
  <c r="AK215" i="2" s="1"/>
  <c r="T216" i="2"/>
  <c r="AG216" i="2" s="1"/>
  <c r="U216" i="2"/>
  <c r="AH216" i="2" s="1"/>
  <c r="V216" i="2"/>
  <c r="AI216" i="2" s="1"/>
  <c r="AJ216" i="2"/>
  <c r="X216" i="2"/>
  <c r="AK216" i="2" s="1"/>
  <c r="T217" i="2"/>
  <c r="AG217" i="2" s="1"/>
  <c r="U217" i="2"/>
  <c r="AH217" i="2" s="1"/>
  <c r="V217" i="2"/>
  <c r="AI217" i="2" s="1"/>
  <c r="AJ217" i="2"/>
  <c r="X217" i="2"/>
  <c r="AK217" i="2" s="1"/>
  <c r="T218" i="2"/>
  <c r="AG218" i="2" s="1"/>
  <c r="U218" i="2"/>
  <c r="AH218" i="2" s="1"/>
  <c r="V218" i="2"/>
  <c r="AI218" i="2" s="1"/>
  <c r="AJ218" i="2"/>
  <c r="X218" i="2"/>
  <c r="AK218" i="2" s="1"/>
  <c r="T219" i="2"/>
  <c r="AG219" i="2" s="1"/>
  <c r="U219" i="2"/>
  <c r="AH219" i="2" s="1"/>
  <c r="V219" i="2"/>
  <c r="AI219" i="2" s="1"/>
  <c r="AJ219" i="2"/>
  <c r="X219" i="2"/>
  <c r="AK219" i="2" s="1"/>
  <c r="T220" i="2"/>
  <c r="AG220" i="2" s="1"/>
  <c r="U220" i="2"/>
  <c r="V220" i="2"/>
  <c r="AJ220" i="2"/>
  <c r="X220" i="2"/>
  <c r="AK220" i="2" s="1"/>
  <c r="T221" i="2"/>
  <c r="AG221" i="2" s="1"/>
  <c r="U221" i="2"/>
  <c r="AH221" i="2" s="1"/>
  <c r="V221" i="2"/>
  <c r="AI221" i="2" s="1"/>
  <c r="AJ221" i="2"/>
  <c r="X221" i="2"/>
  <c r="AK221" i="2" s="1"/>
  <c r="T222" i="2"/>
  <c r="AG222" i="2" s="1"/>
  <c r="U222" i="2"/>
  <c r="AH222" i="2" s="1"/>
  <c r="V222" i="2"/>
  <c r="AI222" i="2" s="1"/>
  <c r="AJ222" i="2"/>
  <c r="X222" i="2"/>
  <c r="AK222" i="2" s="1"/>
  <c r="T223" i="2"/>
  <c r="AG223" i="2" s="1"/>
  <c r="U223" i="2"/>
  <c r="AH223" i="2" s="1"/>
  <c r="V223" i="2"/>
  <c r="AI223" i="2" s="1"/>
  <c r="AJ223" i="2"/>
  <c r="X223" i="2"/>
  <c r="AK223" i="2" s="1"/>
  <c r="T224" i="2"/>
  <c r="AG224" i="2" s="1"/>
  <c r="U224" i="2"/>
  <c r="AH224" i="2" s="1"/>
  <c r="V224" i="2"/>
  <c r="AI224" i="2" s="1"/>
  <c r="AJ224" i="2"/>
  <c r="X224" i="2"/>
  <c r="AK224" i="2" s="1"/>
  <c r="T225" i="2"/>
  <c r="U225" i="2"/>
  <c r="AH225" i="2" s="1"/>
  <c r="V225" i="2"/>
  <c r="AI225" i="2" s="1"/>
  <c r="AJ225" i="2"/>
  <c r="X225" i="2"/>
  <c r="AK225" i="2" s="1"/>
  <c r="T226" i="2"/>
  <c r="AG226" i="2" s="1"/>
  <c r="U226" i="2"/>
  <c r="AH226" i="2" s="1"/>
  <c r="V226" i="2"/>
  <c r="AI226" i="2" s="1"/>
  <c r="AJ226" i="2"/>
  <c r="X226" i="2"/>
  <c r="AK226" i="2" s="1"/>
  <c r="T227" i="2"/>
  <c r="AG227" i="2" s="1"/>
  <c r="U227" i="2"/>
  <c r="AH227" i="2" s="1"/>
  <c r="V227" i="2"/>
  <c r="AI227" i="2" s="1"/>
  <c r="AJ227" i="2"/>
  <c r="X227" i="2"/>
  <c r="AK227" i="2" s="1"/>
  <c r="T228" i="2"/>
  <c r="AG228" i="2" s="1"/>
  <c r="U228" i="2"/>
  <c r="AH228" i="2" s="1"/>
  <c r="V228" i="2"/>
  <c r="AI228" i="2" s="1"/>
  <c r="AJ228" i="2"/>
  <c r="X228" i="2"/>
  <c r="AK228" i="2" s="1"/>
  <c r="T229" i="2"/>
  <c r="AG229" i="2" s="1"/>
  <c r="U229" i="2"/>
  <c r="AH229" i="2" s="1"/>
  <c r="V229" i="2"/>
  <c r="AI229" i="2" s="1"/>
  <c r="AJ229" i="2"/>
  <c r="X229" i="2"/>
  <c r="AK229" i="2" s="1"/>
  <c r="T230" i="2"/>
  <c r="AG230" i="2" s="1"/>
  <c r="U230" i="2"/>
  <c r="AH230" i="2" s="1"/>
  <c r="V230" i="2"/>
  <c r="AI230" i="2" s="1"/>
  <c r="AJ230" i="2"/>
  <c r="X230" i="2"/>
  <c r="AK230" i="2" s="1"/>
  <c r="T231" i="2"/>
  <c r="AG231" i="2" s="1"/>
  <c r="U231" i="2"/>
  <c r="AH231" i="2" s="1"/>
  <c r="V231" i="2"/>
  <c r="AI231" i="2" s="1"/>
  <c r="AJ231" i="2"/>
  <c r="X231" i="2"/>
  <c r="AK231" i="2" s="1"/>
  <c r="X4" i="2"/>
  <c r="AK4" i="2" s="1"/>
  <c r="AJ4" i="2"/>
  <c r="U4" i="2"/>
  <c r="AH4" i="2" s="1"/>
  <c r="AI4" i="2"/>
  <c r="T4" i="2"/>
  <c r="AG4" i="2" s="1"/>
  <c r="AE238" i="2" l="1"/>
  <c r="AE252" i="2"/>
  <c r="AJ237" i="2"/>
  <c r="X245" i="2"/>
  <c r="AK242" i="2"/>
  <c r="AK240" i="2"/>
  <c r="AE243" i="2"/>
  <c r="AE242" i="2"/>
  <c r="AK238" i="2"/>
  <c r="AK252" i="2"/>
  <c r="X238" i="2"/>
  <c r="AE245" i="2"/>
  <c r="AE244" i="2"/>
  <c r="AK237" i="2"/>
  <c r="AE253" i="2"/>
  <c r="AE239" i="2"/>
  <c r="AK236" i="2"/>
  <c r="AM47" i="2"/>
  <c r="AO47" i="2" s="1"/>
  <c r="AE246" i="2"/>
  <c r="AE251" i="2"/>
  <c r="AE237" i="2"/>
  <c r="AK254" i="2"/>
  <c r="AK250" i="2"/>
  <c r="AK247" i="2"/>
  <c r="AK243" i="2"/>
  <c r="AJ240" i="2"/>
  <c r="AE254" i="2"/>
  <c r="AE247" i="2"/>
  <c r="AE240" i="2"/>
  <c r="X246" i="2"/>
  <c r="AE236" i="2"/>
  <c r="AE250" i="2"/>
  <c r="AE249" i="2"/>
  <c r="AE248" i="2"/>
  <c r="AE241" i="2"/>
  <c r="AM28" i="2"/>
  <c r="AO28" i="2" s="1"/>
  <c r="AK251" i="2"/>
  <c r="AK244" i="2"/>
  <c r="AK253" i="2"/>
  <c r="AK249" i="2"/>
  <c r="AK239" i="2"/>
  <c r="AK241" i="2"/>
  <c r="AG243" i="2"/>
  <c r="AK248" i="2"/>
  <c r="AJ248" i="2"/>
  <c r="W250" i="2"/>
  <c r="AI236" i="2"/>
  <c r="X254" i="2"/>
  <c r="W248" i="2"/>
  <c r="T237" i="2"/>
  <c r="X241" i="2"/>
  <c r="AH244" i="2"/>
  <c r="AG244" i="2"/>
  <c r="AI239" i="2"/>
  <c r="AK113" i="2"/>
  <c r="AK245" i="2" s="1"/>
  <c r="X247" i="2"/>
  <c r="U241" i="2"/>
  <c r="AJ251" i="2"/>
  <c r="AM224" i="2"/>
  <c r="AO224" i="2" s="1"/>
  <c r="AH242" i="2"/>
  <c r="AJ242" i="2"/>
  <c r="X253" i="2"/>
  <c r="X240" i="2"/>
  <c r="AJ249" i="2"/>
  <c r="X248" i="2"/>
  <c r="AJ243" i="2"/>
  <c r="AJ244" i="2"/>
  <c r="AK125" i="2"/>
  <c r="AK246" i="2" s="1"/>
  <c r="X239" i="2"/>
  <c r="AJ247" i="2"/>
  <c r="AH245" i="2"/>
  <c r="X251" i="2"/>
  <c r="W239" i="2"/>
  <c r="AJ245" i="2"/>
  <c r="AI253" i="2"/>
  <c r="AH236" i="2"/>
  <c r="X244" i="2"/>
  <c r="U250" i="2"/>
  <c r="W246" i="2"/>
  <c r="X252" i="2"/>
  <c r="AH247" i="2"/>
  <c r="AH239" i="2"/>
  <c r="X250" i="2"/>
  <c r="X243" i="2"/>
  <c r="X237" i="2"/>
  <c r="W249" i="2"/>
  <c r="U242" i="2"/>
  <c r="AM210" i="2"/>
  <c r="AO210" i="2" s="1"/>
  <c r="U253" i="2"/>
  <c r="X249" i="2"/>
  <c r="X236" i="2"/>
  <c r="AG16" i="2"/>
  <c r="AM16" i="2" s="1"/>
  <c r="AO16" i="2" s="1"/>
  <c r="X242" i="2"/>
  <c r="AJ254" i="2"/>
  <c r="AJ253" i="2"/>
  <c r="AJ252" i="2"/>
  <c r="AJ241" i="2"/>
  <c r="AJ238" i="2"/>
  <c r="AJ236" i="2"/>
  <c r="AJ250" i="2"/>
  <c r="AJ239" i="2"/>
  <c r="AJ246" i="2"/>
  <c r="AM121" i="2"/>
  <c r="AO121" i="2" s="1"/>
  <c r="AM154" i="2"/>
  <c r="AO154" i="2" s="1"/>
  <c r="W245" i="2"/>
  <c r="W247" i="2"/>
  <c r="AM53" i="2"/>
  <c r="AO53" i="2" s="1"/>
  <c r="W241" i="2"/>
  <c r="AM141" i="2"/>
  <c r="AO141" i="2" s="1"/>
  <c r="AM99" i="2"/>
  <c r="AO99" i="2" s="1"/>
  <c r="W254" i="2"/>
  <c r="AM156" i="2"/>
  <c r="AO156" i="2" s="1"/>
  <c r="W240" i="2"/>
  <c r="W252" i="2"/>
  <c r="W238" i="2"/>
  <c r="W242" i="2"/>
  <c r="W237" i="2"/>
  <c r="W236" i="2"/>
  <c r="AM215" i="2"/>
  <c r="AO215" i="2" s="1"/>
  <c r="W244" i="2"/>
  <c r="W243" i="2"/>
  <c r="AM65" i="2"/>
  <c r="AO65" i="2" s="1"/>
  <c r="W251" i="2"/>
  <c r="AM39" i="2"/>
  <c r="AO39" i="2" s="1"/>
  <c r="AM93" i="2"/>
  <c r="AO93" i="2" s="1"/>
  <c r="AM86" i="2"/>
  <c r="AO86" i="2" s="1"/>
  <c r="W253" i="2"/>
  <c r="AI248" i="2"/>
  <c r="AI241" i="2"/>
  <c r="AH252" i="2"/>
  <c r="AH248" i="2"/>
  <c r="AH241" i="2"/>
  <c r="AH238" i="2"/>
  <c r="AG252" i="2"/>
  <c r="AH251" i="2"/>
  <c r="AM149" i="2"/>
  <c r="AO149" i="2" s="1"/>
  <c r="AH249" i="2"/>
  <c r="AM158" i="2"/>
  <c r="AO158" i="2" s="1"/>
  <c r="AM123" i="2"/>
  <c r="AO123" i="2" s="1"/>
  <c r="AI243" i="2"/>
  <c r="AG225" i="2"/>
  <c r="AM225" i="2" s="1"/>
  <c r="AO225" i="2" s="1"/>
  <c r="T254" i="2"/>
  <c r="AI220" i="2"/>
  <c r="AI254" i="2" s="1"/>
  <c r="V254" i="2"/>
  <c r="AI164" i="2"/>
  <c r="AM164" i="2" s="1"/>
  <c r="AO164" i="2" s="1"/>
  <c r="V249" i="2"/>
  <c r="AG249" i="2"/>
  <c r="AG148" i="2"/>
  <c r="AG248" i="2" s="1"/>
  <c r="T248" i="2"/>
  <c r="AI136" i="2"/>
  <c r="AI247" i="2" s="1"/>
  <c r="V247" i="2"/>
  <c r="AG78" i="2"/>
  <c r="AG242" i="2" s="1"/>
  <c r="T242" i="2"/>
  <c r="AG64" i="2"/>
  <c r="AG241" i="2" s="1"/>
  <c r="T241" i="2"/>
  <c r="AG57" i="2"/>
  <c r="AM57" i="2" s="1"/>
  <c r="AO57" i="2" s="1"/>
  <c r="T240" i="2"/>
  <c r="AI52" i="2"/>
  <c r="AI240" i="2" s="1"/>
  <c r="V240" i="2"/>
  <c r="AI31" i="2"/>
  <c r="AM31" i="2" s="1"/>
  <c r="AO31" i="2" s="1"/>
  <c r="V238" i="2"/>
  <c r="AI199" i="2"/>
  <c r="AI252" i="2" s="1"/>
  <c r="V252" i="2"/>
  <c r="AH220" i="2"/>
  <c r="AH254" i="2" s="1"/>
  <c r="U254" i="2"/>
  <c r="AH240" i="2"/>
  <c r="AG236" i="2"/>
  <c r="AG251" i="2"/>
  <c r="AI250" i="2"/>
  <c r="T247" i="2"/>
  <c r="AI246" i="2"/>
  <c r="AM94" i="2"/>
  <c r="AO94" i="2" s="1"/>
  <c r="AG250" i="2"/>
  <c r="AH246" i="2"/>
  <c r="AG253" i="2"/>
  <c r="AI245" i="2"/>
  <c r="AG239" i="2"/>
  <c r="AI237" i="2"/>
  <c r="AH237" i="2"/>
  <c r="AG247" i="2"/>
  <c r="T252" i="2"/>
  <c r="AI251" i="2"/>
  <c r="AM163" i="2"/>
  <c r="AO163" i="2" s="1"/>
  <c r="T246" i="2"/>
  <c r="AG245" i="2"/>
  <c r="AI244" i="2"/>
  <c r="AI242" i="2"/>
  <c r="AG238" i="2"/>
  <c r="AM67" i="2"/>
  <c r="AO67" i="2" s="1"/>
  <c r="T239" i="2"/>
  <c r="T253" i="2"/>
  <c r="U244" i="2"/>
  <c r="V241" i="2"/>
  <c r="AM180" i="2"/>
  <c r="AO180" i="2" s="1"/>
  <c r="AH172" i="2"/>
  <c r="AG126" i="2"/>
  <c r="AG246" i="2" s="1"/>
  <c r="AM72" i="2"/>
  <c r="AO72" i="2" s="1"/>
  <c r="T244" i="2"/>
  <c r="U243" i="2"/>
  <c r="V237" i="2"/>
  <c r="U252" i="2"/>
  <c r="AM129" i="2"/>
  <c r="AO129" i="2" s="1"/>
  <c r="AM66" i="2"/>
  <c r="AO66" i="2" s="1"/>
  <c r="U249" i="2"/>
  <c r="T243" i="2"/>
  <c r="U246" i="2"/>
  <c r="V243" i="2"/>
  <c r="AM179" i="2"/>
  <c r="AO179" i="2" s="1"/>
  <c r="T245" i="2"/>
  <c r="V251" i="2"/>
  <c r="U240" i="2"/>
  <c r="U237" i="2"/>
  <c r="AM54" i="2"/>
  <c r="AO54" i="2" s="1"/>
  <c r="AM192" i="2"/>
  <c r="AO192" i="2" s="1"/>
  <c r="AM122" i="2"/>
  <c r="AO122" i="2" s="1"/>
  <c r="AM59" i="2"/>
  <c r="AO59" i="2" s="1"/>
  <c r="AM45" i="2"/>
  <c r="AO45" i="2" s="1"/>
  <c r="AM38" i="2"/>
  <c r="AO38" i="2" s="1"/>
  <c r="V246" i="2"/>
  <c r="V248" i="2"/>
  <c r="AM137" i="2"/>
  <c r="AO137" i="2" s="1"/>
  <c r="AM100" i="2"/>
  <c r="AO100" i="2" s="1"/>
  <c r="U248" i="2"/>
  <c r="V245" i="2"/>
  <c r="U238" i="2"/>
  <c r="AM143" i="2"/>
  <c r="AO143" i="2" s="1"/>
  <c r="AM108" i="2"/>
  <c r="AO108" i="2" s="1"/>
  <c r="AM73" i="2"/>
  <c r="AO73" i="2" s="1"/>
  <c r="AM177" i="2"/>
  <c r="AO177" i="2" s="1"/>
  <c r="U251" i="2"/>
  <c r="AM37" i="2"/>
  <c r="AO37" i="2" s="1"/>
  <c r="AH208" i="2"/>
  <c r="U245" i="2"/>
  <c r="V242" i="2"/>
  <c r="V236" i="2"/>
  <c r="AM95" i="2"/>
  <c r="AO95" i="2" s="1"/>
  <c r="AM88" i="2"/>
  <c r="AO88" i="2" s="1"/>
  <c r="AM18" i="2"/>
  <c r="AO18" i="2" s="1"/>
  <c r="T249" i="2"/>
  <c r="V253" i="2"/>
  <c r="V239" i="2"/>
  <c r="U236" i="2"/>
  <c r="AH243" i="2"/>
  <c r="T236" i="2"/>
  <c r="T250" i="2"/>
  <c r="V250" i="2"/>
  <c r="U239" i="2"/>
  <c r="T251" i="2"/>
  <c r="AM230" i="2"/>
  <c r="AO230" i="2" s="1"/>
  <c r="AM223" i="2"/>
  <c r="AO223" i="2" s="1"/>
  <c r="AM216" i="2"/>
  <c r="AO216" i="2" s="1"/>
  <c r="AM202" i="2"/>
  <c r="AO202" i="2" s="1"/>
  <c r="AM195" i="2"/>
  <c r="AO195" i="2" s="1"/>
  <c r="AM181" i="2"/>
  <c r="AO181" i="2" s="1"/>
  <c r="AM174" i="2"/>
  <c r="AO174" i="2" s="1"/>
  <c r="AM167" i="2"/>
  <c r="AO167" i="2" s="1"/>
  <c r="AM153" i="2"/>
  <c r="AO153" i="2" s="1"/>
  <c r="AM146" i="2"/>
  <c r="AO146" i="2" s="1"/>
  <c r="AM139" i="2"/>
  <c r="AO139" i="2" s="1"/>
  <c r="AM118" i="2"/>
  <c r="AO118" i="2" s="1"/>
  <c r="AM111" i="2"/>
  <c r="AO111" i="2" s="1"/>
  <c r="AM104" i="2"/>
  <c r="AO104" i="2" s="1"/>
  <c r="AM97" i="2"/>
  <c r="AO97" i="2" s="1"/>
  <c r="AM90" i="2"/>
  <c r="AO90" i="2" s="1"/>
  <c r="AM83" i="2"/>
  <c r="AO83" i="2" s="1"/>
  <c r="AM76" i="2"/>
  <c r="AO76" i="2" s="1"/>
  <c r="AM69" i="2"/>
  <c r="AO69" i="2" s="1"/>
  <c r="AM62" i="2"/>
  <c r="AO62" i="2" s="1"/>
  <c r="AM41" i="2"/>
  <c r="AO41" i="2" s="1"/>
  <c r="T238" i="2"/>
  <c r="U247" i="2"/>
  <c r="V244" i="2"/>
  <c r="AM27" i="2"/>
  <c r="AO27" i="2" s="1"/>
  <c r="AM20" i="2"/>
  <c r="AO20" i="2" s="1"/>
  <c r="AM13" i="2"/>
  <c r="AO13" i="2" s="1"/>
  <c r="AM6" i="2"/>
  <c r="AO6" i="2" s="1"/>
  <c r="AM23" i="2"/>
  <c r="AO23" i="2" s="1"/>
  <c r="AM117" i="2"/>
  <c r="AO117" i="2" s="1"/>
  <c r="AM40" i="2"/>
  <c r="AO40" i="2" s="1"/>
  <c r="AM229" i="2"/>
  <c r="AO229" i="2" s="1"/>
  <c r="AM209" i="2"/>
  <c r="AO209" i="2" s="1"/>
  <c r="AM132" i="2"/>
  <c r="AO132" i="2" s="1"/>
  <c r="AM218" i="2"/>
  <c r="AO218" i="2" s="1"/>
  <c r="AM211" i="2"/>
  <c r="AO211" i="2" s="1"/>
  <c r="AM197" i="2"/>
  <c r="AO197" i="2" s="1"/>
  <c r="AM190" i="2"/>
  <c r="AO190" i="2" s="1"/>
  <c r="AM183" i="2"/>
  <c r="AO183" i="2" s="1"/>
  <c r="AM176" i="2"/>
  <c r="AO176" i="2" s="1"/>
  <c r="AM169" i="2"/>
  <c r="AO169" i="2" s="1"/>
  <c r="AM162" i="2"/>
  <c r="AO162" i="2" s="1"/>
  <c r="AM155" i="2"/>
  <c r="AO155" i="2" s="1"/>
  <c r="AM134" i="2"/>
  <c r="AO134" i="2" s="1"/>
  <c r="AM127" i="2"/>
  <c r="AO127" i="2" s="1"/>
  <c r="AM120" i="2"/>
  <c r="AO120" i="2" s="1"/>
  <c r="AM106" i="2"/>
  <c r="AO106" i="2" s="1"/>
  <c r="AM92" i="2"/>
  <c r="AO92" i="2" s="1"/>
  <c r="AM85" i="2"/>
  <c r="AO85" i="2" s="1"/>
  <c r="AM71" i="2"/>
  <c r="AO71" i="2" s="1"/>
  <c r="AM50" i="2"/>
  <c r="AO50" i="2" s="1"/>
  <c r="AM43" i="2"/>
  <c r="AO43" i="2" s="1"/>
  <c r="AM36" i="2"/>
  <c r="AO36" i="2" s="1"/>
  <c r="AM29" i="2"/>
  <c r="AO29" i="2" s="1"/>
  <c r="AM22" i="2"/>
  <c r="AO22" i="2" s="1"/>
  <c r="AM89" i="2"/>
  <c r="AO89" i="2" s="1"/>
  <c r="AM207" i="2"/>
  <c r="AO207" i="2" s="1"/>
  <c r="AM182" i="2"/>
  <c r="AO182" i="2" s="1"/>
  <c r="AM201" i="2"/>
  <c r="AO201" i="2" s="1"/>
  <c r="AM196" i="2"/>
  <c r="AO196" i="2" s="1"/>
  <c r="AM204" i="2"/>
  <c r="AO204" i="2" s="1"/>
  <c r="AM112" i="2"/>
  <c r="AO112" i="2" s="1"/>
  <c r="AM142" i="2"/>
  <c r="AO142" i="2" s="1"/>
  <c r="AM165" i="2"/>
  <c r="AO165" i="2" s="1"/>
  <c r="AM68" i="2"/>
  <c r="AO68" i="2" s="1"/>
  <c r="AM212" i="2"/>
  <c r="AO212" i="2" s="1"/>
  <c r="AM178" i="2"/>
  <c r="AO178" i="2" s="1"/>
  <c r="AM187" i="2"/>
  <c r="AO187" i="2" s="1"/>
  <c r="AM4" i="2"/>
  <c r="AO4" i="2" s="1"/>
  <c r="AM228" i="2"/>
  <c r="AO228" i="2" s="1"/>
  <c r="AM200" i="2"/>
  <c r="AO200" i="2" s="1"/>
  <c r="AM116" i="2"/>
  <c r="AO116" i="2" s="1"/>
  <c r="AM87" i="2"/>
  <c r="AO87" i="2" s="1"/>
  <c r="AM110" i="2"/>
  <c r="AO110" i="2" s="1"/>
  <c r="AM188" i="2"/>
  <c r="AO188" i="2" s="1"/>
  <c r="AM55" i="2"/>
  <c r="AO55" i="2" s="1"/>
  <c r="AM48" i="2"/>
  <c r="AO48" i="2" s="1"/>
  <c r="AM34" i="2"/>
  <c r="AO34" i="2" s="1"/>
  <c r="AM30" i="2"/>
  <c r="AO30" i="2" s="1"/>
  <c r="AM226" i="2"/>
  <c r="AO226" i="2" s="1"/>
  <c r="AM227" i="2"/>
  <c r="AO227" i="2" s="1"/>
  <c r="AM15" i="2"/>
  <c r="AO15" i="2" s="1"/>
  <c r="AM213" i="2"/>
  <c r="AO213" i="2" s="1"/>
  <c r="AM157" i="2"/>
  <c r="AO157" i="2" s="1"/>
  <c r="AM24" i="2"/>
  <c r="AO24" i="2" s="1"/>
  <c r="AM194" i="2"/>
  <c r="AO194" i="2" s="1"/>
  <c r="AM26" i="2"/>
  <c r="AO26" i="2" s="1"/>
  <c r="AM150" i="2"/>
  <c r="AO150" i="2" s="1"/>
  <c r="AM185" i="2"/>
  <c r="AO185" i="2" s="1"/>
  <c r="AM140" i="2"/>
  <c r="AO140" i="2" s="1"/>
  <c r="AM144" i="2"/>
  <c r="AO144" i="2" s="1"/>
  <c r="AM114" i="2"/>
  <c r="AO114" i="2" s="1"/>
  <c r="AM103" i="2"/>
  <c r="AO103" i="2" s="1"/>
  <c r="AM60" i="2"/>
  <c r="AO60" i="2" s="1"/>
  <c r="AM159" i="2"/>
  <c r="AO159" i="2" s="1"/>
  <c r="AM231" i="2"/>
  <c r="AO231" i="2" s="1"/>
  <c r="AM217" i="2"/>
  <c r="AO217" i="2" s="1"/>
  <c r="AM175" i="2"/>
  <c r="AO175" i="2" s="1"/>
  <c r="AM168" i="2"/>
  <c r="AO168" i="2" s="1"/>
  <c r="AM161" i="2"/>
  <c r="AO161" i="2" s="1"/>
  <c r="AM70" i="2"/>
  <c r="AO70" i="2" s="1"/>
  <c r="AM14" i="2"/>
  <c r="AO14" i="2" s="1"/>
  <c r="AM102" i="2"/>
  <c r="AO102" i="2" s="1"/>
  <c r="AM96" i="2"/>
  <c r="AO96" i="2" s="1"/>
  <c r="AM58" i="2"/>
  <c r="AO58" i="2" s="1"/>
  <c r="AM8" i="2"/>
  <c r="AO8" i="2" s="1"/>
  <c r="AM115" i="2"/>
  <c r="AO115" i="2" s="1"/>
  <c r="AM101" i="2"/>
  <c r="AO101" i="2" s="1"/>
  <c r="AM135" i="2"/>
  <c r="AO135" i="2" s="1"/>
  <c r="AM166" i="2"/>
  <c r="AO166" i="2" s="1"/>
  <c r="AM124" i="2"/>
  <c r="AO124" i="2" s="1"/>
  <c r="AM75" i="2"/>
  <c r="AO75" i="2" s="1"/>
  <c r="AM46" i="2"/>
  <c r="AO46" i="2" s="1"/>
  <c r="AM198" i="2"/>
  <c r="AO198" i="2" s="1"/>
  <c r="AM189" i="2"/>
  <c r="AO189" i="2" s="1"/>
  <c r="AM133" i="2"/>
  <c r="AO133" i="2" s="1"/>
  <c r="AM25" i="2"/>
  <c r="AO25" i="2" s="1"/>
  <c r="AM171" i="2"/>
  <c r="AO171" i="2" s="1"/>
  <c r="AM145" i="2"/>
  <c r="AO145" i="2" s="1"/>
  <c r="AM61" i="2"/>
  <c r="AO61" i="2" s="1"/>
  <c r="AM19" i="2"/>
  <c r="AO19" i="2" s="1"/>
  <c r="AM219" i="2"/>
  <c r="AO219" i="2" s="1"/>
  <c r="AM205" i="2"/>
  <c r="AO205" i="2" s="1"/>
  <c r="AM191" i="2"/>
  <c r="AO191" i="2" s="1"/>
  <c r="AM184" i="2"/>
  <c r="AO184" i="2" s="1"/>
  <c r="AM128" i="2"/>
  <c r="AO128" i="2" s="1"/>
  <c r="AM51" i="2"/>
  <c r="AO51" i="2" s="1"/>
  <c r="AM138" i="2"/>
  <c r="AO138" i="2" s="1"/>
  <c r="AM44" i="2"/>
  <c r="AO44" i="2" s="1"/>
  <c r="AM11" i="2"/>
  <c r="AO11" i="2" s="1"/>
  <c r="AM5" i="2"/>
  <c r="AO5" i="2" s="1"/>
  <c r="AM173" i="2"/>
  <c r="AO173" i="2" s="1"/>
  <c r="AM206" i="2"/>
  <c r="AO206" i="2" s="1"/>
  <c r="AM10" i="2"/>
  <c r="AO10" i="2" s="1"/>
  <c r="AM222" i="2"/>
  <c r="AO222" i="2" s="1"/>
  <c r="AM82" i="2"/>
  <c r="AO82" i="2" s="1"/>
  <c r="AM80" i="2"/>
  <c r="AO80" i="2" s="1"/>
  <c r="AM17" i="2"/>
  <c r="AO17" i="2" s="1"/>
  <c r="AM186" i="2"/>
  <c r="AO186" i="2" s="1"/>
  <c r="AM221" i="2"/>
  <c r="AO221" i="2" s="1"/>
  <c r="AM214" i="2"/>
  <c r="AO214" i="2" s="1"/>
  <c r="AM130" i="2"/>
  <c r="AO130" i="2" s="1"/>
  <c r="AM109" i="2"/>
  <c r="AO109" i="2" s="1"/>
  <c r="AM74" i="2"/>
  <c r="AO74" i="2" s="1"/>
  <c r="AM170" i="2"/>
  <c r="AO170" i="2" s="1"/>
  <c r="AM81" i="2"/>
  <c r="AO81" i="2" s="1"/>
  <c r="AM193" i="2"/>
  <c r="AO193" i="2" s="1"/>
  <c r="AM151" i="2"/>
  <c r="AO151" i="2" s="1"/>
  <c r="AM32" i="2"/>
  <c r="AO32" i="2" s="1"/>
  <c r="AM152" i="2"/>
  <c r="AO152" i="2" s="1"/>
  <c r="AM131" i="2"/>
  <c r="AO131" i="2" s="1"/>
  <c r="AM33" i="2"/>
  <c r="AO33" i="2" s="1"/>
  <c r="AM12" i="2"/>
  <c r="AO12" i="2" s="1"/>
  <c r="AM203" i="2"/>
  <c r="AO203" i="2" s="1"/>
  <c r="AM147" i="2"/>
  <c r="AO147" i="2" s="1"/>
  <c r="AM119" i="2"/>
  <c r="AO119" i="2" s="1"/>
  <c r="AM105" i="2"/>
  <c r="AO105" i="2" s="1"/>
  <c r="AM98" i="2"/>
  <c r="AO98" i="2" s="1"/>
  <c r="AM91" i="2"/>
  <c r="AO91" i="2" s="1"/>
  <c r="AM84" i="2"/>
  <c r="AO84" i="2" s="1"/>
  <c r="AM77" i="2"/>
  <c r="AO77" i="2" s="1"/>
  <c r="AM63" i="2"/>
  <c r="AO63" i="2" s="1"/>
  <c r="AM56" i="2"/>
  <c r="AO56" i="2" s="1"/>
  <c r="AM49" i="2"/>
  <c r="AO49" i="2" s="1"/>
  <c r="AM42" i="2"/>
  <c r="AO42" i="2" s="1"/>
  <c r="AM35" i="2"/>
  <c r="AO35" i="2" s="1"/>
  <c r="AM21" i="2"/>
  <c r="AO21" i="2" s="1"/>
  <c r="AM7" i="2"/>
  <c r="AO7" i="2" s="1"/>
  <c r="AM107" i="2"/>
  <c r="AO107" i="2" s="1"/>
  <c r="AM79" i="2"/>
  <c r="AO79" i="2" s="1"/>
  <c r="AM9" i="2"/>
  <c r="AO9" i="2" s="1"/>
  <c r="AM113" i="2" l="1"/>
  <c r="AO113" i="2" s="1"/>
  <c r="AG240" i="2"/>
  <c r="AM240" i="2" s="1"/>
  <c r="AM244" i="2"/>
  <c r="AG254" i="2"/>
  <c r="AM160" i="2"/>
  <c r="AO160" i="2" s="1"/>
  <c r="AM64" i="2"/>
  <c r="AO64" i="2" s="1"/>
  <c r="AO241" i="2" s="1"/>
  <c r="AP241" i="2" s="1"/>
  <c r="AM248" i="2"/>
  <c r="AI238" i="2"/>
  <c r="AM238" i="2" s="1"/>
  <c r="AM125" i="2"/>
  <c r="AO125" i="2" s="1"/>
  <c r="AM126" i="2"/>
  <c r="AO126" i="2" s="1"/>
  <c r="AM245" i="2"/>
  <c r="AM52" i="2"/>
  <c r="AO52" i="2" s="1"/>
  <c r="AO240" i="2" s="1"/>
  <c r="AP240" i="2" s="1"/>
  <c r="AM243" i="2"/>
  <c r="AM246" i="2"/>
  <c r="AM236" i="2"/>
  <c r="AG237" i="2"/>
  <c r="AM237" i="2" s="1"/>
  <c r="AM242" i="2"/>
  <c r="AI249" i="2"/>
  <c r="AM249" i="2" s="1"/>
  <c r="AO245" i="2"/>
  <c r="AP245" i="2" s="1"/>
  <c r="AM239" i="2"/>
  <c r="AO238" i="2"/>
  <c r="AP238" i="2" s="1"/>
  <c r="AO244" i="2"/>
  <c r="AP244" i="2" s="1"/>
  <c r="AH250" i="2"/>
  <c r="AM250" i="2" s="1"/>
  <c r="AM172" i="2"/>
  <c r="AO172" i="2" s="1"/>
  <c r="AO250" i="2" s="1"/>
  <c r="AP250" i="2" s="1"/>
  <c r="AM252" i="2"/>
  <c r="AO251" i="2"/>
  <c r="AP251" i="2" s="1"/>
  <c r="AO246" i="2"/>
  <c r="AP246" i="2" s="1"/>
  <c r="AM199" i="2"/>
  <c r="AO199" i="2" s="1"/>
  <c r="AO252" i="2" s="1"/>
  <c r="AP252" i="2" s="1"/>
  <c r="AM247" i="2"/>
  <c r="AM78" i="2"/>
  <c r="AO78" i="2" s="1"/>
  <c r="AO242" i="2" s="1"/>
  <c r="AP242" i="2" s="1"/>
  <c r="AO236" i="2"/>
  <c r="AP236" i="2" s="1"/>
  <c r="AM208" i="2"/>
  <c r="AO208" i="2" s="1"/>
  <c r="AO253" i="2" s="1"/>
  <c r="AP253" i="2" s="1"/>
  <c r="AH253" i="2"/>
  <c r="AM253" i="2" s="1"/>
  <c r="AM251" i="2"/>
  <c r="AO237" i="2"/>
  <c r="AP237" i="2" s="1"/>
  <c r="AM254" i="2"/>
  <c r="AO243" i="2"/>
  <c r="AP243" i="2" s="1"/>
  <c r="AM136" i="2"/>
  <c r="AO136" i="2" s="1"/>
  <c r="AO247" i="2" s="1"/>
  <c r="AP247" i="2" s="1"/>
  <c r="AO249" i="2"/>
  <c r="AP249" i="2" s="1"/>
  <c r="AM220" i="2"/>
  <c r="AO220" i="2" s="1"/>
  <c r="AO254" i="2" s="1"/>
  <c r="AP254" i="2" s="1"/>
  <c r="AM148" i="2"/>
  <c r="AO148" i="2" s="1"/>
  <c r="AO248" i="2" s="1"/>
  <c r="AP248" i="2" s="1"/>
  <c r="AO239" i="2"/>
  <c r="AP239" i="2" s="1"/>
  <c r="AM241" i="2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<sst xmlns="http://schemas.openxmlformats.org/spreadsheetml/2006/main" count="99" uniqueCount="21">
  <si>
    <t>Year</t>
  </si>
  <si>
    <t>EGI Residential Average Use (m3)*</t>
  </si>
  <si>
    <t>*Normalized based on 2026 Budget HDDs</t>
  </si>
  <si>
    <t>Monthly</t>
  </si>
  <si>
    <t>Unnormalized AU</t>
  </si>
  <si>
    <t>Weather variance (Actual-2026 Budget HDD)</t>
  </si>
  <si>
    <t>Weather Coefficients (based on 2026  Budget)</t>
  </si>
  <si>
    <t>Normalized AU (based on 2026 Forecast HDDs)</t>
  </si>
  <si>
    <t>Customers</t>
  </si>
  <si>
    <t>Normalized volumes (based on 2026 Forecast HDDs)</t>
  </si>
  <si>
    <t>Residential</t>
  </si>
  <si>
    <t>Enbridge Gas</t>
  </si>
  <si>
    <t>Central</t>
  </si>
  <si>
    <t>East</t>
  </si>
  <si>
    <t>West</t>
  </si>
  <si>
    <t>South</t>
  </si>
  <si>
    <t>North</t>
  </si>
  <si>
    <t>Residential Customers</t>
  </si>
  <si>
    <t>Residential Normalized volumes</t>
  </si>
  <si>
    <t>Residential Normalized average use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</si>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</sst>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_);\(0.00\)"/>
    <numFmt numFmtId="166" formatCode="0_);\(0\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3" fontId="0" fillId="0" borderId="0" xfId="1" applyNumberFormat="1" applyFont="1" applyAlignment="1">
      <alignment horizontal="center" wrapText="1"/>
    </xf>
    <xf numFmtId="1" fontId="0" fillId="0" borderId="0" xfId="0" applyNumberFormat="1"/>
    <xf numFmtId="164" fontId="0" fillId="0" borderId="0" xfId="1" applyNumberFormat="1" applyFont="1"/>
    <xf numFmtId="43" fontId="0" fillId="0" borderId="0" xfId="1" applyFont="1"/>
    <xf numFmtId="164" fontId="0" fillId="0" borderId="0" xfId="0" applyNumberFormat="1"/>
    <xf numFmtId="0" fontId="0" fillId="2" borderId="0" xfId="0" applyFill="1"/>
    <xf numFmtId="17" fontId="0" fillId="2" borderId="0" xfId="0" applyNumberFormat="1" applyFill="1" applyAlignment="1">
      <alignment horizontal="center"/>
    </xf>
    <xf numFmtId="164" fontId="0" fillId="2" borderId="0" xfId="1" applyNumberFormat="1" applyFont="1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2" borderId="0" xfId="0" applyFill="1" applyAlignment="1">
      <alignment horizontal="center" wrapText="1"/>
    </xf>
    <xf numFmtId="164" fontId="0" fillId="0" borderId="0" xfId="1" applyNumberFormat="1" applyFont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37" fontId="0" fillId="0" borderId="0" xfId="1" applyNumberFormat="1" applyFont="1" applyAlignment="1">
      <alignment horizontal="center"/>
    </xf>
    <xf numFmtId="37" fontId="0" fillId="0" borderId="0" xfId="0" applyNumberFormat="1" applyAlignment="1">
      <alignment horizontal="center"/>
    </xf>
    <xf numFmtId="37" fontId="0" fillId="2" borderId="0" xfId="0" applyNumberFormat="1" applyFill="1" applyAlignment="1">
      <alignment horizontal="center"/>
    </xf>
    <xf numFmtId="37" fontId="5" fillId="0" borderId="0" xfId="0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9B53-A600-4627-AAB2-945D05D0852E}">
  <dimension ref="A1:E31"/>
  <sheetViews>
    <sheetView showGridLines="0" tabSelected="1" zoomScale="80" zoomScaleNormal="80" workbookViewId="0"/>
  </sheetViews>
  <sheetFormatPr defaultColWidth="9.140625" defaultRowHeight="15" x14ac:dyDescent="0.25"/>
  <cols>
    <col min="1" max="1" width="26.28515625" style="1" bestFit="1" customWidth="1"/>
    <col min="2" max="2" width="14.28515625" style="1" customWidth="1"/>
    <col min="3" max="16384" width="9.140625" style="1"/>
  </cols>
  <sheetData>
    <row r="1" spans="1:2" ht="45" x14ac:dyDescent="0.25">
      <c r="A1" s="5" t="s">
        <v>0</v>
      </c>
      <c r="B1" s="2" t="s">
        <v>1</v>
      </c>
    </row>
    <row r="2" spans="1:2" x14ac:dyDescent="0.25">
      <c r="A2" s="6">
        <v>2006</v>
      </c>
      <c r="B2" s="10">
        <v>2561.1158555372167</v>
      </c>
    </row>
    <row r="3" spans="1:2" x14ac:dyDescent="0.25">
      <c r="A3" s="6">
        <v>2007</v>
      </c>
      <c r="B3" s="10">
        <v>2556.9719797809958</v>
      </c>
    </row>
    <row r="4" spans="1:2" x14ac:dyDescent="0.25">
      <c r="A4" s="6">
        <v>2008</v>
      </c>
      <c r="B4" s="8">
        <v>2512.9617988046543</v>
      </c>
    </row>
    <row r="5" spans="1:2" x14ac:dyDescent="0.25">
      <c r="A5" s="6">
        <f>A4+1</f>
        <v>2009</v>
      </c>
      <c r="B5" s="8">
        <v>2433.7700913398194</v>
      </c>
    </row>
    <row r="6" spans="1:2" x14ac:dyDescent="0.25">
      <c r="A6" s="6">
        <f t="shared" ref="A6:A20" si="0">A5+1</f>
        <v>2010</v>
      </c>
      <c r="B6" s="8">
        <v>2403.7621879220169</v>
      </c>
    </row>
    <row r="7" spans="1:2" x14ac:dyDescent="0.25">
      <c r="A7" s="6">
        <f t="shared" si="0"/>
        <v>2011</v>
      </c>
      <c r="B7" s="8">
        <v>2395.857018548314</v>
      </c>
    </row>
    <row r="8" spans="1:2" x14ac:dyDescent="0.25">
      <c r="A8" s="6">
        <f t="shared" si="0"/>
        <v>2012</v>
      </c>
      <c r="B8" s="8">
        <v>2351.1625275994652</v>
      </c>
    </row>
    <row r="9" spans="1:2" x14ac:dyDescent="0.25">
      <c r="A9" s="6">
        <f t="shared" si="0"/>
        <v>2013</v>
      </c>
      <c r="B9" s="8">
        <v>2339.9832980303941</v>
      </c>
    </row>
    <row r="10" spans="1:2" x14ac:dyDescent="0.25">
      <c r="A10" s="6">
        <f t="shared" si="0"/>
        <v>2014</v>
      </c>
      <c r="B10" s="8">
        <v>2340.0758644774833</v>
      </c>
    </row>
    <row r="11" spans="1:2" x14ac:dyDescent="0.25">
      <c r="A11" s="6">
        <f t="shared" si="0"/>
        <v>2015</v>
      </c>
      <c r="B11" s="8">
        <v>2276.0612402687625</v>
      </c>
    </row>
    <row r="12" spans="1:2" x14ac:dyDescent="0.25">
      <c r="A12" s="6">
        <f t="shared" si="0"/>
        <v>2016</v>
      </c>
      <c r="B12" s="8">
        <v>2249.5681532154194</v>
      </c>
    </row>
    <row r="13" spans="1:2" x14ac:dyDescent="0.25">
      <c r="A13" s="6">
        <f t="shared" si="0"/>
        <v>2017</v>
      </c>
      <c r="B13" s="8">
        <v>2297.440818722208</v>
      </c>
    </row>
    <row r="14" spans="1:2" x14ac:dyDescent="0.25">
      <c r="A14" s="6">
        <f t="shared" si="0"/>
        <v>2018</v>
      </c>
      <c r="B14" s="8">
        <v>2280.38263450261</v>
      </c>
    </row>
    <row r="15" spans="1:2" x14ac:dyDescent="0.25">
      <c r="A15" s="6">
        <f t="shared" si="0"/>
        <v>2019</v>
      </c>
      <c r="B15" s="8">
        <v>2285.1752023959821</v>
      </c>
    </row>
    <row r="16" spans="1:2" x14ac:dyDescent="0.25">
      <c r="A16" s="6">
        <f t="shared" si="0"/>
        <v>2020</v>
      </c>
      <c r="B16" s="8">
        <v>2295.145703411697</v>
      </c>
    </row>
    <row r="17" spans="1:5" x14ac:dyDescent="0.25">
      <c r="A17" s="6">
        <f t="shared" si="0"/>
        <v>2021</v>
      </c>
      <c r="B17" s="8">
        <v>2236.0832791964408</v>
      </c>
    </row>
    <row r="18" spans="1:5" x14ac:dyDescent="0.25">
      <c r="A18" s="6">
        <f>A17+1</f>
        <v>2022</v>
      </c>
      <c r="B18" s="8">
        <v>2213.1348431626911</v>
      </c>
    </row>
    <row r="19" spans="1:5" ht="14.25" customHeight="1" x14ac:dyDescent="0.25">
      <c r="A19" s="6">
        <f t="shared" si="0"/>
        <v>2023</v>
      </c>
      <c r="B19" s="8">
        <v>2216.9898573139617</v>
      </c>
    </row>
    <row r="20" spans="1:5" s="4" customFormat="1" x14ac:dyDescent="0.25">
      <c r="A20" s="3">
        <f t="shared" si="0"/>
        <v>2024</v>
      </c>
      <c r="B20" s="8">
        <v>2197.1950406297633</v>
      </c>
    </row>
    <row r="21" spans="1:5" s="4" customFormat="1" x14ac:dyDescent="0.25">
      <c r="A21" s="1"/>
      <c r="B21" s="1"/>
    </row>
    <row r="22" spans="1:5" s="4" customFormat="1" x14ac:dyDescent="0.25">
      <c r="A22" s="7" t="s">
        <v>2</v>
      </c>
      <c r="B22" s="1"/>
    </row>
    <row r="23" spans="1:5" s="4" customFormat="1" x14ac:dyDescent="0.25">
      <c r="A23" s="1"/>
      <c r="B23" s="1"/>
      <c r="E23" s="9"/>
    </row>
    <row r="24" spans="1:5" s="4" customFormat="1" x14ac:dyDescent="0.25">
      <c r="A24" s="1"/>
      <c r="B24" s="1"/>
      <c r="E24" s="9"/>
    </row>
    <row r="25" spans="1:5" s="4" customFormat="1" x14ac:dyDescent="0.25">
      <c r="A25" s="1"/>
      <c r="B25" s="1"/>
      <c r="E25" s="9"/>
    </row>
    <row r="26" spans="1:5" s="4" customFormat="1" x14ac:dyDescent="0.25">
      <c r="A26" s="1"/>
      <c r="B26" s="1"/>
    </row>
    <row r="27" spans="1:5" s="4" customFormat="1" x14ac:dyDescent="0.25">
      <c r="A27" s="1"/>
      <c r="B27" s="1"/>
    </row>
    <row r="28" spans="1:5" s="4" customFormat="1" x14ac:dyDescent="0.25">
      <c r="A28" s="1"/>
      <c r="B28" s="1"/>
    </row>
    <row r="29" spans="1:5" s="4" customFormat="1" x14ac:dyDescent="0.25">
      <c r="A29" s="1"/>
      <c r="B29" s="1"/>
    </row>
    <row r="30" spans="1:5" s="4" customFormat="1" x14ac:dyDescent="0.25">
      <c r="A30" s="1"/>
      <c r="B30" s="1"/>
    </row>
    <row r="31" spans="1:5" s="4" customFormat="1" x14ac:dyDescent="0.25">
      <c r="A31" s="1"/>
      <c r="B31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4283-F5A6-4848-8E4B-5995BABDE60E}">
  <dimension ref="A1:AP254"/>
  <sheetViews>
    <sheetView showGridLines="0" zoomScale="70" zoomScaleNormal="70" workbookViewId="0"/>
  </sheetViews>
  <sheetFormatPr defaultRowHeight="15" x14ac:dyDescent="0.25"/>
  <cols>
    <col min="1" max="1" width="11.5703125" customWidth="1"/>
    <col min="2" max="2" width="10.42578125" customWidth="1"/>
    <col min="3" max="3" width="10" customWidth="1"/>
    <col min="4" max="4" width="10.42578125" customWidth="1"/>
    <col min="5" max="5" width="10" customWidth="1"/>
    <col min="6" max="6" width="10.85546875" customWidth="1"/>
    <col min="7" max="7" width="4.140625" customWidth="1"/>
    <col min="8" max="12" width="9.28515625" bestFit="1" customWidth="1"/>
    <col min="13" max="13" width="3.5703125" customWidth="1"/>
    <col min="14" max="14" width="10.85546875" customWidth="1"/>
    <col min="15" max="16" width="10.140625" customWidth="1"/>
    <col min="17" max="17" width="10.5703125" customWidth="1"/>
    <col min="18" max="18" width="10.42578125" customWidth="1"/>
    <col min="19" max="19" width="4.140625" customWidth="1"/>
    <col min="20" max="20" width="10.5703125" customWidth="1"/>
    <col min="21" max="22" width="10.28515625" customWidth="1"/>
    <col min="23" max="23" width="10.140625" customWidth="1"/>
    <col min="24" max="24" width="10" customWidth="1"/>
    <col min="25" max="25" width="4.42578125" customWidth="1"/>
    <col min="26" max="26" width="10.7109375" customWidth="1"/>
    <col min="27" max="27" width="10.28515625" customWidth="1"/>
    <col min="28" max="28" width="10.5703125" customWidth="1"/>
    <col min="29" max="29" width="10.42578125" customWidth="1"/>
    <col min="30" max="30" width="10.140625" customWidth="1"/>
    <col min="31" max="31" width="12.5703125" customWidth="1"/>
    <col min="32" max="32" width="4.28515625" customWidth="1"/>
    <col min="33" max="33" width="15" bestFit="1" customWidth="1"/>
    <col min="34" max="34" width="13" customWidth="1"/>
    <col min="35" max="35" width="13.5703125" customWidth="1"/>
    <col min="36" max="36" width="14.42578125" bestFit="1" customWidth="1"/>
    <col min="37" max="37" width="13.42578125" customWidth="1"/>
    <col min="38" max="38" width="4.140625" customWidth="1"/>
    <col min="39" max="39" width="17.85546875" customWidth="1"/>
    <col min="40" max="40" width="4.140625" customWidth="1"/>
    <col min="41" max="41" width="16.7109375" customWidth="1"/>
    <col min="42" max="42" width="9.28515625" bestFit="1" customWidth="1"/>
  </cols>
  <sheetData>
    <row r="1" spans="1:41" x14ac:dyDescent="0.25">
      <c r="A1" s="18" t="s">
        <v>3</v>
      </c>
      <c r="B1" s="36" t="s">
        <v>4</v>
      </c>
      <c r="C1" s="37"/>
      <c r="D1" s="37"/>
      <c r="E1" s="37"/>
      <c r="F1" s="37"/>
      <c r="G1" s="15"/>
      <c r="H1" s="36" t="s">
        <v>5</v>
      </c>
      <c r="I1" s="37"/>
      <c r="J1" s="37"/>
      <c r="K1" s="37"/>
      <c r="L1" s="37"/>
      <c r="M1" s="15"/>
      <c r="N1" s="36" t="s">
        <v>6</v>
      </c>
      <c r="O1" s="37"/>
      <c r="P1" s="37"/>
      <c r="Q1" s="37"/>
      <c r="R1" s="37"/>
      <c r="S1" s="15"/>
      <c r="T1" s="36" t="s">
        <v>7</v>
      </c>
      <c r="U1" s="37"/>
      <c r="V1" s="37"/>
      <c r="W1" s="37"/>
      <c r="X1" s="37"/>
      <c r="Y1" s="15"/>
      <c r="Z1" s="36" t="s">
        <v>8</v>
      </c>
      <c r="AA1" s="37"/>
      <c r="AB1" s="37"/>
      <c r="AC1" s="37"/>
      <c r="AD1" s="37"/>
      <c r="AE1" s="37"/>
      <c r="AF1" s="15"/>
      <c r="AG1" s="36" t="s">
        <v>9</v>
      </c>
      <c r="AH1" s="37"/>
      <c r="AI1" s="37"/>
      <c r="AJ1" s="37"/>
      <c r="AK1" s="37"/>
      <c r="AL1" s="15"/>
      <c r="AM1" s="21"/>
      <c r="AN1" s="15"/>
      <c r="AO1" s="1"/>
    </row>
    <row r="2" spans="1:41" x14ac:dyDescent="0.25">
      <c r="A2" s="15"/>
      <c r="B2" s="37" t="s">
        <v>10</v>
      </c>
      <c r="C2" s="37"/>
      <c r="D2" s="37"/>
      <c r="E2" s="37"/>
      <c r="F2" s="37"/>
      <c r="G2" s="15"/>
      <c r="M2" s="15"/>
      <c r="N2" s="37" t="s">
        <v>10</v>
      </c>
      <c r="O2" s="37"/>
      <c r="P2" s="37"/>
      <c r="Q2" s="37"/>
      <c r="R2" s="37"/>
      <c r="S2" s="15"/>
      <c r="T2" s="37" t="s">
        <v>10</v>
      </c>
      <c r="U2" s="37"/>
      <c r="V2" s="37"/>
      <c r="W2" s="37"/>
      <c r="X2" s="37"/>
      <c r="Y2" s="15"/>
      <c r="Z2" s="37" t="s">
        <v>10</v>
      </c>
      <c r="AA2" s="37"/>
      <c r="AB2" s="37"/>
      <c r="AC2" s="37"/>
      <c r="AD2" s="37"/>
      <c r="AE2" s="21" t="s">
        <v>11</v>
      </c>
      <c r="AF2" s="15"/>
      <c r="AG2" s="37" t="s">
        <v>10</v>
      </c>
      <c r="AH2" s="37"/>
      <c r="AI2" s="37"/>
      <c r="AJ2" s="37"/>
      <c r="AK2" s="37"/>
      <c r="AL2" s="15"/>
      <c r="AM2" s="21" t="s">
        <v>11</v>
      </c>
      <c r="AN2" s="15"/>
      <c r="AO2" s="1" t="s">
        <v>11</v>
      </c>
    </row>
    <row r="3" spans="1:41" s="1" customFormat="1" ht="45" x14ac:dyDescent="0.25">
      <c r="A3" s="19"/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19"/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9"/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19"/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19"/>
      <c r="Z3" s="2" t="s">
        <v>12</v>
      </c>
      <c r="AA3" s="2" t="s">
        <v>13</v>
      </c>
      <c r="AB3" s="2" t="s">
        <v>14</v>
      </c>
      <c r="AC3" s="2" t="s">
        <v>15</v>
      </c>
      <c r="AD3" s="2" t="s">
        <v>16</v>
      </c>
      <c r="AE3" s="22" t="s">
        <v>17</v>
      </c>
      <c r="AF3" s="19"/>
      <c r="AG3" s="2" t="s">
        <v>12</v>
      </c>
      <c r="AH3" s="2" t="s">
        <v>13</v>
      </c>
      <c r="AI3" s="2" t="s">
        <v>14</v>
      </c>
      <c r="AJ3" s="2" t="s">
        <v>15</v>
      </c>
      <c r="AK3" s="2" t="s">
        <v>16</v>
      </c>
      <c r="AL3" s="19"/>
      <c r="AM3" s="22" t="s">
        <v>18</v>
      </c>
      <c r="AN3" s="23"/>
      <c r="AO3" s="2" t="s">
        <v>19</v>
      </c>
    </row>
    <row r="4" spans="1:41" s="1" customFormat="1" x14ac:dyDescent="0.25">
      <c r="A4" s="16">
        <v>38718</v>
      </c>
      <c r="B4" s="35">
        <v>451.71534145969514</v>
      </c>
      <c r="C4" s="35">
        <v>395.51388485850185</v>
      </c>
      <c r="D4" s="35">
        <v>360.22086602731764</v>
      </c>
      <c r="E4" s="35">
        <v>357.77293360439216</v>
      </c>
      <c r="F4" s="35">
        <v>396.5477281506179</v>
      </c>
      <c r="G4" s="19"/>
      <c r="H4" s="6">
        <v>-108.80000000000001</v>
      </c>
      <c r="I4" s="6">
        <v>-92.700000000000159</v>
      </c>
      <c r="J4" s="6">
        <v>-113.60000000000008</v>
      </c>
      <c r="K4" s="6">
        <v>-127.09999999999997</v>
      </c>
      <c r="L4" s="6">
        <v>-111.21299999999997</v>
      </c>
      <c r="M4" s="19"/>
      <c r="N4" s="30">
        <v>0.67050976909413706</v>
      </c>
      <c r="O4" s="30">
        <v>0.48102367688022113</v>
      </c>
      <c r="P4" s="30">
        <v>0.6075113636363626</v>
      </c>
      <c r="Q4" s="30">
        <v>0.5482984350230572</v>
      </c>
      <c r="R4" s="30">
        <v>0.50126703755215629</v>
      </c>
      <c r="S4" s="25"/>
      <c r="T4" s="20">
        <f t="shared" ref="T4:T67" si="0">B4-H4*N4</f>
        <v>524.66680433713725</v>
      </c>
      <c r="U4" s="20">
        <f t="shared" ref="U4:U67" si="1">C4-I4*O4</f>
        <v>440.10477970529843</v>
      </c>
      <c r="V4" s="20">
        <f t="shared" ref="V4:V67" si="2">D4-J4*P4</f>
        <v>429.23415693640845</v>
      </c>
      <c r="W4" s="20">
        <f t="shared" ref="W4:W67" si="3">E4-K4*Q4</f>
        <v>427.46166469582272</v>
      </c>
      <c r="X4" s="20">
        <f t="shared" ref="X4:X67" si="4">F4-L4*R4</f>
        <v>452.29513919790583</v>
      </c>
      <c r="Y4" s="19"/>
      <c r="Z4" s="24">
        <v>1239341</v>
      </c>
      <c r="AA4" s="24">
        <v>237777</v>
      </c>
      <c r="AB4" s="24">
        <v>137640</v>
      </c>
      <c r="AC4" s="24">
        <v>872181</v>
      </c>
      <c r="AD4" s="24">
        <v>263395</v>
      </c>
      <c r="AE4" s="24">
        <f t="shared" ref="AE4:AE67" si="5">SUM(Z4:AD4)</f>
        <v>2750334</v>
      </c>
      <c r="AF4" s="19"/>
      <c r="AG4" s="24">
        <f t="shared" ref="AG4:AG67" si="6">T4*Z4</f>
        <v>650241081.95399201</v>
      </c>
      <c r="AH4" s="24">
        <f t="shared" ref="AH4:AH67" si="7">U4*AA4</f>
        <v>104646794.20398675</v>
      </c>
      <c r="AI4" s="24">
        <f t="shared" ref="AI4:AI67" si="8">V4*AB4</f>
        <v>59079789.360727258</v>
      </c>
      <c r="AJ4" s="24">
        <f t="shared" ref="AJ4:AJ67" si="9">W4*AC4</f>
        <v>372823942.17606735</v>
      </c>
      <c r="AK4" s="24">
        <f t="shared" ref="AK4:AK67" si="10">X4*AD4</f>
        <v>119132278.18903241</v>
      </c>
      <c r="AL4" s="19"/>
      <c r="AM4" s="21">
        <f t="shared" ref="AM4:AM67" si="11">SUM(AG4:AK4)</f>
        <v>1305923885.8838058</v>
      </c>
      <c r="AN4" s="19"/>
      <c r="AO4" s="6">
        <f t="shared" ref="AO4:AO67" si="12">AM4/AE4</f>
        <v>474.82374354671316</v>
      </c>
    </row>
    <row r="5" spans="1:41" s="1" customFormat="1" x14ac:dyDescent="0.25">
      <c r="A5" s="16">
        <v>38749</v>
      </c>
      <c r="B5" s="35">
        <v>395.19003984672725</v>
      </c>
      <c r="C5" s="35">
        <v>366.60742812338833</v>
      </c>
      <c r="D5" s="35">
        <v>333.22475806334603</v>
      </c>
      <c r="E5" s="35">
        <v>377.29422976702654</v>
      </c>
      <c r="F5" s="35">
        <v>386.27820875919457</v>
      </c>
      <c r="G5" s="19"/>
      <c r="H5" s="6">
        <v>8</v>
      </c>
      <c r="I5" s="6">
        <v>10.399999999999977</v>
      </c>
      <c r="J5" s="6">
        <v>-6.0999999999999659</v>
      </c>
      <c r="K5" s="6">
        <v>-13.299999999999841</v>
      </c>
      <c r="L5" s="6">
        <v>18.647000000000162</v>
      </c>
      <c r="M5" s="19"/>
      <c r="N5" s="30">
        <v>0.63474124513618557</v>
      </c>
      <c r="O5" s="30">
        <v>0.46934444444444412</v>
      </c>
      <c r="P5" s="30">
        <v>0.58454526748971203</v>
      </c>
      <c r="Q5" s="30">
        <v>0.52169860082317954</v>
      </c>
      <c r="R5" s="30">
        <v>0.45320426829268312</v>
      </c>
      <c r="S5" s="25"/>
      <c r="T5" s="20">
        <f t="shared" si="0"/>
        <v>390.11210988563778</v>
      </c>
      <c r="U5" s="20">
        <f t="shared" si="1"/>
        <v>361.72624590116612</v>
      </c>
      <c r="V5" s="20">
        <f t="shared" si="2"/>
        <v>336.79048419503323</v>
      </c>
      <c r="W5" s="20">
        <f t="shared" si="3"/>
        <v>384.23282115797474</v>
      </c>
      <c r="X5" s="20">
        <f t="shared" si="4"/>
        <v>377.82730876834086</v>
      </c>
      <c r="Y5" s="19"/>
      <c r="Z5" s="24">
        <v>1243013</v>
      </c>
      <c r="AA5" s="24">
        <v>238499</v>
      </c>
      <c r="AB5" s="24">
        <v>137846</v>
      </c>
      <c r="AC5" s="24">
        <v>873217</v>
      </c>
      <c r="AD5" s="24">
        <v>263466</v>
      </c>
      <c r="AE5" s="24">
        <f t="shared" si="5"/>
        <v>2756041</v>
      </c>
      <c r="AF5" s="19"/>
      <c r="AG5" s="24">
        <f t="shared" si="6"/>
        <v>484914424.04527628</v>
      </c>
      <c r="AH5" s="24">
        <f t="shared" si="7"/>
        <v>86271347.921182215</v>
      </c>
      <c r="AI5" s="24">
        <f t="shared" si="8"/>
        <v>46425221.084348552</v>
      </c>
      <c r="AJ5" s="24">
        <f t="shared" si="9"/>
        <v>335518631.39310324</v>
      </c>
      <c r="AK5" s="24">
        <f t="shared" si="10"/>
        <v>99544649.731959686</v>
      </c>
      <c r="AL5" s="19"/>
      <c r="AM5" s="21">
        <f t="shared" si="11"/>
        <v>1052674274.1758701</v>
      </c>
      <c r="AN5" s="19"/>
      <c r="AO5" s="6">
        <f t="shared" si="12"/>
        <v>381.95160165464523</v>
      </c>
    </row>
    <row r="6" spans="1:41" s="1" customFormat="1" x14ac:dyDescent="0.25">
      <c r="A6" s="16">
        <v>38777</v>
      </c>
      <c r="B6" s="35">
        <v>405.85153311250309</v>
      </c>
      <c r="C6" s="35">
        <v>331.75914734874306</v>
      </c>
      <c r="D6" s="35">
        <v>333.1124635035174</v>
      </c>
      <c r="E6" s="35">
        <v>324.13506302796776</v>
      </c>
      <c r="F6" s="35">
        <v>306.25076273484279</v>
      </c>
      <c r="G6" s="19"/>
      <c r="H6" s="6">
        <v>14.200000000000159</v>
      </c>
      <c r="I6" s="6">
        <v>-10.39999999999992</v>
      </c>
      <c r="J6" s="6">
        <v>1.5999999999999659</v>
      </c>
      <c r="K6" s="6">
        <v>16.499999999999886</v>
      </c>
      <c r="L6" s="6">
        <v>-11.925999999999931</v>
      </c>
      <c r="M6" s="19"/>
      <c r="N6" s="30">
        <v>0.65921428571428642</v>
      </c>
      <c r="O6" s="30">
        <v>0.48075196850393587</v>
      </c>
      <c r="P6" s="30">
        <v>0.60571173469387674</v>
      </c>
      <c r="Q6" s="30">
        <v>0.52768281437803333</v>
      </c>
      <c r="R6" s="30">
        <v>0.46456367041198443</v>
      </c>
      <c r="S6" s="25"/>
      <c r="T6" s="20">
        <f t="shared" si="0"/>
        <v>396.49069025536011</v>
      </c>
      <c r="U6" s="20">
        <f t="shared" si="1"/>
        <v>336.75896782118394</v>
      </c>
      <c r="V6" s="20">
        <f t="shared" si="2"/>
        <v>332.1433247280072</v>
      </c>
      <c r="W6" s="20">
        <f t="shared" si="3"/>
        <v>315.42829659073027</v>
      </c>
      <c r="X6" s="20">
        <f t="shared" si="4"/>
        <v>311.79114906817608</v>
      </c>
      <c r="Y6" s="19"/>
      <c r="Z6" s="24">
        <v>1246810</v>
      </c>
      <c r="AA6" s="24">
        <v>239113</v>
      </c>
      <c r="AB6" s="24">
        <v>138027</v>
      </c>
      <c r="AC6" s="24">
        <v>874719</v>
      </c>
      <c r="AD6" s="24">
        <v>263734</v>
      </c>
      <c r="AE6" s="24">
        <f t="shared" si="5"/>
        <v>2762403</v>
      </c>
      <c r="AF6" s="19"/>
      <c r="AG6" s="24">
        <f t="shared" si="6"/>
        <v>494348557.51728553</v>
      </c>
      <c r="AH6" s="24">
        <f t="shared" si="7"/>
        <v>80523447.072626755</v>
      </c>
      <c r="AI6" s="24">
        <f t="shared" si="8"/>
        <v>45844746.682232648</v>
      </c>
      <c r="AJ6" s="24">
        <f t="shared" si="9"/>
        <v>275911124.16554701</v>
      </c>
      <c r="AK6" s="24">
        <f t="shared" si="10"/>
        <v>82229926.908346355</v>
      </c>
      <c r="AL6" s="19"/>
      <c r="AM6" s="21">
        <f t="shared" si="11"/>
        <v>978857802.34603834</v>
      </c>
      <c r="AN6" s="19"/>
      <c r="AO6" s="6">
        <f t="shared" si="12"/>
        <v>354.35010834626172</v>
      </c>
    </row>
    <row r="7" spans="1:41" s="1" customFormat="1" x14ac:dyDescent="0.25">
      <c r="A7" s="16">
        <v>38808</v>
      </c>
      <c r="B7" s="35">
        <v>182.53823888678102</v>
      </c>
      <c r="C7" s="35">
        <v>156.7970324923308</v>
      </c>
      <c r="D7" s="35">
        <v>155.4279687386931</v>
      </c>
      <c r="E7" s="35">
        <v>188.80120124103954</v>
      </c>
      <c r="F7" s="35">
        <v>180.18266182481079</v>
      </c>
      <c r="G7" s="19"/>
      <c r="H7" s="6">
        <v>-21.900000000000006</v>
      </c>
      <c r="I7" s="6">
        <v>-49.300000000000011</v>
      </c>
      <c r="J7" s="6">
        <v>-43.699999999999989</v>
      </c>
      <c r="K7" s="6">
        <v>-59.999999999999972</v>
      </c>
      <c r="L7" s="6">
        <v>-81.835999999999956</v>
      </c>
      <c r="M7" s="19"/>
      <c r="N7" s="30">
        <v>0.66700904977375419</v>
      </c>
      <c r="O7" s="30">
        <v>0.48700732600732571</v>
      </c>
      <c r="P7" s="30">
        <v>0.60430508474576283</v>
      </c>
      <c r="Q7" s="30">
        <v>0.51191947486592371</v>
      </c>
      <c r="R7" s="30">
        <v>0.45117313432835787</v>
      </c>
      <c r="S7" s="25"/>
      <c r="T7" s="20">
        <f t="shared" si="0"/>
        <v>197.14573707682624</v>
      </c>
      <c r="U7" s="20">
        <f t="shared" si="1"/>
        <v>180.80649366449197</v>
      </c>
      <c r="V7" s="20">
        <f t="shared" si="2"/>
        <v>181.83610094208294</v>
      </c>
      <c r="W7" s="20">
        <f t="shared" si="3"/>
        <v>219.51636973299495</v>
      </c>
      <c r="X7" s="20">
        <f t="shared" si="4"/>
        <v>217.10486644570628</v>
      </c>
      <c r="Y7" s="19"/>
      <c r="Z7" s="24">
        <v>1249278</v>
      </c>
      <c r="AA7" s="24">
        <v>239595</v>
      </c>
      <c r="AB7" s="24">
        <v>138190</v>
      </c>
      <c r="AC7" s="24">
        <v>876316</v>
      </c>
      <c r="AD7" s="24">
        <v>264110</v>
      </c>
      <c r="AE7" s="24">
        <f t="shared" si="5"/>
        <v>2767489</v>
      </c>
      <c r="AF7" s="19"/>
      <c r="AG7" s="24">
        <f t="shared" si="6"/>
        <v>246289832.12386334</v>
      </c>
      <c r="AH7" s="24">
        <f t="shared" si="7"/>
        <v>43320331.849543951</v>
      </c>
      <c r="AI7" s="24">
        <f t="shared" si="8"/>
        <v>25127930.78918644</v>
      </c>
      <c r="AJ7" s="24">
        <f t="shared" si="9"/>
        <v>192365707.05893919</v>
      </c>
      <c r="AK7" s="24">
        <f t="shared" si="10"/>
        <v>57339566.276975483</v>
      </c>
      <c r="AL7" s="19"/>
      <c r="AM7" s="21">
        <f t="shared" si="11"/>
        <v>564443368.09850836</v>
      </c>
      <c r="AN7" s="19"/>
      <c r="AO7" s="6">
        <f t="shared" si="12"/>
        <v>203.95505387682059</v>
      </c>
    </row>
    <row r="8" spans="1:41" s="1" customFormat="1" x14ac:dyDescent="0.25">
      <c r="A8" s="16">
        <v>38838</v>
      </c>
      <c r="B8" s="35">
        <v>115.67443800832439</v>
      </c>
      <c r="C8" s="35">
        <v>93.660704374063613</v>
      </c>
      <c r="D8" s="35">
        <v>92.855990549628942</v>
      </c>
      <c r="E8" s="35">
        <v>94.502337727659693</v>
      </c>
      <c r="F8" s="35">
        <v>101.38261279499048</v>
      </c>
      <c r="G8" s="19"/>
      <c r="H8" s="6">
        <v>13.599999999999994</v>
      </c>
      <c r="I8" s="6">
        <v>17</v>
      </c>
      <c r="J8" s="6">
        <v>-1.7999999999999901</v>
      </c>
      <c r="K8" s="6">
        <v>17.899999999999991</v>
      </c>
      <c r="L8" s="6">
        <v>-8.8969999999999914</v>
      </c>
      <c r="M8" s="19"/>
      <c r="N8" s="30">
        <v>0.76870784313725271</v>
      </c>
      <c r="O8" s="30">
        <v>0.49094807692307596</v>
      </c>
      <c r="P8" s="30">
        <v>0.65909464285714336</v>
      </c>
      <c r="Q8" s="30">
        <v>0.48936201567027465</v>
      </c>
      <c r="R8" s="30">
        <v>0.44749245283018835</v>
      </c>
      <c r="S8" s="25"/>
      <c r="T8" s="20">
        <f t="shared" si="0"/>
        <v>105.22001134165775</v>
      </c>
      <c r="U8" s="20">
        <f t="shared" si="1"/>
        <v>85.314587066371317</v>
      </c>
      <c r="V8" s="20">
        <f t="shared" si="2"/>
        <v>94.04236090677179</v>
      </c>
      <c r="W8" s="20">
        <f t="shared" si="3"/>
        <v>85.742757647161781</v>
      </c>
      <c r="X8" s="20">
        <f t="shared" si="4"/>
        <v>105.36395314782067</v>
      </c>
      <c r="Y8" s="19"/>
      <c r="Z8" s="24">
        <v>1250063</v>
      </c>
      <c r="AA8" s="24">
        <v>239617</v>
      </c>
      <c r="AB8" s="24">
        <v>137984</v>
      </c>
      <c r="AC8" s="24">
        <v>877796</v>
      </c>
      <c r="AD8" s="24">
        <v>264155</v>
      </c>
      <c r="AE8" s="24">
        <f t="shared" si="5"/>
        <v>2769615</v>
      </c>
      <c r="AF8" s="19"/>
      <c r="AG8" s="24">
        <f t="shared" si="6"/>
        <v>131531643.03778672</v>
      </c>
      <c r="AH8" s="24">
        <f t="shared" si="7"/>
        <v>20442825.409082696</v>
      </c>
      <c r="AI8" s="24">
        <f t="shared" si="8"/>
        <v>12976341.127359999</v>
      </c>
      <c r="AJ8" s="24">
        <f t="shared" si="9"/>
        <v>75264649.691648021</v>
      </c>
      <c r="AK8" s="24">
        <f t="shared" si="10"/>
        <v>27832415.043762568</v>
      </c>
      <c r="AL8" s="19"/>
      <c r="AM8" s="21">
        <f t="shared" si="11"/>
        <v>268047874.30963999</v>
      </c>
      <c r="AN8" s="19"/>
      <c r="AO8" s="6">
        <f t="shared" si="12"/>
        <v>96.781637270754231</v>
      </c>
    </row>
    <row r="9" spans="1:41" s="1" customFormat="1" x14ac:dyDescent="0.25">
      <c r="A9" s="16">
        <v>38869</v>
      </c>
      <c r="B9" s="35">
        <v>89.571473949936191</v>
      </c>
      <c r="C9" s="35">
        <v>65.996905808811562</v>
      </c>
      <c r="D9" s="35">
        <v>68.148321816386968</v>
      </c>
      <c r="E9" s="35">
        <v>56.447529189681106</v>
      </c>
      <c r="F9" s="35">
        <v>54.63788268013333</v>
      </c>
      <c r="G9" s="19"/>
      <c r="H9" s="6">
        <v>6.3000000000000007</v>
      </c>
      <c r="I9" s="6">
        <v>11.4</v>
      </c>
      <c r="J9" s="6">
        <v>3.5999999999999996</v>
      </c>
      <c r="K9" s="6">
        <v>7.5</v>
      </c>
      <c r="L9" s="6">
        <v>15.417999999999999</v>
      </c>
      <c r="M9" s="19"/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25"/>
      <c r="T9" s="20">
        <f t="shared" si="0"/>
        <v>89.571473949936191</v>
      </c>
      <c r="U9" s="20">
        <f t="shared" si="1"/>
        <v>65.996905808811562</v>
      </c>
      <c r="V9" s="20">
        <f t="shared" si="2"/>
        <v>68.148321816386968</v>
      </c>
      <c r="W9" s="20">
        <f t="shared" si="3"/>
        <v>56.447529189681106</v>
      </c>
      <c r="X9" s="20">
        <f t="shared" si="4"/>
        <v>54.63788268013333</v>
      </c>
      <c r="Y9" s="19"/>
      <c r="Z9" s="24">
        <v>1249805</v>
      </c>
      <c r="AA9" s="24">
        <v>239481</v>
      </c>
      <c r="AB9" s="24">
        <v>137768</v>
      </c>
      <c r="AC9" s="24">
        <v>877613</v>
      </c>
      <c r="AD9" s="24">
        <v>264271</v>
      </c>
      <c r="AE9" s="24">
        <f t="shared" si="5"/>
        <v>2768938</v>
      </c>
      <c r="AF9" s="19"/>
      <c r="AG9" s="24">
        <f t="shared" si="6"/>
        <v>111946876</v>
      </c>
      <c r="AH9" s="24">
        <f t="shared" si="7"/>
        <v>15805005.000000002</v>
      </c>
      <c r="AI9" s="24">
        <f t="shared" si="8"/>
        <v>9388658</v>
      </c>
      <c r="AJ9" s="24">
        <f t="shared" si="9"/>
        <v>49539085.434743606</v>
      </c>
      <c r="AK9" s="24">
        <f t="shared" si="10"/>
        <v>14439207.893761516</v>
      </c>
      <c r="AL9" s="19"/>
      <c r="AM9" s="21">
        <f t="shared" si="11"/>
        <v>201118832.32850513</v>
      </c>
      <c r="AN9" s="19"/>
      <c r="AO9" s="6">
        <f t="shared" si="12"/>
        <v>72.633924027372629</v>
      </c>
    </row>
    <row r="10" spans="1:41" s="1" customFormat="1" x14ac:dyDescent="0.25">
      <c r="A10" s="16">
        <v>38899</v>
      </c>
      <c r="B10" s="35">
        <v>72.417035331894652</v>
      </c>
      <c r="C10" s="35">
        <v>53.285136573252927</v>
      </c>
      <c r="D10" s="35">
        <v>53.737810500940306</v>
      </c>
      <c r="E10" s="35">
        <v>62.46361897890209</v>
      </c>
      <c r="F10" s="35">
        <v>54.247925596662625</v>
      </c>
      <c r="G10" s="19"/>
      <c r="H10" s="6">
        <v>0</v>
      </c>
      <c r="I10" s="6">
        <v>0</v>
      </c>
      <c r="J10" s="6">
        <v>0</v>
      </c>
      <c r="K10" s="6">
        <v>0</v>
      </c>
      <c r="L10" s="6">
        <v>0.49400000000000022</v>
      </c>
      <c r="M10" s="19"/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25"/>
      <c r="T10" s="20">
        <f t="shared" si="0"/>
        <v>72.417035331894652</v>
      </c>
      <c r="U10" s="20">
        <f t="shared" si="1"/>
        <v>53.285136573252927</v>
      </c>
      <c r="V10" s="20">
        <f t="shared" si="2"/>
        <v>53.737810500940306</v>
      </c>
      <c r="W10" s="20">
        <f t="shared" si="3"/>
        <v>62.46361897890209</v>
      </c>
      <c r="X10" s="20">
        <f t="shared" si="4"/>
        <v>54.247925596662625</v>
      </c>
      <c r="Y10" s="19"/>
      <c r="Z10" s="24">
        <v>1250683</v>
      </c>
      <c r="AA10" s="24">
        <v>239615</v>
      </c>
      <c r="AB10" s="24">
        <v>137721</v>
      </c>
      <c r="AC10" s="24">
        <v>879223</v>
      </c>
      <c r="AD10" s="24">
        <v>264848</v>
      </c>
      <c r="AE10" s="24">
        <f t="shared" si="5"/>
        <v>2772090</v>
      </c>
      <c r="AF10" s="19"/>
      <c r="AG10" s="24">
        <f t="shared" si="6"/>
        <v>90570755</v>
      </c>
      <c r="AH10" s="24">
        <f t="shared" si="7"/>
        <v>12767918</v>
      </c>
      <c r="AI10" s="24">
        <f t="shared" si="8"/>
        <v>7400825</v>
      </c>
      <c r="AJ10" s="24">
        <f t="shared" si="9"/>
        <v>54919450.469487235</v>
      </c>
      <c r="AK10" s="24">
        <f t="shared" si="10"/>
        <v>14367454.598424902</v>
      </c>
      <c r="AL10" s="19"/>
      <c r="AM10" s="21">
        <f t="shared" si="11"/>
        <v>180026403.06791216</v>
      </c>
      <c r="AN10" s="19"/>
      <c r="AO10" s="6">
        <f t="shared" si="12"/>
        <v>64.942481329218083</v>
      </c>
    </row>
    <row r="11" spans="1:41" s="1" customFormat="1" x14ac:dyDescent="0.25">
      <c r="A11" s="16">
        <v>38930</v>
      </c>
      <c r="B11" s="35">
        <v>68.341593716325619</v>
      </c>
      <c r="C11" s="35">
        <v>50.903991761311516</v>
      </c>
      <c r="D11" s="35">
        <v>51.611188628237549</v>
      </c>
      <c r="E11" s="35">
        <v>53.310631960819265</v>
      </c>
      <c r="F11" s="35">
        <v>46.602200638181621</v>
      </c>
      <c r="G11" s="19"/>
      <c r="H11" s="6">
        <v>0</v>
      </c>
      <c r="I11" s="6">
        <v>0.79999999999999982</v>
      </c>
      <c r="J11" s="6">
        <v>0</v>
      </c>
      <c r="K11" s="6">
        <v>0</v>
      </c>
      <c r="L11" s="6">
        <v>6.580000000000001</v>
      </c>
      <c r="M11" s="19"/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25"/>
      <c r="T11" s="20">
        <f t="shared" si="0"/>
        <v>68.341593716325619</v>
      </c>
      <c r="U11" s="20">
        <f t="shared" si="1"/>
        <v>50.903991761311516</v>
      </c>
      <c r="V11" s="20">
        <f t="shared" si="2"/>
        <v>51.611188628237549</v>
      </c>
      <c r="W11" s="20">
        <f t="shared" si="3"/>
        <v>53.310631960819265</v>
      </c>
      <c r="X11" s="20">
        <f t="shared" si="4"/>
        <v>46.602200638181621</v>
      </c>
      <c r="Y11" s="19"/>
      <c r="Z11" s="24">
        <v>1251879</v>
      </c>
      <c r="AA11" s="24">
        <v>239844</v>
      </c>
      <c r="AB11" s="24">
        <v>137604</v>
      </c>
      <c r="AC11" s="24">
        <v>879467</v>
      </c>
      <c r="AD11" s="24">
        <v>264751</v>
      </c>
      <c r="AE11" s="24">
        <f t="shared" si="5"/>
        <v>2773545</v>
      </c>
      <c r="AF11" s="19"/>
      <c r="AG11" s="24">
        <f t="shared" si="6"/>
        <v>85555406</v>
      </c>
      <c r="AH11" s="24">
        <f t="shared" si="7"/>
        <v>12209017</v>
      </c>
      <c r="AI11" s="24">
        <f t="shared" si="8"/>
        <v>7101906</v>
      </c>
      <c r="AJ11" s="24">
        <f t="shared" si="9"/>
        <v>46884941.558685839</v>
      </c>
      <c r="AK11" s="24">
        <f t="shared" si="10"/>
        <v>12337979.221159222</v>
      </c>
      <c r="AL11" s="19"/>
      <c r="AM11" s="21">
        <f t="shared" si="11"/>
        <v>164089249.77984506</v>
      </c>
      <c r="AN11" s="19"/>
      <c r="AO11" s="6">
        <f t="shared" si="12"/>
        <v>59.162281405149386</v>
      </c>
    </row>
    <row r="12" spans="1:41" s="1" customFormat="1" x14ac:dyDescent="0.25">
      <c r="A12" s="16">
        <v>38961</v>
      </c>
      <c r="B12" s="35">
        <v>76.831282789951302</v>
      </c>
      <c r="C12" s="35">
        <v>65.581426861304166</v>
      </c>
      <c r="D12" s="35">
        <v>56.796475476522545</v>
      </c>
      <c r="E12" s="35">
        <v>60.95558050312556</v>
      </c>
      <c r="F12" s="35">
        <v>74.41238395539014</v>
      </c>
      <c r="G12" s="19"/>
      <c r="H12" s="6">
        <v>32.200000000000003</v>
      </c>
      <c r="I12" s="6">
        <v>46.7</v>
      </c>
      <c r="J12" s="6">
        <v>16.7</v>
      </c>
      <c r="K12" s="6">
        <v>38.700000000000003</v>
      </c>
      <c r="L12" s="6">
        <v>54.040999999999997</v>
      </c>
      <c r="M12" s="19"/>
      <c r="N12" s="30">
        <v>0.55301000000000045</v>
      </c>
      <c r="O12" s="30">
        <v>0.29463333333333064</v>
      </c>
      <c r="P12" s="30">
        <v>0.64765000000000583</v>
      </c>
      <c r="Q12" s="30">
        <v>0</v>
      </c>
      <c r="R12" s="30">
        <v>0.15336296296296223</v>
      </c>
      <c r="S12" s="25"/>
      <c r="T12" s="20">
        <f t="shared" si="0"/>
        <v>59.024360789951288</v>
      </c>
      <c r="U12" s="20">
        <f t="shared" si="1"/>
        <v>51.822050194637626</v>
      </c>
      <c r="V12" s="20">
        <f t="shared" si="2"/>
        <v>45.98072047652245</v>
      </c>
      <c r="W12" s="20">
        <f t="shared" si="3"/>
        <v>60.95558050312556</v>
      </c>
      <c r="X12" s="20">
        <f t="shared" si="4"/>
        <v>66.124496073908702</v>
      </c>
      <c r="Y12" s="19"/>
      <c r="Z12" s="24">
        <v>1253814</v>
      </c>
      <c r="AA12" s="24">
        <v>240584</v>
      </c>
      <c r="AB12" s="24">
        <v>137664</v>
      </c>
      <c r="AC12" s="24">
        <v>881985</v>
      </c>
      <c r="AD12" s="24">
        <v>265109</v>
      </c>
      <c r="AE12" s="24">
        <f t="shared" si="5"/>
        <v>2779156</v>
      </c>
      <c r="AF12" s="19"/>
      <c r="AG12" s="24">
        <f t="shared" si="6"/>
        <v>74005569.899491981</v>
      </c>
      <c r="AH12" s="24">
        <f t="shared" si="7"/>
        <v>12467556.124026699</v>
      </c>
      <c r="AI12" s="24">
        <f t="shared" si="8"/>
        <v>6329889.9036799865</v>
      </c>
      <c r="AJ12" s="24">
        <f t="shared" si="9"/>
        <v>53761907.670049198</v>
      </c>
      <c r="AK12" s="24">
        <f t="shared" si="10"/>
        <v>17530199.029657863</v>
      </c>
      <c r="AL12" s="19"/>
      <c r="AM12" s="21">
        <f t="shared" si="11"/>
        <v>164095122.62690574</v>
      </c>
      <c r="AN12" s="19"/>
      <c r="AO12" s="6">
        <f t="shared" si="12"/>
        <v>59.044948404085893</v>
      </c>
    </row>
    <row r="13" spans="1:41" s="1" customFormat="1" x14ac:dyDescent="0.25">
      <c r="A13" s="16">
        <v>38991</v>
      </c>
      <c r="B13" s="35">
        <v>210.97874222584298</v>
      </c>
      <c r="C13" s="35">
        <v>174.95493756859173</v>
      </c>
      <c r="D13" s="35">
        <v>165.3634663341646</v>
      </c>
      <c r="E13" s="35">
        <v>145.33567304016029</v>
      </c>
      <c r="F13" s="35">
        <v>149.53951573523534</v>
      </c>
      <c r="G13" s="19"/>
      <c r="H13" s="6">
        <v>76.099999999999994</v>
      </c>
      <c r="I13" s="6">
        <v>64.699999999999989</v>
      </c>
      <c r="J13" s="6">
        <v>61.099999999999994</v>
      </c>
      <c r="K13" s="6">
        <v>75.199999999999989</v>
      </c>
      <c r="L13" s="6">
        <v>60.624000000000024</v>
      </c>
      <c r="M13" s="19"/>
      <c r="N13" s="30">
        <v>0.56811570247934029</v>
      </c>
      <c r="O13" s="30">
        <v>0.38578770949720614</v>
      </c>
      <c r="P13" s="30">
        <v>0.49970918367346845</v>
      </c>
      <c r="Q13" s="30">
        <v>0.33015374200899572</v>
      </c>
      <c r="R13" s="30">
        <v>0.35614218009478776</v>
      </c>
      <c r="S13" s="25"/>
      <c r="T13" s="20">
        <f t="shared" si="0"/>
        <v>167.74513726716518</v>
      </c>
      <c r="U13" s="20">
        <f t="shared" si="1"/>
        <v>149.99447276412249</v>
      </c>
      <c r="V13" s="20">
        <f t="shared" si="2"/>
        <v>134.83123521171569</v>
      </c>
      <c r="W13" s="20">
        <f t="shared" si="3"/>
        <v>120.50811164108381</v>
      </c>
      <c r="X13" s="20">
        <f t="shared" si="4"/>
        <v>127.94875220916892</v>
      </c>
      <c r="Y13" s="19"/>
      <c r="Z13" s="24">
        <v>1258175</v>
      </c>
      <c r="AA13" s="24">
        <v>241465</v>
      </c>
      <c r="AB13" s="24">
        <v>137944</v>
      </c>
      <c r="AC13" s="24">
        <v>882384</v>
      </c>
      <c r="AD13" s="24">
        <v>265668</v>
      </c>
      <c r="AE13" s="24">
        <f t="shared" si="5"/>
        <v>2785636</v>
      </c>
      <c r="AF13" s="19"/>
      <c r="AG13" s="24">
        <f t="shared" si="6"/>
        <v>211052738.08111554</v>
      </c>
      <c r="AH13" s="24">
        <f t="shared" si="7"/>
        <v>36218415.365988836</v>
      </c>
      <c r="AI13" s="24">
        <f t="shared" si="8"/>
        <v>18599159.910044909</v>
      </c>
      <c r="AJ13" s="24">
        <f t="shared" si="9"/>
        <v>106334429.5823061</v>
      </c>
      <c r="AK13" s="24">
        <f t="shared" si="10"/>
        <v>33991889.101905487</v>
      </c>
      <c r="AL13" s="19"/>
      <c r="AM13" s="21">
        <f t="shared" si="11"/>
        <v>406196632.04136086</v>
      </c>
      <c r="AN13" s="19"/>
      <c r="AO13" s="6">
        <f t="shared" si="12"/>
        <v>145.81827347196864</v>
      </c>
    </row>
    <row r="14" spans="1:41" s="1" customFormat="1" x14ac:dyDescent="0.25">
      <c r="A14" s="16">
        <v>39022</v>
      </c>
      <c r="B14" s="35">
        <v>306.87086724952269</v>
      </c>
      <c r="C14" s="35">
        <v>238.20527036050817</v>
      </c>
      <c r="D14" s="35">
        <v>248.8532993199737</v>
      </c>
      <c r="E14" s="35">
        <v>229.69285434092816</v>
      </c>
      <c r="F14" s="35">
        <v>252.75329071369333</v>
      </c>
      <c r="G14" s="19"/>
      <c r="H14" s="6">
        <v>-12.699999999999932</v>
      </c>
      <c r="I14" s="6">
        <v>-78.500000000000171</v>
      </c>
      <c r="J14" s="6">
        <v>-36.400000000000034</v>
      </c>
      <c r="K14" s="6">
        <v>-46.300000000000068</v>
      </c>
      <c r="L14" s="6">
        <v>-54.150999999999954</v>
      </c>
      <c r="M14" s="19"/>
      <c r="N14" s="30">
        <v>0.63939016393442594</v>
      </c>
      <c r="O14" s="30">
        <v>0.43224694376528078</v>
      </c>
      <c r="P14" s="30">
        <v>0.56820068027210779</v>
      </c>
      <c r="Q14" s="30">
        <v>0.487012065851265</v>
      </c>
      <c r="R14" s="30">
        <v>0.46543793911006914</v>
      </c>
      <c r="S14" s="25"/>
      <c r="T14" s="20">
        <f t="shared" si="0"/>
        <v>314.99112233148986</v>
      </c>
      <c r="U14" s="20">
        <f t="shared" si="1"/>
        <v>272.13665544608278</v>
      </c>
      <c r="V14" s="20">
        <f t="shared" si="2"/>
        <v>269.53580408187844</v>
      </c>
      <c r="W14" s="20">
        <f t="shared" si="3"/>
        <v>252.24151298984177</v>
      </c>
      <c r="X14" s="20">
        <f t="shared" si="4"/>
        <v>277.95722055444264</v>
      </c>
      <c r="Y14" s="19"/>
      <c r="Z14" s="24">
        <v>1263777</v>
      </c>
      <c r="AA14" s="24">
        <v>242602</v>
      </c>
      <c r="AB14" s="24">
        <v>138377</v>
      </c>
      <c r="AC14" s="24">
        <v>885319</v>
      </c>
      <c r="AD14" s="24">
        <v>266321</v>
      </c>
      <c r="AE14" s="24">
        <f t="shared" si="5"/>
        <v>2796396</v>
      </c>
      <c r="AF14" s="19"/>
      <c r="AG14" s="24">
        <f t="shared" si="6"/>
        <v>398078535.60672325</v>
      </c>
      <c r="AH14" s="24">
        <f t="shared" si="7"/>
        <v>66020896.884530574</v>
      </c>
      <c r="AI14" s="24">
        <f t="shared" si="8"/>
        <v>37297555.96143809</v>
      </c>
      <c r="AJ14" s="24">
        <f t="shared" si="9"/>
        <v>223314204.03865373</v>
      </c>
      <c r="AK14" s="24">
        <f t="shared" si="10"/>
        <v>74025844.935279712</v>
      </c>
      <c r="AL14" s="19"/>
      <c r="AM14" s="21">
        <f t="shared" si="11"/>
        <v>798737037.42662537</v>
      </c>
      <c r="AN14" s="19"/>
      <c r="AO14" s="6">
        <f t="shared" si="12"/>
        <v>285.6308753934083</v>
      </c>
    </row>
    <row r="15" spans="1:41" s="1" customFormat="1" x14ac:dyDescent="0.25">
      <c r="A15" s="16">
        <v>39052</v>
      </c>
      <c r="B15" s="35">
        <v>331.68092036291119</v>
      </c>
      <c r="C15" s="35">
        <v>306.43411707781132</v>
      </c>
      <c r="D15" s="35">
        <v>276.79275123083465</v>
      </c>
      <c r="E15" s="35">
        <v>326.73430781940516</v>
      </c>
      <c r="F15" s="35">
        <v>319.88425406828048</v>
      </c>
      <c r="G15" s="19"/>
      <c r="H15" s="6">
        <v>-63.799999999999955</v>
      </c>
      <c r="I15" s="6">
        <v>-94.599999999999966</v>
      </c>
      <c r="J15" s="6">
        <v>-71.39999999999992</v>
      </c>
      <c r="K15" s="6">
        <v>-54.39999999999992</v>
      </c>
      <c r="L15" s="6">
        <v>-95.333999999999946</v>
      </c>
      <c r="M15" s="19"/>
      <c r="N15" s="30">
        <v>0.64379443254817814</v>
      </c>
      <c r="O15" s="30">
        <v>0.46048844884488421</v>
      </c>
      <c r="P15" s="30">
        <v>0.58438927738927637</v>
      </c>
      <c r="Q15" s="30">
        <v>0.53829985705878236</v>
      </c>
      <c r="R15" s="30">
        <v>0.46867799352750816</v>
      </c>
      <c r="S15" s="25"/>
      <c r="T15" s="20">
        <f t="shared" si="0"/>
        <v>372.75500515948494</v>
      </c>
      <c r="U15" s="20">
        <f t="shared" si="1"/>
        <v>349.99632433853736</v>
      </c>
      <c r="V15" s="20">
        <f t="shared" si="2"/>
        <v>318.51814563642893</v>
      </c>
      <c r="W15" s="20">
        <f t="shared" si="3"/>
        <v>356.01782004340288</v>
      </c>
      <c r="X15" s="20">
        <f t="shared" si="4"/>
        <v>364.56520190323192</v>
      </c>
      <c r="Y15" s="19"/>
      <c r="Z15" s="24">
        <v>1268630</v>
      </c>
      <c r="AA15" s="24">
        <v>243872</v>
      </c>
      <c r="AB15" s="24">
        <v>138727</v>
      </c>
      <c r="AC15" s="24">
        <v>887664</v>
      </c>
      <c r="AD15" s="24">
        <v>266733</v>
      </c>
      <c r="AE15" s="24">
        <f t="shared" si="5"/>
        <v>2805626</v>
      </c>
      <c r="AF15" s="19"/>
      <c r="AG15" s="24">
        <f t="shared" si="6"/>
        <v>472888182.19547737</v>
      </c>
      <c r="AH15" s="24">
        <f t="shared" si="7"/>
        <v>85354303.60908778</v>
      </c>
      <c r="AI15" s="24">
        <f t="shared" si="8"/>
        <v>44187066.789704874</v>
      </c>
      <c r="AJ15" s="24">
        <f t="shared" si="9"/>
        <v>316024202.21100718</v>
      </c>
      <c r="AK15" s="24">
        <f t="shared" si="10"/>
        <v>97241569.999254763</v>
      </c>
      <c r="AL15" s="19"/>
      <c r="AM15" s="21">
        <f t="shared" si="11"/>
        <v>1015695324.8045321</v>
      </c>
      <c r="AN15" s="19"/>
      <c r="AO15" s="6">
        <f t="shared" si="12"/>
        <v>362.02092681081945</v>
      </c>
    </row>
    <row r="16" spans="1:41" s="1" customFormat="1" x14ac:dyDescent="0.25">
      <c r="A16" s="16">
        <v>39083</v>
      </c>
      <c r="B16" s="35">
        <v>506.03150273870239</v>
      </c>
      <c r="C16" s="35">
        <v>433.25750654605076</v>
      </c>
      <c r="D16" s="35">
        <v>408.6292473458584</v>
      </c>
      <c r="E16" s="35">
        <v>402.145200710788</v>
      </c>
      <c r="F16" s="35">
        <v>438.11951069924027</v>
      </c>
      <c r="G16" s="19"/>
      <c r="H16" s="6">
        <v>-10.099999999999909</v>
      </c>
      <c r="I16" s="6">
        <v>-16.099999999999909</v>
      </c>
      <c r="J16" s="6">
        <v>-29.400000000000091</v>
      </c>
      <c r="K16" s="6">
        <v>-31.200000000000045</v>
      </c>
      <c r="L16" s="6">
        <v>-8.556999999999789</v>
      </c>
      <c r="M16" s="19"/>
      <c r="N16" s="30">
        <v>0.67050976909413706</v>
      </c>
      <c r="O16" s="30">
        <v>0.48102367688022113</v>
      </c>
      <c r="P16" s="30">
        <v>0.6075113636363626</v>
      </c>
      <c r="Q16" s="30">
        <v>0.54829843502305797</v>
      </c>
      <c r="R16" s="30">
        <v>0.50126703755215629</v>
      </c>
      <c r="S16" s="25"/>
      <c r="T16" s="20">
        <f t="shared" si="0"/>
        <v>512.80365140655306</v>
      </c>
      <c r="U16" s="20">
        <f t="shared" si="1"/>
        <v>441.00198774382227</v>
      </c>
      <c r="V16" s="20">
        <f t="shared" si="2"/>
        <v>426.49008143676753</v>
      </c>
      <c r="W16" s="20">
        <f t="shared" si="3"/>
        <v>419.25211188350744</v>
      </c>
      <c r="X16" s="20">
        <f t="shared" si="4"/>
        <v>442.40885273957394</v>
      </c>
      <c r="Y16" s="19"/>
      <c r="Z16" s="24">
        <v>1272683</v>
      </c>
      <c r="AA16" s="24">
        <v>245186</v>
      </c>
      <c r="AB16" s="24">
        <v>139028</v>
      </c>
      <c r="AC16" s="24">
        <v>888516</v>
      </c>
      <c r="AD16" s="24">
        <v>266749</v>
      </c>
      <c r="AE16" s="24">
        <f t="shared" si="5"/>
        <v>2812162</v>
      </c>
      <c r="AF16" s="19"/>
      <c r="AG16" s="24">
        <f t="shared" si="6"/>
        <v>652636489.48304617</v>
      </c>
      <c r="AH16" s="24">
        <f t="shared" si="7"/>
        <v>108127513.3669568</v>
      </c>
      <c r="AI16" s="24">
        <f t="shared" si="8"/>
        <v>59294063.041990913</v>
      </c>
      <c r="AJ16" s="24">
        <f t="shared" si="9"/>
        <v>372512209.44228649</v>
      </c>
      <c r="AK16" s="24">
        <f t="shared" si="10"/>
        <v>118012119.05942862</v>
      </c>
      <c r="AL16" s="19"/>
      <c r="AM16" s="21">
        <f t="shared" si="11"/>
        <v>1310582394.3937092</v>
      </c>
      <c r="AN16" s="19"/>
      <c r="AO16" s="6">
        <f t="shared" si="12"/>
        <v>466.04085909478516</v>
      </c>
    </row>
    <row r="17" spans="1:41" s="1" customFormat="1" x14ac:dyDescent="0.25">
      <c r="A17" s="16">
        <v>39114</v>
      </c>
      <c r="B17" s="35">
        <v>464.39368157343762</v>
      </c>
      <c r="C17" s="35">
        <v>412.75941635285602</v>
      </c>
      <c r="D17" s="35">
        <v>407.29609074918335</v>
      </c>
      <c r="E17" s="35">
        <v>446.48718361727839</v>
      </c>
      <c r="F17" s="35">
        <v>422.03316265732775</v>
      </c>
      <c r="G17" s="19"/>
      <c r="H17" s="6">
        <v>128.69999999999993</v>
      </c>
      <c r="I17" s="6">
        <v>98.099999999999909</v>
      </c>
      <c r="J17" s="6">
        <v>107.40000000000009</v>
      </c>
      <c r="K17" s="6">
        <v>117.50000000000011</v>
      </c>
      <c r="L17" s="6">
        <v>96.350000000000136</v>
      </c>
      <c r="M17" s="19"/>
      <c r="N17" s="30">
        <v>0.63474124513618557</v>
      </c>
      <c r="O17" s="30">
        <v>0.46934444444444412</v>
      </c>
      <c r="P17" s="30">
        <v>0.58454526748971203</v>
      </c>
      <c r="Q17" s="30">
        <v>0.52169860082317865</v>
      </c>
      <c r="R17" s="30">
        <v>0.45320426829268312</v>
      </c>
      <c r="S17" s="25"/>
      <c r="T17" s="20">
        <f t="shared" si="0"/>
        <v>382.70248332441059</v>
      </c>
      <c r="U17" s="20">
        <f t="shared" si="1"/>
        <v>366.71672635285609</v>
      </c>
      <c r="V17" s="20">
        <f t="shared" si="2"/>
        <v>344.51592902078823</v>
      </c>
      <c r="W17" s="20">
        <f t="shared" si="3"/>
        <v>385.18759802055484</v>
      </c>
      <c r="X17" s="20">
        <f t="shared" si="4"/>
        <v>378.36693140732768</v>
      </c>
      <c r="Y17" s="19"/>
      <c r="Z17" s="24">
        <v>1275729</v>
      </c>
      <c r="AA17" s="24">
        <v>245902</v>
      </c>
      <c r="AB17" s="24">
        <v>139285</v>
      </c>
      <c r="AC17" s="24">
        <v>890279</v>
      </c>
      <c r="AD17" s="24">
        <v>267061</v>
      </c>
      <c r="AE17" s="24">
        <f t="shared" si="5"/>
        <v>2818256</v>
      </c>
      <c r="AF17" s="19"/>
      <c r="AG17" s="24">
        <f t="shared" si="6"/>
        <v>488224656.34896702</v>
      </c>
      <c r="AH17" s="24">
        <f t="shared" si="7"/>
        <v>90176376.443620011</v>
      </c>
      <c r="AI17" s="24">
        <f t="shared" si="8"/>
        <v>47985901.173660487</v>
      </c>
      <c r="AJ17" s="24">
        <f t="shared" si="9"/>
        <v>342924429.57814157</v>
      </c>
      <c r="AK17" s="24">
        <f t="shared" si="10"/>
        <v>101047051.06857234</v>
      </c>
      <c r="AL17" s="19"/>
      <c r="AM17" s="21">
        <f t="shared" si="11"/>
        <v>1070358414.6129615</v>
      </c>
      <c r="AN17" s="19"/>
      <c r="AO17" s="6">
        <f t="shared" si="12"/>
        <v>379.79460155960334</v>
      </c>
    </row>
    <row r="18" spans="1:41" s="1" customFormat="1" x14ac:dyDescent="0.25">
      <c r="A18" s="16">
        <v>39142</v>
      </c>
      <c r="B18" s="35">
        <v>422.03528121215248</v>
      </c>
      <c r="C18" s="35">
        <v>356.98077274332405</v>
      </c>
      <c r="D18" s="35">
        <v>355.04463857018982</v>
      </c>
      <c r="E18" s="35">
        <v>334.49088921764815</v>
      </c>
      <c r="F18" s="35">
        <v>330.5698654089789</v>
      </c>
      <c r="G18" s="19"/>
      <c r="H18" s="6">
        <v>36</v>
      </c>
      <c r="I18" s="6">
        <v>33.299999999999955</v>
      </c>
      <c r="J18" s="6">
        <v>24.5</v>
      </c>
      <c r="K18" s="6">
        <v>-1.4000000000000341</v>
      </c>
      <c r="L18" s="6">
        <v>7.0600000000000591</v>
      </c>
      <c r="M18" s="19"/>
      <c r="N18" s="30">
        <v>0.65921428571428642</v>
      </c>
      <c r="O18" s="30">
        <v>0.48075196850393587</v>
      </c>
      <c r="P18" s="30">
        <v>0.60571173469387674</v>
      </c>
      <c r="Q18" s="30">
        <v>0.52768281437805475</v>
      </c>
      <c r="R18" s="30">
        <v>0.46456367041198443</v>
      </c>
      <c r="S18" s="25"/>
      <c r="T18" s="20">
        <f t="shared" si="0"/>
        <v>398.30356692643818</v>
      </c>
      <c r="U18" s="20">
        <f t="shared" si="1"/>
        <v>340.97173219214301</v>
      </c>
      <c r="V18" s="20">
        <f t="shared" si="2"/>
        <v>340.20470107018986</v>
      </c>
      <c r="W18" s="20">
        <f t="shared" si="3"/>
        <v>335.22964515777744</v>
      </c>
      <c r="X18" s="20">
        <f t="shared" si="4"/>
        <v>327.29004589587026</v>
      </c>
      <c r="Y18" s="19"/>
      <c r="Z18" s="24">
        <v>1278981</v>
      </c>
      <c r="AA18" s="24">
        <v>246369</v>
      </c>
      <c r="AB18" s="24">
        <v>139543</v>
      </c>
      <c r="AC18" s="24">
        <v>891393</v>
      </c>
      <c r="AD18" s="24">
        <v>267171</v>
      </c>
      <c r="AE18" s="24">
        <f t="shared" si="5"/>
        <v>2823457</v>
      </c>
      <c r="AF18" s="19"/>
      <c r="AG18" s="24">
        <f t="shared" si="6"/>
        <v>509422694.33114284</v>
      </c>
      <c r="AH18" s="24">
        <f t="shared" si="7"/>
        <v>84004864.688446075</v>
      </c>
      <c r="AI18" s="24">
        <f t="shared" si="8"/>
        <v>47473184.601437502</v>
      </c>
      <c r="AJ18" s="24">
        <f t="shared" si="9"/>
        <v>298821359.08612669</v>
      </c>
      <c r="AK18" s="24">
        <f t="shared" si="10"/>
        <v>87442408.852045551</v>
      </c>
      <c r="AL18" s="19"/>
      <c r="AM18" s="21">
        <f t="shared" si="11"/>
        <v>1027164511.5591986</v>
      </c>
      <c r="AN18" s="19"/>
      <c r="AO18" s="6">
        <f t="shared" si="12"/>
        <v>363.79676104831725</v>
      </c>
    </row>
    <row r="19" spans="1:41" s="1" customFormat="1" x14ac:dyDescent="0.25">
      <c r="A19" s="16">
        <v>39173</v>
      </c>
      <c r="B19" s="35">
        <v>236.07275490324636</v>
      </c>
      <c r="C19" s="35">
        <v>186.80078511124435</v>
      </c>
      <c r="D19" s="35">
        <v>204.86368584647559</v>
      </c>
      <c r="E19" s="35">
        <v>232.59513523033101</v>
      </c>
      <c r="F19" s="35">
        <v>225.3573252709626</v>
      </c>
      <c r="G19" s="19"/>
      <c r="H19" s="6">
        <v>44.300000000000068</v>
      </c>
      <c r="I19" s="6">
        <v>-4.3999999999999773</v>
      </c>
      <c r="J19" s="6">
        <v>20.600000000000023</v>
      </c>
      <c r="K19" s="6">
        <v>20.400000000000091</v>
      </c>
      <c r="L19" s="6">
        <v>-3.0079999999999814</v>
      </c>
      <c r="M19" s="19"/>
      <c r="N19" s="30">
        <v>0.66700904977375419</v>
      </c>
      <c r="O19" s="30">
        <v>0.48700732600732571</v>
      </c>
      <c r="P19" s="30">
        <v>0.60430508474576283</v>
      </c>
      <c r="Q19" s="30">
        <v>0.51191947486592326</v>
      </c>
      <c r="R19" s="30">
        <v>0.45117313432835787</v>
      </c>
      <c r="S19" s="25"/>
      <c r="T19" s="20">
        <f t="shared" si="0"/>
        <v>206.52425399826902</v>
      </c>
      <c r="U19" s="20">
        <f t="shared" si="1"/>
        <v>188.94361734567659</v>
      </c>
      <c r="V19" s="20">
        <f t="shared" si="2"/>
        <v>192.41500110071286</v>
      </c>
      <c r="W19" s="20">
        <f t="shared" si="3"/>
        <v>222.15197794306613</v>
      </c>
      <c r="X19" s="20">
        <f t="shared" si="4"/>
        <v>226.7144540590223</v>
      </c>
      <c r="Y19" s="19"/>
      <c r="Z19" s="24">
        <v>1281192</v>
      </c>
      <c r="AA19" s="24">
        <v>246844</v>
      </c>
      <c r="AB19" s="24">
        <v>139626</v>
      </c>
      <c r="AC19" s="24">
        <v>892435</v>
      </c>
      <c r="AD19" s="24">
        <v>267539</v>
      </c>
      <c r="AE19" s="24">
        <f t="shared" si="5"/>
        <v>2827636</v>
      </c>
      <c r="AF19" s="19"/>
      <c r="AG19" s="24">
        <f t="shared" si="6"/>
        <v>264597222.02855027</v>
      </c>
      <c r="AH19" s="24">
        <f t="shared" si="7"/>
        <v>46639598.280076191</v>
      </c>
      <c r="AI19" s="24">
        <f t="shared" si="8"/>
        <v>26866136.943688132</v>
      </c>
      <c r="AJ19" s="24">
        <f t="shared" si="9"/>
        <v>198256200.43562022</v>
      </c>
      <c r="AK19" s="24">
        <f t="shared" si="10"/>
        <v>60654958.324496768</v>
      </c>
      <c r="AL19" s="19"/>
      <c r="AM19" s="21">
        <f t="shared" si="11"/>
        <v>597014116.01243162</v>
      </c>
      <c r="AN19" s="19"/>
      <c r="AO19" s="6">
        <f t="shared" si="12"/>
        <v>211.13542054650301</v>
      </c>
    </row>
    <row r="20" spans="1:41" s="1" customFormat="1" x14ac:dyDescent="0.25">
      <c r="A20" s="16">
        <v>39203</v>
      </c>
      <c r="B20" s="35">
        <v>118.10275275880497</v>
      </c>
      <c r="C20" s="35">
        <v>96.469127207078841</v>
      </c>
      <c r="D20" s="35">
        <v>100.35484564605031</v>
      </c>
      <c r="E20" s="35">
        <v>106.62051439990647</v>
      </c>
      <c r="F20" s="35">
        <v>111.97204908840703</v>
      </c>
      <c r="G20" s="19"/>
      <c r="H20" s="6">
        <v>9.9000000000000057</v>
      </c>
      <c r="I20" s="6">
        <v>26.100000000000009</v>
      </c>
      <c r="J20" s="6">
        <v>4.2000000000000028</v>
      </c>
      <c r="K20" s="6">
        <v>-0.30000000000001137</v>
      </c>
      <c r="L20" s="6">
        <v>6.9770000000000181</v>
      </c>
      <c r="M20" s="19"/>
      <c r="N20" s="30">
        <v>0.76870784313725271</v>
      </c>
      <c r="O20" s="30">
        <v>0.49094807692307596</v>
      </c>
      <c r="P20" s="30">
        <v>0.65909464285714336</v>
      </c>
      <c r="Q20" s="30">
        <v>0.48936201567033816</v>
      </c>
      <c r="R20" s="30">
        <v>0.44749245283018835</v>
      </c>
      <c r="S20" s="25"/>
      <c r="T20" s="20">
        <f t="shared" si="0"/>
        <v>110.49254511174617</v>
      </c>
      <c r="U20" s="20">
        <f t="shared" si="1"/>
        <v>83.655382399386554</v>
      </c>
      <c r="V20" s="20">
        <f t="shared" si="2"/>
        <v>97.586648146050308</v>
      </c>
      <c r="W20" s="20">
        <f t="shared" si="3"/>
        <v>106.76732300460758</v>
      </c>
      <c r="X20" s="20">
        <f t="shared" si="4"/>
        <v>108.8498942450108</v>
      </c>
      <c r="Y20" s="19"/>
      <c r="Z20" s="24">
        <v>1281805</v>
      </c>
      <c r="AA20" s="24">
        <v>247046</v>
      </c>
      <c r="AB20" s="24">
        <v>139517</v>
      </c>
      <c r="AC20" s="24">
        <v>894655</v>
      </c>
      <c r="AD20" s="24">
        <v>267867</v>
      </c>
      <c r="AE20" s="24">
        <f t="shared" si="5"/>
        <v>2830890</v>
      </c>
      <c r="AF20" s="19"/>
      <c r="AG20" s="24">
        <f t="shared" si="6"/>
        <v>141629896.78696179</v>
      </c>
      <c r="AH20" s="24">
        <f t="shared" si="7"/>
        <v>20666727.600238852</v>
      </c>
      <c r="AI20" s="24">
        <f t="shared" si="8"/>
        <v>13614996.389392501</v>
      </c>
      <c r="AJ20" s="24">
        <f t="shared" si="9"/>
        <v>95519919.362687185</v>
      </c>
      <c r="AK20" s="24">
        <f t="shared" si="10"/>
        <v>29157294.621728308</v>
      </c>
      <c r="AL20" s="19"/>
      <c r="AM20" s="21">
        <f t="shared" si="11"/>
        <v>300588834.76100862</v>
      </c>
      <c r="AN20" s="19"/>
      <c r="AO20" s="6">
        <f t="shared" si="12"/>
        <v>106.18174311294632</v>
      </c>
    </row>
    <row r="21" spans="1:41" s="1" customFormat="1" x14ac:dyDescent="0.25">
      <c r="A21" s="16">
        <v>39234</v>
      </c>
      <c r="B21" s="35">
        <v>85.069472224694465</v>
      </c>
      <c r="C21" s="35">
        <v>63.594300902309861</v>
      </c>
      <c r="D21" s="35">
        <v>62.663861563868743</v>
      </c>
      <c r="E21" s="35">
        <v>59.425037087668265</v>
      </c>
      <c r="F21" s="35">
        <v>54.920871512557419</v>
      </c>
      <c r="G21" s="19"/>
      <c r="H21" s="6">
        <v>6.7</v>
      </c>
      <c r="I21" s="6">
        <v>13.100000000000001</v>
      </c>
      <c r="J21" s="6">
        <v>4.7</v>
      </c>
      <c r="K21" s="6">
        <v>6.7000000000000011</v>
      </c>
      <c r="L21" s="6">
        <v>22.568000000000001</v>
      </c>
      <c r="M21" s="19"/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25"/>
      <c r="T21" s="20">
        <f t="shared" si="0"/>
        <v>85.069472224694465</v>
      </c>
      <c r="U21" s="20">
        <f t="shared" si="1"/>
        <v>63.594300902309861</v>
      </c>
      <c r="V21" s="20">
        <f t="shared" si="2"/>
        <v>62.663861563868743</v>
      </c>
      <c r="W21" s="20">
        <f t="shared" si="3"/>
        <v>59.425037087668265</v>
      </c>
      <c r="X21" s="20">
        <f t="shared" si="4"/>
        <v>54.920871512557419</v>
      </c>
      <c r="Y21" s="19"/>
      <c r="Z21" s="24">
        <v>1280886</v>
      </c>
      <c r="AA21" s="24">
        <v>246811</v>
      </c>
      <c r="AB21" s="24">
        <v>139270</v>
      </c>
      <c r="AC21" s="24">
        <v>893965</v>
      </c>
      <c r="AD21" s="24">
        <v>267874</v>
      </c>
      <c r="AE21" s="24">
        <f t="shared" si="5"/>
        <v>2828806</v>
      </c>
      <c r="AF21" s="19"/>
      <c r="AG21" s="24">
        <f t="shared" si="6"/>
        <v>108964296</v>
      </c>
      <c r="AH21" s="24">
        <f t="shared" si="7"/>
        <v>15695773</v>
      </c>
      <c r="AI21" s="24">
        <f t="shared" si="8"/>
        <v>8727196</v>
      </c>
      <c r="AJ21" s="24">
        <f t="shared" si="9"/>
        <v>53123903.280077361</v>
      </c>
      <c r="AK21" s="24">
        <f t="shared" si="10"/>
        <v>14711873.535554806</v>
      </c>
      <c r="AL21" s="19"/>
      <c r="AM21" s="21">
        <f t="shared" si="11"/>
        <v>201223041.81563216</v>
      </c>
      <c r="AN21" s="19"/>
      <c r="AO21" s="6">
        <f t="shared" si="12"/>
        <v>71.133560171900143</v>
      </c>
    </row>
    <row r="22" spans="1:41" s="1" customFormat="1" x14ac:dyDescent="0.25">
      <c r="A22" s="16">
        <v>39264</v>
      </c>
      <c r="B22" s="35">
        <v>74.975434038214416</v>
      </c>
      <c r="C22" s="35">
        <v>57.58097244732577</v>
      </c>
      <c r="D22" s="35">
        <v>54.731669087301015</v>
      </c>
      <c r="E22" s="35">
        <v>60.848552077914562</v>
      </c>
      <c r="F22" s="35">
        <v>55.201543904811651</v>
      </c>
      <c r="G22" s="19"/>
      <c r="H22" s="6">
        <v>0</v>
      </c>
      <c r="I22" s="6">
        <v>1.4000000000000004</v>
      </c>
      <c r="J22" s="6">
        <v>0</v>
      </c>
      <c r="K22" s="6">
        <v>0.19999999999999929</v>
      </c>
      <c r="L22" s="6">
        <v>4.87</v>
      </c>
      <c r="M22" s="19"/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25"/>
      <c r="T22" s="20">
        <f t="shared" si="0"/>
        <v>74.975434038214416</v>
      </c>
      <c r="U22" s="20">
        <f t="shared" si="1"/>
        <v>57.58097244732577</v>
      </c>
      <c r="V22" s="20">
        <f t="shared" si="2"/>
        <v>54.731669087301015</v>
      </c>
      <c r="W22" s="20">
        <f t="shared" si="3"/>
        <v>60.848552077914562</v>
      </c>
      <c r="X22" s="20">
        <f t="shared" si="4"/>
        <v>55.201543904811651</v>
      </c>
      <c r="Y22" s="19"/>
      <c r="Z22" s="24">
        <v>1280878</v>
      </c>
      <c r="AA22" s="24">
        <v>246800</v>
      </c>
      <c r="AB22" s="24">
        <v>139082</v>
      </c>
      <c r="AC22" s="24">
        <v>895455</v>
      </c>
      <c r="AD22" s="24">
        <v>268065</v>
      </c>
      <c r="AE22" s="24">
        <f t="shared" si="5"/>
        <v>2830280</v>
      </c>
      <c r="AF22" s="19"/>
      <c r="AG22" s="24">
        <f t="shared" si="6"/>
        <v>96034384</v>
      </c>
      <c r="AH22" s="24">
        <f t="shared" si="7"/>
        <v>14210984</v>
      </c>
      <c r="AI22" s="24">
        <f t="shared" si="8"/>
        <v>7612190</v>
      </c>
      <c r="AJ22" s="24">
        <f t="shared" si="9"/>
        <v>54487140.200928986</v>
      </c>
      <c r="AK22" s="24">
        <f t="shared" si="10"/>
        <v>14797601.866843335</v>
      </c>
      <c r="AL22" s="19"/>
      <c r="AM22" s="21">
        <f t="shared" si="11"/>
        <v>187142300.06777233</v>
      </c>
      <c r="AN22" s="19"/>
      <c r="AO22" s="6">
        <f t="shared" si="12"/>
        <v>66.121479170884982</v>
      </c>
    </row>
    <row r="23" spans="1:41" s="1" customFormat="1" x14ac:dyDescent="0.25">
      <c r="A23" s="16">
        <v>39295</v>
      </c>
      <c r="B23" s="35">
        <v>70.698965187713313</v>
      </c>
      <c r="C23" s="35">
        <v>52.370231910796072</v>
      </c>
      <c r="D23" s="35">
        <v>51.136615990910009</v>
      </c>
      <c r="E23" s="35">
        <v>55.143136731625781</v>
      </c>
      <c r="F23" s="35">
        <v>47.527252757236504</v>
      </c>
      <c r="G23" s="19"/>
      <c r="H23" s="6">
        <v>0</v>
      </c>
      <c r="I23" s="6">
        <v>2.2999999999999998</v>
      </c>
      <c r="J23" s="6">
        <v>0</v>
      </c>
      <c r="K23" s="6">
        <v>0.30000000000000071</v>
      </c>
      <c r="L23" s="6">
        <v>6.6480000000000015</v>
      </c>
      <c r="M23" s="19"/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25"/>
      <c r="T23" s="20">
        <f t="shared" si="0"/>
        <v>70.698965187713313</v>
      </c>
      <c r="U23" s="20">
        <f t="shared" si="1"/>
        <v>52.370231910796072</v>
      </c>
      <c r="V23" s="20">
        <f t="shared" si="2"/>
        <v>51.136615990910009</v>
      </c>
      <c r="W23" s="20">
        <f t="shared" si="3"/>
        <v>55.143136731625781</v>
      </c>
      <c r="X23" s="20">
        <f t="shared" si="4"/>
        <v>47.527252757236504</v>
      </c>
      <c r="Y23" s="19"/>
      <c r="Z23" s="24">
        <v>1281875</v>
      </c>
      <c r="AA23" s="24">
        <v>247164</v>
      </c>
      <c r="AB23" s="24">
        <v>139054</v>
      </c>
      <c r="AC23" s="24">
        <v>896466</v>
      </c>
      <c r="AD23" s="24">
        <v>268400</v>
      </c>
      <c r="AE23" s="24">
        <f t="shared" si="5"/>
        <v>2832959</v>
      </c>
      <c r="AF23" s="19"/>
      <c r="AG23" s="24">
        <f t="shared" si="6"/>
        <v>90627236</v>
      </c>
      <c r="AH23" s="24">
        <f t="shared" si="7"/>
        <v>12944036</v>
      </c>
      <c r="AI23" s="24">
        <f t="shared" si="8"/>
        <v>7110751</v>
      </c>
      <c r="AJ23" s="24">
        <f t="shared" si="9"/>
        <v>49433947.21325364</v>
      </c>
      <c r="AK23" s="24">
        <f t="shared" si="10"/>
        <v>12756314.640042277</v>
      </c>
      <c r="AL23" s="19"/>
      <c r="AM23" s="21">
        <f t="shared" si="11"/>
        <v>172872284.85329592</v>
      </c>
      <c r="AN23" s="19"/>
      <c r="AO23" s="6">
        <f t="shared" si="12"/>
        <v>61.021809653191568</v>
      </c>
    </row>
    <row r="24" spans="1:41" s="1" customFormat="1" x14ac:dyDescent="0.25">
      <c r="A24" s="16">
        <v>39326</v>
      </c>
      <c r="B24" s="35">
        <v>67.148006365429865</v>
      </c>
      <c r="C24" s="35">
        <v>54.352519640241617</v>
      </c>
      <c r="D24" s="35">
        <v>50.053875392497105</v>
      </c>
      <c r="E24" s="35">
        <v>58.684996060780172</v>
      </c>
      <c r="F24" s="35">
        <v>67.923691495267605</v>
      </c>
      <c r="G24" s="19"/>
      <c r="H24" s="6">
        <v>8.4</v>
      </c>
      <c r="I24" s="6">
        <v>18.800000000000004</v>
      </c>
      <c r="J24" s="6">
        <v>4.0999999999999996</v>
      </c>
      <c r="K24" s="6">
        <v>19.100000000000001</v>
      </c>
      <c r="L24" s="6">
        <v>18.11</v>
      </c>
      <c r="M24" s="19"/>
      <c r="N24" s="30">
        <v>0.55301000000000045</v>
      </c>
      <c r="O24" s="30">
        <v>0.29463333333333064</v>
      </c>
      <c r="P24" s="30">
        <v>0.64765000000000583</v>
      </c>
      <c r="Q24" s="30">
        <v>0</v>
      </c>
      <c r="R24" s="30">
        <v>0.15336296296296223</v>
      </c>
      <c r="S24" s="25"/>
      <c r="T24" s="20">
        <f t="shared" si="0"/>
        <v>62.502722365429861</v>
      </c>
      <c r="U24" s="20">
        <f t="shared" si="1"/>
        <v>48.813412973574998</v>
      </c>
      <c r="V24" s="20">
        <f t="shared" si="2"/>
        <v>47.39851039249708</v>
      </c>
      <c r="W24" s="20">
        <f t="shared" si="3"/>
        <v>58.684996060780172</v>
      </c>
      <c r="X24" s="20">
        <f t="shared" si="4"/>
        <v>65.14628823600836</v>
      </c>
      <c r="Y24" s="19"/>
      <c r="Z24" s="24">
        <v>1284438</v>
      </c>
      <c r="AA24" s="24">
        <v>247833</v>
      </c>
      <c r="AB24" s="24">
        <v>139173</v>
      </c>
      <c r="AC24" s="24">
        <v>898013</v>
      </c>
      <c r="AD24" s="24">
        <v>268663</v>
      </c>
      <c r="AE24" s="24">
        <f t="shared" si="5"/>
        <v>2838120</v>
      </c>
      <c r="AF24" s="19"/>
      <c r="AG24" s="24">
        <f t="shared" si="6"/>
        <v>80280871.709608003</v>
      </c>
      <c r="AH24" s="24">
        <f t="shared" si="7"/>
        <v>12097574.577480013</v>
      </c>
      <c r="AI24" s="24">
        <f t="shared" si="8"/>
        <v>6596592.886854996</v>
      </c>
      <c r="AJ24" s="24">
        <f t="shared" si="9"/>
        <v>52699889.367529385</v>
      </c>
      <c r="AK24" s="24">
        <f t="shared" si="10"/>
        <v>17502397.236350715</v>
      </c>
      <c r="AL24" s="19"/>
      <c r="AM24" s="21">
        <f t="shared" si="11"/>
        <v>169177325.77782312</v>
      </c>
      <c r="AN24" s="19"/>
      <c r="AO24" s="6">
        <f t="shared" si="12"/>
        <v>59.608940347068874</v>
      </c>
    </row>
    <row r="25" spans="1:41" s="1" customFormat="1" x14ac:dyDescent="0.25">
      <c r="A25" s="16">
        <v>39356</v>
      </c>
      <c r="B25" s="35">
        <v>137.15060645906459</v>
      </c>
      <c r="C25" s="35">
        <v>133.67817056666814</v>
      </c>
      <c r="D25" s="35">
        <v>106.09568643210311</v>
      </c>
      <c r="E25" s="35">
        <v>94.515087560972091</v>
      </c>
      <c r="F25" s="35">
        <v>109.37623273144401</v>
      </c>
      <c r="G25" s="19"/>
      <c r="H25" s="6">
        <v>-38.90000000000002</v>
      </c>
      <c r="I25" s="6">
        <v>-29.800000000000011</v>
      </c>
      <c r="J25" s="6">
        <v>-41.300000000000004</v>
      </c>
      <c r="K25" s="6">
        <v>-47.400000000000006</v>
      </c>
      <c r="L25" s="6">
        <v>-53.170999999999992</v>
      </c>
      <c r="M25" s="19"/>
      <c r="N25" s="30">
        <v>0.56811570247934029</v>
      </c>
      <c r="O25" s="30">
        <v>0.38578770949720614</v>
      </c>
      <c r="P25" s="30">
        <v>0.49970918367346845</v>
      </c>
      <c r="Q25" s="30">
        <v>0.33015374200899561</v>
      </c>
      <c r="R25" s="30">
        <v>0.35614218009478776</v>
      </c>
      <c r="S25" s="25"/>
      <c r="T25" s="20">
        <f t="shared" si="0"/>
        <v>159.25030728551093</v>
      </c>
      <c r="U25" s="20">
        <f t="shared" si="1"/>
        <v>145.17464430968488</v>
      </c>
      <c r="V25" s="20">
        <f t="shared" si="2"/>
        <v>126.73367571781736</v>
      </c>
      <c r="W25" s="20">
        <f t="shared" si="3"/>
        <v>110.16437493219848</v>
      </c>
      <c r="X25" s="20">
        <f t="shared" si="4"/>
        <v>128.31266858926398</v>
      </c>
      <c r="Y25" s="19"/>
      <c r="Z25" s="24">
        <v>1288298</v>
      </c>
      <c r="AA25" s="24">
        <v>249017</v>
      </c>
      <c r="AB25" s="24">
        <v>139351</v>
      </c>
      <c r="AC25" s="24">
        <v>898231</v>
      </c>
      <c r="AD25" s="24">
        <v>268948</v>
      </c>
      <c r="AE25" s="24">
        <f t="shared" si="5"/>
        <v>2843845</v>
      </c>
      <c r="AF25" s="19"/>
      <c r="AG25" s="24">
        <f t="shared" si="6"/>
        <v>205161852.37530917</v>
      </c>
      <c r="AH25" s="24">
        <f t="shared" si="7"/>
        <v>36150954.4020648</v>
      </c>
      <c r="AI25" s="24">
        <f t="shared" si="8"/>
        <v>17660464.444953568</v>
      </c>
      <c r="AJ25" s="24">
        <f t="shared" si="9"/>
        <v>98953056.65972358</v>
      </c>
      <c r="AK25" s="24">
        <f t="shared" si="10"/>
        <v>34509435.591745369</v>
      </c>
      <c r="AL25" s="19"/>
      <c r="AM25" s="21">
        <f t="shared" si="11"/>
        <v>392435763.47379649</v>
      </c>
      <c r="AN25" s="19"/>
      <c r="AO25" s="6">
        <f t="shared" si="12"/>
        <v>137.99477941793469</v>
      </c>
    </row>
    <row r="26" spans="1:41" s="1" customFormat="1" x14ac:dyDescent="0.25">
      <c r="A26" s="16">
        <v>39387</v>
      </c>
      <c r="B26" s="35">
        <v>358.79775577986419</v>
      </c>
      <c r="C26" s="35">
        <v>285.23525603625347</v>
      </c>
      <c r="D26" s="35">
        <v>274.10184436349061</v>
      </c>
      <c r="E26" s="35">
        <v>225.83860463174025</v>
      </c>
      <c r="F26" s="35">
        <v>258.76008615792097</v>
      </c>
      <c r="G26" s="19"/>
      <c r="H26" s="6">
        <v>63.5</v>
      </c>
      <c r="I26" s="6">
        <v>29.700000000000045</v>
      </c>
      <c r="J26" s="6">
        <v>6.9999999999999432</v>
      </c>
      <c r="K26" s="6">
        <v>33</v>
      </c>
      <c r="L26" s="6">
        <v>31.366000000000042</v>
      </c>
      <c r="M26" s="19"/>
      <c r="N26" s="30">
        <v>0.63939016393442594</v>
      </c>
      <c r="O26" s="30">
        <v>0.43224694376528078</v>
      </c>
      <c r="P26" s="30">
        <v>0.56820068027210779</v>
      </c>
      <c r="Q26" s="30">
        <v>0.48701206585126516</v>
      </c>
      <c r="R26" s="30">
        <v>0.46543793911006914</v>
      </c>
      <c r="S26" s="25"/>
      <c r="T26" s="20">
        <f t="shared" si="0"/>
        <v>318.19648037002815</v>
      </c>
      <c r="U26" s="20">
        <f t="shared" si="1"/>
        <v>272.39752180642461</v>
      </c>
      <c r="V26" s="20">
        <f t="shared" si="2"/>
        <v>270.12443960158589</v>
      </c>
      <c r="W26" s="20">
        <f t="shared" si="3"/>
        <v>209.7672064586485</v>
      </c>
      <c r="X26" s="20">
        <f t="shared" si="4"/>
        <v>244.16115975979451</v>
      </c>
      <c r="Y26" s="19"/>
      <c r="Z26" s="24">
        <v>1293456</v>
      </c>
      <c r="AA26" s="24">
        <v>250238</v>
      </c>
      <c r="AB26" s="24">
        <v>139723</v>
      </c>
      <c r="AC26" s="24">
        <v>900986</v>
      </c>
      <c r="AD26" s="24">
        <v>269904</v>
      </c>
      <c r="AE26" s="24">
        <f t="shared" si="5"/>
        <v>2854307</v>
      </c>
      <c r="AF26" s="19"/>
      <c r="AG26" s="24">
        <f t="shared" si="6"/>
        <v>411573146.71349514</v>
      </c>
      <c r="AH26" s="24">
        <f t="shared" si="7"/>
        <v>68164211.061796084</v>
      </c>
      <c r="AI26" s="24">
        <f t="shared" si="8"/>
        <v>37742597.074452385</v>
      </c>
      <c r="AJ26" s="24">
        <f t="shared" si="9"/>
        <v>188997316.27835187</v>
      </c>
      <c r="AK26" s="24">
        <f t="shared" si="10"/>
        <v>65900073.663807578</v>
      </c>
      <c r="AL26" s="19"/>
      <c r="AM26" s="21">
        <f t="shared" si="11"/>
        <v>772377344.79190314</v>
      </c>
      <c r="AN26" s="19"/>
      <c r="AO26" s="6">
        <f t="shared" si="12"/>
        <v>270.6006553576413</v>
      </c>
    </row>
    <row r="27" spans="1:41" s="1" customFormat="1" x14ac:dyDescent="0.25">
      <c r="A27" s="16">
        <v>39417</v>
      </c>
      <c r="B27" s="35">
        <v>414.23592849050834</v>
      </c>
      <c r="C27" s="35">
        <v>373.43026782910141</v>
      </c>
      <c r="D27" s="35">
        <v>342.08641208955862</v>
      </c>
      <c r="E27" s="35">
        <v>396.30461472947502</v>
      </c>
      <c r="F27" s="35">
        <v>392.59536447144029</v>
      </c>
      <c r="G27" s="19"/>
      <c r="H27" s="6">
        <v>60.199999999999932</v>
      </c>
      <c r="I27" s="6">
        <v>73</v>
      </c>
      <c r="J27" s="6">
        <v>51.099999999999966</v>
      </c>
      <c r="K27" s="6">
        <v>66.899999999999977</v>
      </c>
      <c r="L27" s="6">
        <v>57.285000000000196</v>
      </c>
      <c r="M27" s="19"/>
      <c r="N27" s="30">
        <v>0.64379443254817814</v>
      </c>
      <c r="O27" s="30">
        <v>0.46048844884488421</v>
      </c>
      <c r="P27" s="30">
        <v>0.58438927738927637</v>
      </c>
      <c r="Q27" s="30">
        <v>0.53829985705878192</v>
      </c>
      <c r="R27" s="30">
        <v>0.46867799352750816</v>
      </c>
      <c r="S27" s="25"/>
      <c r="T27" s="20">
        <f t="shared" si="0"/>
        <v>375.47950365110808</v>
      </c>
      <c r="U27" s="20">
        <f t="shared" si="1"/>
        <v>339.81461106342488</v>
      </c>
      <c r="V27" s="20">
        <f t="shared" si="2"/>
        <v>312.22412001496662</v>
      </c>
      <c r="W27" s="20">
        <f t="shared" si="3"/>
        <v>360.29235429224252</v>
      </c>
      <c r="X27" s="20">
        <f t="shared" si="4"/>
        <v>365.74714561221691</v>
      </c>
      <c r="Y27" s="19"/>
      <c r="Z27" s="24">
        <v>1298457</v>
      </c>
      <c r="AA27" s="24">
        <v>251541</v>
      </c>
      <c r="AB27" s="24">
        <v>140154</v>
      </c>
      <c r="AC27" s="24">
        <v>904029</v>
      </c>
      <c r="AD27" s="24">
        <v>270482</v>
      </c>
      <c r="AE27" s="24">
        <f t="shared" si="5"/>
        <v>2864663</v>
      </c>
      <c r="AF27" s="19"/>
      <c r="AG27" s="24">
        <f t="shared" si="6"/>
        <v>487543989.87230682</v>
      </c>
      <c r="AH27" s="24">
        <f t="shared" si="7"/>
        <v>85477307.081504956</v>
      </c>
      <c r="AI27" s="24">
        <f t="shared" si="8"/>
        <v>43759459.316577628</v>
      </c>
      <c r="AJ27" s="24">
        <f t="shared" si="9"/>
        <v>325714736.75846171</v>
      </c>
      <c r="AK27" s="24">
        <f t="shared" si="10"/>
        <v>98928019.439483657</v>
      </c>
      <c r="AL27" s="19"/>
      <c r="AM27" s="21">
        <f t="shared" si="11"/>
        <v>1041423512.4683348</v>
      </c>
      <c r="AN27" s="19"/>
      <c r="AO27" s="6">
        <f t="shared" si="12"/>
        <v>363.54137030021849</v>
      </c>
    </row>
    <row r="28" spans="1:41" s="1" customFormat="1" x14ac:dyDescent="0.25">
      <c r="A28" s="16">
        <v>39448</v>
      </c>
      <c r="B28" s="35">
        <v>484.96987065495273</v>
      </c>
      <c r="C28" s="35">
        <v>404.94453985011199</v>
      </c>
      <c r="D28" s="35">
        <v>398.95403337079131</v>
      </c>
      <c r="E28" s="35">
        <v>423.00916093311605</v>
      </c>
      <c r="F28" s="35">
        <v>443.27113302758153</v>
      </c>
      <c r="G28" s="19"/>
      <c r="H28" s="6">
        <v>-32.699999999999932</v>
      </c>
      <c r="I28" s="6">
        <v>-61.199999999999932</v>
      </c>
      <c r="J28" s="6">
        <v>-45.899999999999977</v>
      </c>
      <c r="K28" s="6">
        <v>-35.200000000000045</v>
      </c>
      <c r="L28" s="6">
        <v>-36.025999999999954</v>
      </c>
      <c r="M28" s="19"/>
      <c r="N28" s="30">
        <v>0.67050976909413706</v>
      </c>
      <c r="O28" s="30">
        <v>0.48102367688022113</v>
      </c>
      <c r="P28" s="30">
        <v>0.6075113636363626</v>
      </c>
      <c r="Q28" s="30">
        <v>0.54829843502305786</v>
      </c>
      <c r="R28" s="30">
        <v>0.50126703755215629</v>
      </c>
      <c r="S28" s="25"/>
      <c r="T28" s="20">
        <f t="shared" si="0"/>
        <v>506.89554010433096</v>
      </c>
      <c r="U28" s="20">
        <f t="shared" si="1"/>
        <v>434.38318887518147</v>
      </c>
      <c r="V28" s="20">
        <f t="shared" si="2"/>
        <v>426.83880496170036</v>
      </c>
      <c r="W28" s="20">
        <f t="shared" si="3"/>
        <v>442.30926584592771</v>
      </c>
      <c r="X28" s="20">
        <f t="shared" si="4"/>
        <v>461.32977932243546</v>
      </c>
      <c r="Y28" s="19"/>
      <c r="Z28" s="24">
        <v>1302949</v>
      </c>
      <c r="AA28" s="24">
        <v>252722</v>
      </c>
      <c r="AB28" s="24">
        <v>140602</v>
      </c>
      <c r="AC28" s="24">
        <v>903645</v>
      </c>
      <c r="AD28" s="24">
        <v>270257</v>
      </c>
      <c r="AE28" s="24">
        <f t="shared" si="5"/>
        <v>2870175</v>
      </c>
      <c r="AF28" s="19"/>
      <c r="AG28" s="24">
        <f t="shared" si="6"/>
        <v>660459037.08339787</v>
      </c>
      <c r="AH28" s="24">
        <f t="shared" si="7"/>
        <v>109778188.25891361</v>
      </c>
      <c r="AI28" s="24">
        <f t="shared" si="8"/>
        <v>60014389.655224994</v>
      </c>
      <c r="AJ28" s="24">
        <f t="shared" si="9"/>
        <v>399690556.53534335</v>
      </c>
      <c r="AK28" s="24">
        <f t="shared" si="10"/>
        <v>124677602.17034344</v>
      </c>
      <c r="AL28" s="19"/>
      <c r="AM28" s="21">
        <f t="shared" si="11"/>
        <v>1354619773.7032232</v>
      </c>
      <c r="AN28" s="19"/>
      <c r="AO28" s="6">
        <f t="shared" si="12"/>
        <v>471.96417420652858</v>
      </c>
    </row>
    <row r="29" spans="1:41" s="1" customFormat="1" x14ac:dyDescent="0.25">
      <c r="A29" s="16">
        <v>39479</v>
      </c>
      <c r="B29" s="35">
        <v>477.99665995646154</v>
      </c>
      <c r="C29" s="35">
        <v>406.12175261270431</v>
      </c>
      <c r="D29" s="35">
        <v>394.03974662150165</v>
      </c>
      <c r="E29" s="35">
        <v>407.36173380026582</v>
      </c>
      <c r="F29" s="35">
        <v>400.23229616206623</v>
      </c>
      <c r="G29" s="19"/>
      <c r="H29" s="6">
        <v>65.299999999999955</v>
      </c>
      <c r="I29" s="6">
        <v>38</v>
      </c>
      <c r="J29" s="6">
        <v>38.299999999999955</v>
      </c>
      <c r="K29" s="6">
        <v>52.300000000000068</v>
      </c>
      <c r="L29" s="6">
        <v>54.816000000000145</v>
      </c>
      <c r="M29" s="19"/>
      <c r="N29" s="30">
        <v>0.63474124513618557</v>
      </c>
      <c r="O29" s="30">
        <v>0.46934444444444412</v>
      </c>
      <c r="P29" s="30">
        <v>0.58454526748971203</v>
      </c>
      <c r="Q29" s="30">
        <v>0.52175893172008259</v>
      </c>
      <c r="R29" s="30">
        <v>0.45320426829268312</v>
      </c>
      <c r="S29" s="25"/>
      <c r="T29" s="20">
        <f t="shared" si="0"/>
        <v>436.54805664906866</v>
      </c>
      <c r="U29" s="20">
        <f t="shared" si="1"/>
        <v>388.28666372381542</v>
      </c>
      <c r="V29" s="20">
        <f t="shared" si="2"/>
        <v>371.65166287664573</v>
      </c>
      <c r="W29" s="20">
        <f t="shared" si="3"/>
        <v>380.07374167130547</v>
      </c>
      <c r="X29" s="20">
        <f t="shared" si="4"/>
        <v>375.38945099133446</v>
      </c>
      <c r="Y29" s="19"/>
      <c r="Z29" s="24">
        <v>1305971</v>
      </c>
      <c r="AA29" s="24">
        <v>253473</v>
      </c>
      <c r="AB29" s="24">
        <v>140817</v>
      </c>
      <c r="AC29" s="24">
        <v>904924</v>
      </c>
      <c r="AD29" s="24">
        <v>270559</v>
      </c>
      <c r="AE29" s="24">
        <f t="shared" si="5"/>
        <v>2875744</v>
      </c>
      <c r="AF29" s="19"/>
      <c r="AG29" s="24">
        <f t="shared" si="6"/>
        <v>570119102.0900408</v>
      </c>
      <c r="AH29" s="24">
        <f t="shared" si="7"/>
        <v>98420185.514066666</v>
      </c>
      <c r="AI29" s="24">
        <f t="shared" si="8"/>
        <v>52334872.211300619</v>
      </c>
      <c r="AJ29" s="24">
        <f t="shared" si="9"/>
        <v>343937850.60816443</v>
      </c>
      <c r="AK29" s="24">
        <f t="shared" si="10"/>
        <v>101564994.47076446</v>
      </c>
      <c r="AL29" s="19"/>
      <c r="AM29" s="21">
        <f t="shared" si="11"/>
        <v>1166377004.8943369</v>
      </c>
      <c r="AN29" s="19"/>
      <c r="AO29" s="6">
        <f t="shared" si="12"/>
        <v>405.59138953061779</v>
      </c>
    </row>
    <row r="30" spans="1:41" s="1" customFormat="1" x14ac:dyDescent="0.25">
      <c r="A30" s="16">
        <v>39508</v>
      </c>
      <c r="B30" s="35">
        <v>375.56235111052348</v>
      </c>
      <c r="C30" s="35">
        <v>344.42128619693023</v>
      </c>
      <c r="D30" s="35">
        <v>324.54174232537025</v>
      </c>
      <c r="E30" s="35">
        <v>384.14059971912206</v>
      </c>
      <c r="F30" s="35">
        <v>338.86287568248815</v>
      </c>
      <c r="G30" s="19"/>
      <c r="H30" s="6">
        <v>99.099999999999909</v>
      </c>
      <c r="I30" s="6">
        <v>95.300000000000068</v>
      </c>
      <c r="J30" s="6">
        <v>64.900000000000148</v>
      </c>
      <c r="K30" s="6">
        <v>87.700000000000045</v>
      </c>
      <c r="L30" s="6">
        <v>85.521999999999935</v>
      </c>
      <c r="M30" s="19"/>
      <c r="N30" s="30">
        <v>0.65921428571428642</v>
      </c>
      <c r="O30" s="30">
        <v>0.48075196850393587</v>
      </c>
      <c r="P30" s="30">
        <v>0.60571173469387674</v>
      </c>
      <c r="Q30" s="30">
        <v>0.52777587217912092</v>
      </c>
      <c r="R30" s="30">
        <v>0.46456367041198443</v>
      </c>
      <c r="S30" s="25"/>
      <c r="T30" s="20">
        <f t="shared" si="0"/>
        <v>310.23421539623774</v>
      </c>
      <c r="U30" s="20">
        <f t="shared" si="1"/>
        <v>298.60562359850508</v>
      </c>
      <c r="V30" s="20">
        <f t="shared" si="2"/>
        <v>285.23105074373757</v>
      </c>
      <c r="W30" s="20">
        <f t="shared" si="3"/>
        <v>337.85465572901313</v>
      </c>
      <c r="X30" s="20">
        <f t="shared" si="4"/>
        <v>299.13246146151448</v>
      </c>
      <c r="Y30" s="19"/>
      <c r="Z30" s="24">
        <v>1308437</v>
      </c>
      <c r="AA30" s="24">
        <v>253958</v>
      </c>
      <c r="AB30" s="24">
        <v>140984</v>
      </c>
      <c r="AC30" s="24">
        <v>906325</v>
      </c>
      <c r="AD30" s="24">
        <v>270693</v>
      </c>
      <c r="AE30" s="24">
        <f t="shared" si="5"/>
        <v>2880397</v>
      </c>
      <c r="AF30" s="19"/>
      <c r="AG30" s="24">
        <f t="shared" si="6"/>
        <v>405921926.09040713</v>
      </c>
      <c r="AH30" s="24">
        <f t="shared" si="7"/>
        <v>75833286.957829148</v>
      </c>
      <c r="AI30" s="24">
        <f t="shared" si="8"/>
        <v>40213014.458055094</v>
      </c>
      <c r="AJ30" s="24">
        <f t="shared" si="9"/>
        <v>306206120.85359782</v>
      </c>
      <c r="AK30" s="24">
        <f t="shared" si="10"/>
        <v>80973063.390401736</v>
      </c>
      <c r="AL30" s="19"/>
      <c r="AM30" s="21">
        <f t="shared" si="11"/>
        <v>909147411.75029087</v>
      </c>
      <c r="AN30" s="19"/>
      <c r="AO30" s="6">
        <f t="shared" si="12"/>
        <v>315.63267554795078</v>
      </c>
    </row>
    <row r="31" spans="1:41" s="1" customFormat="1" x14ac:dyDescent="0.25">
      <c r="A31" s="16">
        <v>39539</v>
      </c>
      <c r="B31" s="35">
        <v>177.85149542323271</v>
      </c>
      <c r="C31" s="35">
        <v>140.42771662211038</v>
      </c>
      <c r="D31" s="35">
        <v>153.61596370596158</v>
      </c>
      <c r="E31" s="35">
        <v>157.47306160702311</v>
      </c>
      <c r="F31" s="35">
        <v>191.35174501323837</v>
      </c>
      <c r="G31" s="19"/>
      <c r="H31" s="6">
        <v>-44.199999999999932</v>
      </c>
      <c r="I31" s="6">
        <v>-59.000000000000028</v>
      </c>
      <c r="J31" s="6">
        <v>-57.600000000000023</v>
      </c>
      <c r="K31" s="6">
        <v>-71.000000000000028</v>
      </c>
      <c r="L31" s="6">
        <v>-57.685999999999979</v>
      </c>
      <c r="M31" s="19"/>
      <c r="N31" s="30">
        <v>0.66700904977375419</v>
      </c>
      <c r="O31" s="30">
        <v>0.48700732600732571</v>
      </c>
      <c r="P31" s="30">
        <v>0.60430508474576283</v>
      </c>
      <c r="Q31" s="30">
        <v>0.51192063159407908</v>
      </c>
      <c r="R31" s="30">
        <v>0.45117313432835787</v>
      </c>
      <c r="S31" s="25"/>
      <c r="T31" s="20">
        <f t="shared" si="0"/>
        <v>207.33329542323258</v>
      </c>
      <c r="U31" s="20">
        <f t="shared" si="1"/>
        <v>169.16114885654261</v>
      </c>
      <c r="V31" s="20">
        <f t="shared" si="2"/>
        <v>188.42393658731754</v>
      </c>
      <c r="W31" s="20">
        <f t="shared" si="3"/>
        <v>193.81942645020274</v>
      </c>
      <c r="X31" s="20">
        <f t="shared" si="4"/>
        <v>217.378118440104</v>
      </c>
      <c r="Y31" s="19"/>
      <c r="Z31" s="24">
        <v>1310532</v>
      </c>
      <c r="AA31" s="24">
        <v>254360</v>
      </c>
      <c r="AB31" s="24">
        <v>141070</v>
      </c>
      <c r="AC31" s="24">
        <v>907548</v>
      </c>
      <c r="AD31" s="24">
        <v>270948</v>
      </c>
      <c r="AE31" s="24">
        <f t="shared" si="5"/>
        <v>2884458</v>
      </c>
      <c r="AF31" s="19"/>
      <c r="AG31" s="24">
        <f t="shared" si="6"/>
        <v>271716918.31759983</v>
      </c>
      <c r="AH31" s="24">
        <f t="shared" si="7"/>
        <v>43027829.82315018</v>
      </c>
      <c r="AI31" s="24">
        <f t="shared" si="8"/>
        <v>26580964.734372884</v>
      </c>
      <c r="AJ31" s="24">
        <f t="shared" si="9"/>
        <v>175900432.83602861</v>
      </c>
      <c r="AK31" s="24">
        <f t="shared" si="10"/>
        <v>58898166.435109302</v>
      </c>
      <c r="AL31" s="19"/>
      <c r="AM31" s="21">
        <f t="shared" si="11"/>
        <v>576124312.14626074</v>
      </c>
      <c r="AN31" s="19"/>
      <c r="AO31" s="6">
        <f t="shared" si="12"/>
        <v>199.73399236399376</v>
      </c>
    </row>
    <row r="32" spans="1:41" s="1" customFormat="1" x14ac:dyDescent="0.25">
      <c r="A32" s="16">
        <v>39569</v>
      </c>
      <c r="B32" s="35">
        <v>138.78602219048329</v>
      </c>
      <c r="C32" s="35">
        <v>99.514810554458478</v>
      </c>
      <c r="D32" s="35">
        <v>106.94627724399852</v>
      </c>
      <c r="E32" s="35">
        <v>119.68665299728819</v>
      </c>
      <c r="F32" s="35">
        <v>127.87730371682976</v>
      </c>
      <c r="G32" s="19"/>
      <c r="H32" s="6">
        <v>50.799999999999983</v>
      </c>
      <c r="I32" s="6">
        <v>38.099999999999994</v>
      </c>
      <c r="J32" s="6">
        <v>29.899999999999991</v>
      </c>
      <c r="K32" s="6">
        <v>51.099999999999994</v>
      </c>
      <c r="L32" s="6">
        <v>59.50200000000001</v>
      </c>
      <c r="M32" s="19"/>
      <c r="N32" s="30">
        <v>0.76870784313725271</v>
      </c>
      <c r="O32" s="30">
        <v>0.49094807692307596</v>
      </c>
      <c r="P32" s="30">
        <v>0.65909464285714336</v>
      </c>
      <c r="Q32" s="30">
        <v>0.48944760835221945</v>
      </c>
      <c r="R32" s="30">
        <v>0.44749245283018835</v>
      </c>
      <c r="S32" s="25"/>
      <c r="T32" s="20">
        <f t="shared" si="0"/>
        <v>99.735663759110878</v>
      </c>
      <c r="U32" s="20">
        <f t="shared" si="1"/>
        <v>80.809688823689285</v>
      </c>
      <c r="V32" s="20">
        <f t="shared" si="2"/>
        <v>87.239347422569949</v>
      </c>
      <c r="W32" s="20">
        <f t="shared" si="3"/>
        <v>94.67588021048978</v>
      </c>
      <c r="X32" s="20">
        <f t="shared" si="4"/>
        <v>101.25060778852789</v>
      </c>
      <c r="Y32" s="19"/>
      <c r="Z32" s="24">
        <v>1312094</v>
      </c>
      <c r="AA32" s="24">
        <v>254717</v>
      </c>
      <c r="AB32" s="24">
        <v>141132</v>
      </c>
      <c r="AC32" s="24">
        <v>910545</v>
      </c>
      <c r="AD32" s="24">
        <v>271443</v>
      </c>
      <c r="AE32" s="24">
        <f t="shared" si="5"/>
        <v>2889931</v>
      </c>
      <c r="AF32" s="19"/>
      <c r="AG32" s="24">
        <f t="shared" si="6"/>
        <v>130862566.00434683</v>
      </c>
      <c r="AH32" s="24">
        <f t="shared" si="7"/>
        <v>20583601.508103665</v>
      </c>
      <c r="AI32" s="24">
        <f t="shared" si="8"/>
        <v>12312263.580442142</v>
      </c>
      <c r="AJ32" s="24">
        <f t="shared" si="9"/>
        <v>86206649.346260414</v>
      </c>
      <c r="AK32" s="24">
        <f t="shared" si="10"/>
        <v>27483768.729941376</v>
      </c>
      <c r="AL32" s="19"/>
      <c r="AM32" s="21">
        <f t="shared" si="11"/>
        <v>277448849.16909438</v>
      </c>
      <c r="AN32" s="19"/>
      <c r="AO32" s="6">
        <f t="shared" si="12"/>
        <v>96.005354165581934</v>
      </c>
    </row>
    <row r="33" spans="1:41" s="1" customFormat="1" x14ac:dyDescent="0.25">
      <c r="A33" s="16">
        <v>39600</v>
      </c>
      <c r="B33" s="35">
        <v>82.935177989800835</v>
      </c>
      <c r="C33" s="35">
        <v>61.269728298185385</v>
      </c>
      <c r="D33" s="35">
        <v>64.983176402971623</v>
      </c>
      <c r="E33" s="35">
        <v>44.709091911273809</v>
      </c>
      <c r="F33" s="35">
        <v>64.684152877424893</v>
      </c>
      <c r="G33" s="19"/>
      <c r="H33" s="6">
        <v>3.1999999999999993</v>
      </c>
      <c r="I33" s="6">
        <v>4.0999999999999996</v>
      </c>
      <c r="J33" s="6">
        <v>0.5</v>
      </c>
      <c r="K33" s="6">
        <v>6.4</v>
      </c>
      <c r="L33" s="6">
        <v>15.932999999999998</v>
      </c>
      <c r="M33" s="19"/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25"/>
      <c r="T33" s="20">
        <f t="shared" si="0"/>
        <v>82.935177989800835</v>
      </c>
      <c r="U33" s="20">
        <f t="shared" si="1"/>
        <v>61.269728298185385</v>
      </c>
      <c r="V33" s="20">
        <f t="shared" si="2"/>
        <v>64.983176402971623</v>
      </c>
      <c r="W33" s="20">
        <f t="shared" si="3"/>
        <v>44.709091911273809</v>
      </c>
      <c r="X33" s="20">
        <f t="shared" si="4"/>
        <v>64.684152877424893</v>
      </c>
      <c r="Y33" s="19"/>
      <c r="Z33" s="24">
        <v>1311283</v>
      </c>
      <c r="AA33" s="24">
        <v>254875</v>
      </c>
      <c r="AB33" s="24">
        <v>140933</v>
      </c>
      <c r="AC33" s="24">
        <v>909896</v>
      </c>
      <c r="AD33" s="24">
        <v>271494</v>
      </c>
      <c r="AE33" s="24">
        <f t="shared" si="5"/>
        <v>2888481</v>
      </c>
      <c r="AF33" s="19"/>
      <c r="AG33" s="24">
        <f t="shared" si="6"/>
        <v>108751489.00000001</v>
      </c>
      <c r="AH33" s="24">
        <f t="shared" si="7"/>
        <v>15616122</v>
      </c>
      <c r="AI33" s="24">
        <f t="shared" si="8"/>
        <v>9158274</v>
      </c>
      <c r="AJ33" s="24">
        <f t="shared" si="9"/>
        <v>40680623.893700391</v>
      </c>
      <c r="AK33" s="24">
        <f t="shared" si="10"/>
        <v>17561359.401303593</v>
      </c>
      <c r="AL33" s="19"/>
      <c r="AM33" s="21">
        <f t="shared" si="11"/>
        <v>191767868.29500401</v>
      </c>
      <c r="AN33" s="19"/>
      <c r="AO33" s="6">
        <f t="shared" si="12"/>
        <v>66.390559015276196</v>
      </c>
    </row>
    <row r="34" spans="1:41" s="1" customFormat="1" x14ac:dyDescent="0.25">
      <c r="A34" s="16">
        <v>39630</v>
      </c>
      <c r="B34" s="35">
        <v>77.779800564193394</v>
      </c>
      <c r="C34" s="35">
        <v>56.40233166412429</v>
      </c>
      <c r="D34" s="35">
        <v>58.511658657263915</v>
      </c>
      <c r="E34" s="35">
        <v>61.107994202366939</v>
      </c>
      <c r="F34" s="35">
        <v>56.25288291218115</v>
      </c>
      <c r="G34" s="19"/>
      <c r="H34" s="6">
        <v>0</v>
      </c>
      <c r="I34" s="6">
        <v>0</v>
      </c>
      <c r="J34" s="6">
        <v>0</v>
      </c>
      <c r="K34" s="6">
        <v>0</v>
      </c>
      <c r="L34" s="6">
        <v>1.5260000000000002</v>
      </c>
      <c r="M34" s="19"/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25"/>
      <c r="T34" s="20">
        <f t="shared" si="0"/>
        <v>77.779800564193394</v>
      </c>
      <c r="U34" s="20">
        <f t="shared" si="1"/>
        <v>56.40233166412429</v>
      </c>
      <c r="V34" s="20">
        <f t="shared" si="2"/>
        <v>58.511658657263915</v>
      </c>
      <c r="W34" s="20">
        <f t="shared" si="3"/>
        <v>61.107994202366939</v>
      </c>
      <c r="X34" s="20">
        <f t="shared" si="4"/>
        <v>56.25288291218115</v>
      </c>
      <c r="Y34" s="19"/>
      <c r="Z34" s="24">
        <v>1310898</v>
      </c>
      <c r="AA34" s="24">
        <v>255011</v>
      </c>
      <c r="AB34" s="24">
        <v>140668</v>
      </c>
      <c r="AC34" s="24">
        <v>909956</v>
      </c>
      <c r="AD34" s="24">
        <v>271818</v>
      </c>
      <c r="AE34" s="24">
        <f t="shared" si="5"/>
        <v>2888351</v>
      </c>
      <c r="AF34" s="19"/>
      <c r="AG34" s="24">
        <f t="shared" si="6"/>
        <v>101961384.99999999</v>
      </c>
      <c r="AH34" s="24">
        <f t="shared" si="7"/>
        <v>14383215</v>
      </c>
      <c r="AI34" s="24">
        <f t="shared" si="8"/>
        <v>8230718</v>
      </c>
      <c r="AJ34" s="24">
        <f t="shared" si="9"/>
        <v>55605585.97240901</v>
      </c>
      <c r="AK34" s="24">
        <f t="shared" si="10"/>
        <v>15290546.127423257</v>
      </c>
      <c r="AL34" s="19"/>
      <c r="AM34" s="21">
        <f t="shared" si="11"/>
        <v>195471450.09983227</v>
      </c>
      <c r="AN34" s="19"/>
      <c r="AO34" s="6">
        <f t="shared" si="12"/>
        <v>67.675794977768376</v>
      </c>
    </row>
    <row r="35" spans="1:41" s="1" customFormat="1" x14ac:dyDescent="0.25">
      <c r="A35" s="16">
        <v>39661</v>
      </c>
      <c r="B35" s="35">
        <v>65.667723169753302</v>
      </c>
      <c r="C35" s="35">
        <v>52.26780760731581</v>
      </c>
      <c r="D35" s="35">
        <v>50.088473223242808</v>
      </c>
      <c r="E35" s="35">
        <v>57.273737860397041</v>
      </c>
      <c r="F35" s="35">
        <v>49.211397495698456</v>
      </c>
      <c r="G35" s="19"/>
      <c r="H35" s="6">
        <v>0.5</v>
      </c>
      <c r="I35" s="6">
        <v>1.4</v>
      </c>
      <c r="J35" s="6">
        <v>0</v>
      </c>
      <c r="K35" s="6">
        <v>0.90000000000000036</v>
      </c>
      <c r="L35" s="6">
        <v>4.9480000000000004</v>
      </c>
      <c r="M35" s="19"/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25"/>
      <c r="T35" s="20">
        <f t="shared" si="0"/>
        <v>65.667723169753302</v>
      </c>
      <c r="U35" s="20">
        <f t="shared" si="1"/>
        <v>52.26780760731581</v>
      </c>
      <c r="V35" s="20">
        <f t="shared" si="2"/>
        <v>50.088473223242808</v>
      </c>
      <c r="W35" s="20">
        <f t="shared" si="3"/>
        <v>57.273737860397041</v>
      </c>
      <c r="X35" s="20">
        <f t="shared" si="4"/>
        <v>49.211397495698456</v>
      </c>
      <c r="Y35" s="19"/>
      <c r="Z35" s="24">
        <v>1311244</v>
      </c>
      <c r="AA35" s="24">
        <v>255228</v>
      </c>
      <c r="AB35" s="24">
        <v>140551</v>
      </c>
      <c r="AC35" s="24">
        <v>912122</v>
      </c>
      <c r="AD35" s="24">
        <v>272178</v>
      </c>
      <c r="AE35" s="24">
        <f t="shared" si="5"/>
        <v>2891323</v>
      </c>
      <c r="AF35" s="19"/>
      <c r="AG35" s="24">
        <f t="shared" si="6"/>
        <v>86106408</v>
      </c>
      <c r="AH35" s="24">
        <f t="shared" si="7"/>
        <v>13340208</v>
      </c>
      <c r="AI35" s="24">
        <f t="shared" si="8"/>
        <v>7039985</v>
      </c>
      <c r="AJ35" s="24">
        <f t="shared" si="9"/>
        <v>52240636.324701071</v>
      </c>
      <c r="AK35" s="24">
        <f t="shared" si="10"/>
        <v>13394259.747584214</v>
      </c>
      <c r="AL35" s="19"/>
      <c r="AM35" s="21">
        <f t="shared" si="11"/>
        <v>172121497.07228529</v>
      </c>
      <c r="AN35" s="19"/>
      <c r="AO35" s="6">
        <f t="shared" si="12"/>
        <v>59.530359310352146</v>
      </c>
    </row>
    <row r="36" spans="1:41" s="1" customFormat="1" x14ac:dyDescent="0.25">
      <c r="A36" s="16">
        <v>39692</v>
      </c>
      <c r="B36" s="35">
        <v>66.933645386613449</v>
      </c>
      <c r="C36" s="35">
        <v>58.644299997654805</v>
      </c>
      <c r="D36" s="35">
        <v>50.079976105307324</v>
      </c>
      <c r="E36" s="35">
        <v>56.101438266621066</v>
      </c>
      <c r="F36" s="35">
        <v>65.468107260641503</v>
      </c>
      <c r="G36" s="19"/>
      <c r="H36" s="6">
        <v>13.599999999999998</v>
      </c>
      <c r="I36" s="6">
        <v>33.6</v>
      </c>
      <c r="J36" s="6">
        <v>12</v>
      </c>
      <c r="K36" s="6">
        <v>14.400000000000004</v>
      </c>
      <c r="L36" s="6">
        <v>37.751000000000005</v>
      </c>
      <c r="M36" s="19"/>
      <c r="N36" s="30">
        <v>0.55301000000000045</v>
      </c>
      <c r="O36" s="30">
        <v>0.29463333333333064</v>
      </c>
      <c r="P36" s="30">
        <v>0.64765000000000583</v>
      </c>
      <c r="Q36" s="30">
        <v>0</v>
      </c>
      <c r="R36" s="30">
        <v>0.15336296296296223</v>
      </c>
      <c r="S36" s="25"/>
      <c r="T36" s="20">
        <f t="shared" si="0"/>
        <v>59.412709386613443</v>
      </c>
      <c r="U36" s="20">
        <f t="shared" si="1"/>
        <v>48.744619997654894</v>
      </c>
      <c r="V36" s="20">
        <f t="shared" si="2"/>
        <v>42.308176105307254</v>
      </c>
      <c r="W36" s="20">
        <f t="shared" si="3"/>
        <v>56.101438266621066</v>
      </c>
      <c r="X36" s="20">
        <f t="shared" si="4"/>
        <v>59.678502045826718</v>
      </c>
      <c r="Y36" s="19"/>
      <c r="Z36" s="24">
        <v>1312810</v>
      </c>
      <c r="AA36" s="24">
        <v>255842</v>
      </c>
      <c r="AB36" s="24">
        <v>140617</v>
      </c>
      <c r="AC36" s="24">
        <v>913485</v>
      </c>
      <c r="AD36" s="24">
        <v>272336</v>
      </c>
      <c r="AE36" s="24">
        <f t="shared" si="5"/>
        <v>2895090</v>
      </c>
      <c r="AF36" s="19"/>
      <c r="AG36" s="24">
        <f t="shared" si="6"/>
        <v>77997599.009839997</v>
      </c>
      <c r="AH36" s="24">
        <f t="shared" si="7"/>
        <v>12470921.069440024</v>
      </c>
      <c r="AI36" s="24">
        <f t="shared" si="8"/>
        <v>5949248.7993999906</v>
      </c>
      <c r="AJ36" s="24">
        <f t="shared" si="9"/>
        <v>51247822.334984347</v>
      </c>
      <c r="AK36" s="24">
        <f t="shared" si="10"/>
        <v>16252604.533152265</v>
      </c>
      <c r="AL36" s="19"/>
      <c r="AM36" s="21">
        <f t="shared" si="11"/>
        <v>163918195.74681661</v>
      </c>
      <c r="AN36" s="19"/>
      <c r="AO36" s="6">
        <f t="shared" si="12"/>
        <v>56.619378239300545</v>
      </c>
    </row>
    <row r="37" spans="1:41" s="1" customFormat="1" x14ac:dyDescent="0.25">
      <c r="A37" s="16">
        <v>39722</v>
      </c>
      <c r="B37" s="35">
        <v>192.69221339352555</v>
      </c>
      <c r="C37" s="35">
        <v>159.83389730190686</v>
      </c>
      <c r="D37" s="35">
        <v>145.65696687245577</v>
      </c>
      <c r="E37" s="35">
        <v>127.25669099065838</v>
      </c>
      <c r="F37" s="35">
        <v>134.80136329171671</v>
      </c>
      <c r="G37" s="19"/>
      <c r="H37" s="6">
        <v>67.400000000000006</v>
      </c>
      <c r="I37" s="6">
        <v>49.5</v>
      </c>
      <c r="J37" s="6">
        <v>61.399999999999977</v>
      </c>
      <c r="K37" s="6">
        <v>60.200000000000045</v>
      </c>
      <c r="L37" s="6">
        <v>40.492000000000019</v>
      </c>
      <c r="M37" s="19"/>
      <c r="N37" s="30">
        <v>0.56811570247934029</v>
      </c>
      <c r="O37" s="30">
        <v>0.38578770949720614</v>
      </c>
      <c r="P37" s="30">
        <v>0.49970918367346845</v>
      </c>
      <c r="Q37" s="30">
        <v>0.33028438037994923</v>
      </c>
      <c r="R37" s="30">
        <v>0.35614218009478776</v>
      </c>
      <c r="S37" s="25"/>
      <c r="T37" s="20">
        <f t="shared" si="0"/>
        <v>154.401215046418</v>
      </c>
      <c r="U37" s="20">
        <f t="shared" si="1"/>
        <v>140.73740568179517</v>
      </c>
      <c r="V37" s="20">
        <f t="shared" si="2"/>
        <v>114.97482299490481</v>
      </c>
      <c r="W37" s="20">
        <f t="shared" si="3"/>
        <v>107.37357129178542</v>
      </c>
      <c r="X37" s="20">
        <f t="shared" si="4"/>
        <v>120.38045413531856</v>
      </c>
      <c r="Y37" s="19"/>
      <c r="Z37" s="24">
        <v>1315785</v>
      </c>
      <c r="AA37" s="24">
        <v>256811</v>
      </c>
      <c r="AB37" s="24">
        <v>140759</v>
      </c>
      <c r="AC37" s="24">
        <v>914189</v>
      </c>
      <c r="AD37" s="24">
        <v>272878</v>
      </c>
      <c r="AE37" s="24">
        <f t="shared" si="5"/>
        <v>2900422</v>
      </c>
      <c r="AF37" s="19"/>
      <c r="AG37" s="24">
        <f t="shared" si="6"/>
        <v>203158802.73985112</v>
      </c>
      <c r="AH37" s="24">
        <f t="shared" si="7"/>
        <v>36142913.890547499</v>
      </c>
      <c r="AI37" s="24">
        <f t="shared" si="8"/>
        <v>16183741.109939806</v>
      </c>
      <c r="AJ37" s="24">
        <f t="shared" si="9"/>
        <v>98159737.765666023</v>
      </c>
      <c r="AK37" s="24">
        <f t="shared" si="10"/>
        <v>32849177.563537456</v>
      </c>
      <c r="AL37" s="19"/>
      <c r="AM37" s="21">
        <f t="shared" si="11"/>
        <v>386494373.06954193</v>
      </c>
      <c r="AN37" s="19"/>
      <c r="AO37" s="6">
        <f t="shared" si="12"/>
        <v>133.25453091637766</v>
      </c>
    </row>
    <row r="38" spans="1:41" s="1" customFormat="1" x14ac:dyDescent="0.25">
      <c r="A38" s="16">
        <v>39753</v>
      </c>
      <c r="B38" s="35">
        <v>331.87893162982277</v>
      </c>
      <c r="C38" s="35">
        <v>269.73940859402546</v>
      </c>
      <c r="D38" s="35">
        <v>268.58164038972541</v>
      </c>
      <c r="E38" s="35">
        <v>258.42601215822344</v>
      </c>
      <c r="F38" s="35">
        <v>254.14189149952068</v>
      </c>
      <c r="G38" s="19"/>
      <c r="H38" s="6">
        <v>51.199999999999989</v>
      </c>
      <c r="I38" s="6">
        <v>0.80000000000006821</v>
      </c>
      <c r="J38" s="6">
        <v>28.199999999999989</v>
      </c>
      <c r="K38" s="6">
        <v>26.699999999999932</v>
      </c>
      <c r="L38" s="6">
        <v>9.5159999999999627</v>
      </c>
      <c r="M38" s="19"/>
      <c r="N38" s="30">
        <v>0.63939016393442594</v>
      </c>
      <c r="O38" s="30">
        <v>0.43224694376528078</v>
      </c>
      <c r="P38" s="30">
        <v>0.56820068027210779</v>
      </c>
      <c r="Q38" s="30">
        <v>0.48710393087741727</v>
      </c>
      <c r="R38" s="30">
        <v>0.46543793911006914</v>
      </c>
      <c r="S38" s="25"/>
      <c r="T38" s="20">
        <f t="shared" si="0"/>
        <v>299.14215523638018</v>
      </c>
      <c r="U38" s="20">
        <f t="shared" si="1"/>
        <v>269.39361103901319</v>
      </c>
      <c r="V38" s="20">
        <f t="shared" si="2"/>
        <v>252.55838120605196</v>
      </c>
      <c r="W38" s="20">
        <f t="shared" si="3"/>
        <v>245.42033720379644</v>
      </c>
      <c r="X38" s="20">
        <f t="shared" si="4"/>
        <v>249.71278407094928</v>
      </c>
      <c r="Y38" s="19"/>
      <c r="Z38" s="24">
        <v>1320254</v>
      </c>
      <c r="AA38" s="24">
        <v>258063</v>
      </c>
      <c r="AB38" s="24">
        <v>141125</v>
      </c>
      <c r="AC38" s="24">
        <v>917011</v>
      </c>
      <c r="AD38" s="24">
        <v>273748</v>
      </c>
      <c r="AE38" s="24">
        <f t="shared" si="5"/>
        <v>2910201</v>
      </c>
      <c r="AF38" s="19"/>
      <c r="AG38" s="24">
        <f t="shared" si="6"/>
        <v>394943627.01945186</v>
      </c>
      <c r="AH38" s="24">
        <f t="shared" si="7"/>
        <v>69520523.445560858</v>
      </c>
      <c r="AI38" s="24">
        <f t="shared" si="8"/>
        <v>35642301.547704086</v>
      </c>
      <c r="AJ38" s="24">
        <f t="shared" si="9"/>
        <v>225053148.83959058</v>
      </c>
      <c r="AK38" s="24">
        <f t="shared" si="10"/>
        <v>68358375.213854223</v>
      </c>
      <c r="AL38" s="19"/>
      <c r="AM38" s="21">
        <f t="shared" si="11"/>
        <v>793517976.06616163</v>
      </c>
      <c r="AN38" s="19"/>
      <c r="AO38" s="6">
        <f t="shared" si="12"/>
        <v>272.66775596124171</v>
      </c>
    </row>
    <row r="39" spans="1:41" s="1" customFormat="1" x14ac:dyDescent="0.25">
      <c r="A39" s="16">
        <v>39783</v>
      </c>
      <c r="B39" s="35">
        <v>443.14761403646509</v>
      </c>
      <c r="C39" s="35">
        <v>397.92686488944378</v>
      </c>
      <c r="D39" s="35">
        <v>367.05665257890792</v>
      </c>
      <c r="E39" s="35">
        <v>410.77080944978081</v>
      </c>
      <c r="F39" s="35">
        <v>422.85834927620306</v>
      </c>
      <c r="G39" s="19"/>
      <c r="H39" s="6">
        <v>93.600000000000136</v>
      </c>
      <c r="I39" s="6">
        <v>93.5</v>
      </c>
      <c r="J39" s="6">
        <v>75</v>
      </c>
      <c r="K39" s="6">
        <v>99.400000000000205</v>
      </c>
      <c r="L39" s="6">
        <v>120.17400000000009</v>
      </c>
      <c r="M39" s="19"/>
      <c r="N39" s="30">
        <v>0.64379443254817814</v>
      </c>
      <c r="O39" s="30">
        <v>0.46048844884488421</v>
      </c>
      <c r="P39" s="30">
        <v>0.58438927738927637</v>
      </c>
      <c r="Q39" s="30">
        <v>0.53842912876493554</v>
      </c>
      <c r="R39" s="30">
        <v>0.46867799352750816</v>
      </c>
      <c r="S39" s="25"/>
      <c r="T39" s="20">
        <f t="shared" si="0"/>
        <v>382.88845514995552</v>
      </c>
      <c r="U39" s="20">
        <f t="shared" si="1"/>
        <v>354.8711949224471</v>
      </c>
      <c r="V39" s="20">
        <f t="shared" si="2"/>
        <v>323.22745677471221</v>
      </c>
      <c r="W39" s="20">
        <f t="shared" si="3"/>
        <v>357.25095405054611</v>
      </c>
      <c r="X39" s="20">
        <f t="shared" si="4"/>
        <v>366.53544008202823</v>
      </c>
      <c r="Y39" s="19"/>
      <c r="Z39" s="24">
        <v>1324664</v>
      </c>
      <c r="AA39" s="24">
        <v>259506</v>
      </c>
      <c r="AB39" s="24">
        <v>141494</v>
      </c>
      <c r="AC39" s="24">
        <v>919362</v>
      </c>
      <c r="AD39" s="24">
        <v>274484</v>
      </c>
      <c r="AE39" s="24">
        <f t="shared" si="5"/>
        <v>2919510</v>
      </c>
      <c r="AF39" s="19"/>
      <c r="AG39" s="24">
        <f t="shared" si="6"/>
        <v>507198552.55276066</v>
      </c>
      <c r="AH39" s="24">
        <f t="shared" si="7"/>
        <v>92091204.309544563</v>
      </c>
      <c r="AI39" s="24">
        <f t="shared" si="8"/>
        <v>45734745.768881127</v>
      </c>
      <c r="AJ39" s="24">
        <f t="shared" si="9"/>
        <v>328442951.61781818</v>
      </c>
      <c r="AK39" s="24">
        <f t="shared" si="10"/>
        <v>100608113.73547544</v>
      </c>
      <c r="AL39" s="19"/>
      <c r="AM39" s="21">
        <f t="shared" si="11"/>
        <v>1074075567.9844799</v>
      </c>
      <c r="AN39" s="19"/>
      <c r="AO39" s="6">
        <f t="shared" si="12"/>
        <v>367.89583456966403</v>
      </c>
    </row>
    <row r="40" spans="1:41" s="1" customFormat="1" x14ac:dyDescent="0.25">
      <c r="A40" s="16">
        <v>39814</v>
      </c>
      <c r="B40" s="35">
        <v>588.58060191510231</v>
      </c>
      <c r="C40" s="35">
        <v>513.13078578705085</v>
      </c>
      <c r="D40" s="35">
        <v>484.27057803834799</v>
      </c>
      <c r="E40" s="35">
        <v>504.10834661627979</v>
      </c>
      <c r="F40" s="35">
        <v>519.68340390080448</v>
      </c>
      <c r="G40" s="19"/>
      <c r="H40" s="6">
        <v>151.90000000000009</v>
      </c>
      <c r="I40" s="6">
        <v>158.80000000000007</v>
      </c>
      <c r="J40" s="6">
        <v>134.39999999999975</v>
      </c>
      <c r="K40" s="6">
        <v>144.30000000000007</v>
      </c>
      <c r="L40" s="6">
        <v>147.34500000000003</v>
      </c>
      <c r="M40" s="19"/>
      <c r="N40" s="30">
        <v>0.67050976909413706</v>
      </c>
      <c r="O40" s="30">
        <v>0.48102367688022113</v>
      </c>
      <c r="P40" s="30">
        <v>0.6075113636363626</v>
      </c>
      <c r="Q40" s="30">
        <v>0.54842267944576295</v>
      </c>
      <c r="R40" s="30">
        <v>0.50126703755215629</v>
      </c>
      <c r="S40" s="25"/>
      <c r="T40" s="20">
        <f t="shared" si="0"/>
        <v>486.73016798970281</v>
      </c>
      <c r="U40" s="20">
        <f t="shared" si="1"/>
        <v>436.74422589847171</v>
      </c>
      <c r="V40" s="20">
        <f t="shared" si="2"/>
        <v>402.62105076562102</v>
      </c>
      <c r="W40" s="20">
        <f t="shared" si="3"/>
        <v>424.97095397225615</v>
      </c>
      <c r="X40" s="20">
        <f t="shared" si="4"/>
        <v>445.824212252682</v>
      </c>
      <c r="Y40" s="19"/>
      <c r="Z40" s="24">
        <v>1329224</v>
      </c>
      <c r="AA40" s="24">
        <v>261114</v>
      </c>
      <c r="AB40" s="24">
        <v>141911</v>
      </c>
      <c r="AC40" s="24">
        <v>919150</v>
      </c>
      <c r="AD40" s="24">
        <v>274413</v>
      </c>
      <c r="AE40" s="24">
        <f t="shared" si="5"/>
        <v>2925812</v>
      </c>
      <c r="AF40" s="19"/>
      <c r="AG40" s="24">
        <f t="shared" si="6"/>
        <v>646973420.81594467</v>
      </c>
      <c r="AH40" s="24">
        <f t="shared" si="7"/>
        <v>114040031.80125354</v>
      </c>
      <c r="AI40" s="24">
        <f t="shared" si="8"/>
        <v>57136355.935200043</v>
      </c>
      <c r="AJ40" s="24">
        <f t="shared" si="9"/>
        <v>390612052.34359926</v>
      </c>
      <c r="AK40" s="24">
        <f t="shared" si="10"/>
        <v>122339959.55689523</v>
      </c>
      <c r="AL40" s="19"/>
      <c r="AM40" s="21">
        <f t="shared" si="11"/>
        <v>1331101820.4528928</v>
      </c>
      <c r="AN40" s="19"/>
      <c r="AO40" s="6">
        <f t="shared" si="12"/>
        <v>454.95124787679208</v>
      </c>
    </row>
    <row r="41" spans="1:41" s="1" customFormat="1" x14ac:dyDescent="0.25">
      <c r="A41" s="16">
        <v>39845</v>
      </c>
      <c r="B41" s="35">
        <v>387.89328348512851</v>
      </c>
      <c r="C41" s="35">
        <v>341.62710078016704</v>
      </c>
      <c r="D41" s="35">
        <v>323.39096659794393</v>
      </c>
      <c r="E41" s="35">
        <v>348.20836284947609</v>
      </c>
      <c r="F41" s="35">
        <v>349.34892404555148</v>
      </c>
      <c r="G41" s="19"/>
      <c r="H41" s="6">
        <v>-0.5</v>
      </c>
      <c r="I41" s="6">
        <v>-16.200000000000045</v>
      </c>
      <c r="J41" s="6">
        <v>-8.3000000000000114</v>
      </c>
      <c r="K41" s="6">
        <v>-17.700000000000045</v>
      </c>
      <c r="L41" s="6">
        <v>-6.1729999999998881</v>
      </c>
      <c r="M41" s="19"/>
      <c r="N41" s="30">
        <v>0.63474124513618557</v>
      </c>
      <c r="O41" s="30">
        <v>0.46934444444444412</v>
      </c>
      <c r="P41" s="30">
        <v>0.58454526748971203</v>
      </c>
      <c r="Q41" s="30">
        <v>0.5217543376135122</v>
      </c>
      <c r="R41" s="30">
        <v>0.45320426829268312</v>
      </c>
      <c r="S41" s="25"/>
      <c r="T41" s="20">
        <f t="shared" si="0"/>
        <v>388.2106541076966</v>
      </c>
      <c r="U41" s="20">
        <f t="shared" si="1"/>
        <v>349.23048078016706</v>
      </c>
      <c r="V41" s="20">
        <f t="shared" si="2"/>
        <v>328.24269231810854</v>
      </c>
      <c r="W41" s="20">
        <f t="shared" si="3"/>
        <v>357.44341462523528</v>
      </c>
      <c r="X41" s="20">
        <f t="shared" si="4"/>
        <v>352.14655399372219</v>
      </c>
      <c r="Y41" s="19"/>
      <c r="Z41" s="24">
        <v>1331509</v>
      </c>
      <c r="AA41" s="24">
        <v>261867</v>
      </c>
      <c r="AB41" s="24">
        <v>142117</v>
      </c>
      <c r="AC41" s="24">
        <v>920148</v>
      </c>
      <c r="AD41" s="24">
        <v>274604</v>
      </c>
      <c r="AE41" s="24">
        <f t="shared" si="5"/>
        <v>2930245</v>
      </c>
      <c r="AF41" s="19"/>
      <c r="AG41" s="24">
        <f t="shared" si="6"/>
        <v>516905979.840285</v>
      </c>
      <c r="AH41" s="24">
        <f t="shared" si="7"/>
        <v>91451938.310460001</v>
      </c>
      <c r="AI41" s="24">
        <f t="shared" si="8"/>
        <v>46648866.704172634</v>
      </c>
      <c r="AJ41" s="24">
        <f t="shared" si="9"/>
        <v>328900843.08058101</v>
      </c>
      <c r="AK41" s="24">
        <f t="shared" si="10"/>
        <v>96700852.312892094</v>
      </c>
      <c r="AL41" s="19"/>
      <c r="AM41" s="21">
        <f t="shared" si="11"/>
        <v>1080608480.2483909</v>
      </c>
      <c r="AN41" s="19"/>
      <c r="AO41" s="6">
        <f t="shared" si="12"/>
        <v>368.77751868816119</v>
      </c>
    </row>
    <row r="42" spans="1:41" s="1" customFormat="1" x14ac:dyDescent="0.25">
      <c r="A42" s="16">
        <v>39873</v>
      </c>
      <c r="B42" s="35">
        <v>347.84536428137977</v>
      </c>
      <c r="C42" s="35">
        <v>307.73646706267203</v>
      </c>
      <c r="D42" s="35">
        <v>294.80599323616474</v>
      </c>
      <c r="E42" s="35">
        <v>323.61619114658669</v>
      </c>
      <c r="F42" s="35">
        <v>323.5540251533676</v>
      </c>
      <c r="G42" s="19"/>
      <c r="H42" s="6">
        <v>20.099999999999966</v>
      </c>
      <c r="I42" s="6">
        <v>-15.499999999999943</v>
      </c>
      <c r="J42" s="6">
        <v>11.200000000000045</v>
      </c>
      <c r="K42" s="6">
        <v>2.7000000000001023</v>
      </c>
      <c r="L42" s="6">
        <v>17.668000000000006</v>
      </c>
      <c r="M42" s="19"/>
      <c r="N42" s="30">
        <v>0.65921428571428642</v>
      </c>
      <c r="O42" s="30">
        <v>0.48075196850393587</v>
      </c>
      <c r="P42" s="30">
        <v>0.60571173469387674</v>
      </c>
      <c r="Q42" s="30">
        <v>0.52776896373854099</v>
      </c>
      <c r="R42" s="30">
        <v>0.46456367041198443</v>
      </c>
      <c r="S42" s="25"/>
      <c r="T42" s="20">
        <f t="shared" si="0"/>
        <v>334.59515713852267</v>
      </c>
      <c r="U42" s="20">
        <f t="shared" si="1"/>
        <v>315.18812257448303</v>
      </c>
      <c r="V42" s="20">
        <f t="shared" si="2"/>
        <v>288.02202180759332</v>
      </c>
      <c r="W42" s="20">
        <f t="shared" si="3"/>
        <v>322.19121494449257</v>
      </c>
      <c r="X42" s="20">
        <f t="shared" si="4"/>
        <v>315.34611422452866</v>
      </c>
      <c r="Y42" s="19"/>
      <c r="Z42" s="24">
        <v>1333159</v>
      </c>
      <c r="AA42" s="24">
        <v>262286</v>
      </c>
      <c r="AB42" s="24">
        <v>142227</v>
      </c>
      <c r="AC42" s="24">
        <v>921416</v>
      </c>
      <c r="AD42" s="24">
        <v>274723</v>
      </c>
      <c r="AE42" s="24">
        <f t="shared" si="5"/>
        <v>2933811</v>
      </c>
      <c r="AF42" s="19"/>
      <c r="AG42" s="24">
        <f t="shared" si="6"/>
        <v>446068545.09563571</v>
      </c>
      <c r="AH42" s="24">
        <f t="shared" si="7"/>
        <v>82669431.917570859</v>
      </c>
      <c r="AI42" s="24">
        <f t="shared" si="8"/>
        <v>40964508.095628574</v>
      </c>
      <c r="AJ42" s="24">
        <f t="shared" si="9"/>
        <v>296872140.50929457</v>
      </c>
      <c r="AK42" s="24">
        <f t="shared" si="10"/>
        <v>86632830.53810519</v>
      </c>
      <c r="AL42" s="19"/>
      <c r="AM42" s="21">
        <f t="shared" si="11"/>
        <v>953207456.15623498</v>
      </c>
      <c r="AN42" s="19"/>
      <c r="AO42" s="6">
        <f t="shared" si="12"/>
        <v>324.90417963401018</v>
      </c>
    </row>
    <row r="43" spans="1:41" s="1" customFormat="1" x14ac:dyDescent="0.25">
      <c r="A43" s="16">
        <v>39904</v>
      </c>
      <c r="B43" s="35">
        <v>210.04851181288794</v>
      </c>
      <c r="C43" s="35">
        <v>168.88954490949581</v>
      </c>
      <c r="D43" s="35">
        <v>175.65651467973095</v>
      </c>
      <c r="E43" s="35">
        <v>192.57059528838752</v>
      </c>
      <c r="F43" s="35">
        <v>206.27528547353131</v>
      </c>
      <c r="G43" s="19"/>
      <c r="H43" s="6">
        <v>0.59999999999999432</v>
      </c>
      <c r="I43" s="6">
        <v>-29.799999999999983</v>
      </c>
      <c r="J43" s="6">
        <v>-15.80000000000004</v>
      </c>
      <c r="K43" s="6">
        <v>-35.499999999999972</v>
      </c>
      <c r="L43" s="6">
        <v>-22.079999999999984</v>
      </c>
      <c r="M43" s="19"/>
      <c r="N43" s="30">
        <v>0.66700904977375419</v>
      </c>
      <c r="O43" s="30">
        <v>0.48700732600732571</v>
      </c>
      <c r="P43" s="30">
        <v>0.60430508474576283</v>
      </c>
      <c r="Q43" s="30">
        <v>0.51192064913845825</v>
      </c>
      <c r="R43" s="30">
        <v>0.45117313432835787</v>
      </c>
      <c r="S43" s="25"/>
      <c r="T43" s="20">
        <f t="shared" si="0"/>
        <v>209.64830638302368</v>
      </c>
      <c r="U43" s="20">
        <f t="shared" si="1"/>
        <v>183.40236322451412</v>
      </c>
      <c r="V43" s="20">
        <f t="shared" si="2"/>
        <v>185.20453501871401</v>
      </c>
      <c r="W43" s="20">
        <f t="shared" si="3"/>
        <v>210.74377833280278</v>
      </c>
      <c r="X43" s="20">
        <f t="shared" si="4"/>
        <v>216.23718827950145</v>
      </c>
      <c r="Y43" s="19"/>
      <c r="Z43" s="24">
        <v>1334644</v>
      </c>
      <c r="AA43" s="24">
        <v>262695</v>
      </c>
      <c r="AB43" s="24">
        <v>142271</v>
      </c>
      <c r="AC43" s="24">
        <v>922827</v>
      </c>
      <c r="AD43" s="24">
        <v>274852</v>
      </c>
      <c r="AE43" s="24">
        <f t="shared" si="5"/>
        <v>2937289</v>
      </c>
      <c r="AF43" s="19"/>
      <c r="AG43" s="24">
        <f t="shared" si="6"/>
        <v>279805854.22426426</v>
      </c>
      <c r="AH43" s="24">
        <f t="shared" si="7"/>
        <v>48178883.807263739</v>
      </c>
      <c r="AI43" s="24">
        <f t="shared" si="8"/>
        <v>26349234.40164746</v>
      </c>
      <c r="AJ43" s="24">
        <f t="shared" si="9"/>
        <v>194480048.72752538</v>
      </c>
      <c r="AK43" s="24">
        <f t="shared" si="10"/>
        <v>59433223.672997534</v>
      </c>
      <c r="AL43" s="19"/>
      <c r="AM43" s="21">
        <f t="shared" si="11"/>
        <v>608247244.83369827</v>
      </c>
      <c r="AN43" s="19"/>
      <c r="AO43" s="6">
        <f t="shared" si="12"/>
        <v>207.07776621016805</v>
      </c>
    </row>
    <row r="44" spans="1:41" s="1" customFormat="1" x14ac:dyDescent="0.25">
      <c r="A44" s="16">
        <v>39934</v>
      </c>
      <c r="B44" s="35">
        <v>110.02795444516285</v>
      </c>
      <c r="C44" s="35">
        <v>94.136680359044576</v>
      </c>
      <c r="D44" s="35">
        <v>83.204436944063559</v>
      </c>
      <c r="E44" s="35">
        <v>104.28033855198096</v>
      </c>
      <c r="F44" s="35">
        <v>122.71168821436895</v>
      </c>
      <c r="G44" s="19"/>
      <c r="H44" s="6">
        <v>19.700000000000003</v>
      </c>
      <c r="I44" s="6">
        <v>38.200000000000003</v>
      </c>
      <c r="J44" s="6">
        <v>8.0999999999999801</v>
      </c>
      <c r="K44" s="6">
        <v>11.600000000000009</v>
      </c>
      <c r="L44" s="6">
        <v>51.325000000000017</v>
      </c>
      <c r="M44" s="19"/>
      <c r="N44" s="30">
        <v>0.76870784313725271</v>
      </c>
      <c r="O44" s="30">
        <v>0.49094807692307596</v>
      </c>
      <c r="P44" s="30">
        <v>0.65909464285714336</v>
      </c>
      <c r="Q44" s="30">
        <v>0.48944108982054541</v>
      </c>
      <c r="R44" s="30">
        <v>0.44749245283018835</v>
      </c>
      <c r="S44" s="25"/>
      <c r="T44" s="20">
        <f t="shared" si="0"/>
        <v>94.884409935358974</v>
      </c>
      <c r="U44" s="20">
        <f t="shared" si="1"/>
        <v>75.382463820583069</v>
      </c>
      <c r="V44" s="20">
        <f t="shared" si="2"/>
        <v>77.865770336920718</v>
      </c>
      <c r="W44" s="20">
        <f t="shared" si="3"/>
        <v>98.60282191006263</v>
      </c>
      <c r="X44" s="20">
        <f t="shared" si="4"/>
        <v>99.744138072859528</v>
      </c>
      <c r="Y44" s="19"/>
      <c r="Z44" s="24">
        <v>1334743</v>
      </c>
      <c r="AA44" s="24">
        <v>262920</v>
      </c>
      <c r="AB44" s="24">
        <v>142215</v>
      </c>
      <c r="AC44" s="24">
        <v>924006</v>
      </c>
      <c r="AD44" s="24">
        <v>275125</v>
      </c>
      <c r="AE44" s="24">
        <f t="shared" si="5"/>
        <v>2939009</v>
      </c>
      <c r="AF44" s="19"/>
      <c r="AG44" s="24">
        <f t="shared" si="6"/>
        <v>126646301.97035085</v>
      </c>
      <c r="AH44" s="24">
        <f t="shared" si="7"/>
        <v>19819557.387707699</v>
      </c>
      <c r="AI44" s="24">
        <f t="shared" si="8"/>
        <v>11073680.52846518</v>
      </c>
      <c r="AJ44" s="24">
        <f t="shared" si="9"/>
        <v>91109599.061829329</v>
      </c>
      <c r="AK44" s="24">
        <f t="shared" si="10"/>
        <v>27442105.987295479</v>
      </c>
      <c r="AL44" s="19"/>
      <c r="AM44" s="21">
        <f t="shared" si="11"/>
        <v>276091244.93564856</v>
      </c>
      <c r="AN44" s="19"/>
      <c r="AO44" s="6">
        <f t="shared" si="12"/>
        <v>93.940251607139871</v>
      </c>
    </row>
    <row r="45" spans="1:41" s="1" customFormat="1" x14ac:dyDescent="0.25">
      <c r="A45" s="16">
        <v>39965</v>
      </c>
      <c r="B45" s="35">
        <v>91.145527077654762</v>
      </c>
      <c r="C45" s="35">
        <v>64.26230143944521</v>
      </c>
      <c r="D45" s="35">
        <v>66.564327361838764</v>
      </c>
      <c r="E45" s="35">
        <v>47.364156606275692</v>
      </c>
      <c r="F45" s="35">
        <v>50.500905814089009</v>
      </c>
      <c r="G45" s="19"/>
      <c r="H45" s="6">
        <v>11.899999999999999</v>
      </c>
      <c r="I45" s="6">
        <v>16.299999999999997</v>
      </c>
      <c r="J45" s="6">
        <v>7.2000000000000011</v>
      </c>
      <c r="K45" s="6">
        <v>10.199999999999999</v>
      </c>
      <c r="L45" s="6">
        <v>41.386000000000003</v>
      </c>
      <c r="M45" s="19"/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25"/>
      <c r="T45" s="20">
        <f t="shared" si="0"/>
        <v>91.145527077654762</v>
      </c>
      <c r="U45" s="20">
        <f t="shared" si="1"/>
        <v>64.26230143944521</v>
      </c>
      <c r="V45" s="20">
        <f t="shared" si="2"/>
        <v>66.564327361838764</v>
      </c>
      <c r="W45" s="20">
        <f t="shared" si="3"/>
        <v>47.364156606275692</v>
      </c>
      <c r="X45" s="20">
        <f t="shared" si="4"/>
        <v>50.500905814089009</v>
      </c>
      <c r="Y45" s="19"/>
      <c r="Z45" s="24">
        <v>1334329</v>
      </c>
      <c r="AA45" s="24">
        <v>263018</v>
      </c>
      <c r="AB45" s="24">
        <v>142008</v>
      </c>
      <c r="AC45" s="24">
        <v>923629</v>
      </c>
      <c r="AD45" s="24">
        <v>275258</v>
      </c>
      <c r="AE45" s="24">
        <f t="shared" si="5"/>
        <v>2938242</v>
      </c>
      <c r="AF45" s="19"/>
      <c r="AG45" s="24">
        <f t="shared" si="6"/>
        <v>121618120</v>
      </c>
      <c r="AH45" s="24">
        <f t="shared" si="7"/>
        <v>16902142</v>
      </c>
      <c r="AI45" s="24">
        <f t="shared" si="8"/>
        <v>9452667</v>
      </c>
      <c r="AJ45" s="24">
        <f t="shared" si="9"/>
        <v>43746908.602097809</v>
      </c>
      <c r="AK45" s="24">
        <f t="shared" si="10"/>
        <v>13900778.332574513</v>
      </c>
      <c r="AL45" s="19"/>
      <c r="AM45" s="21">
        <f t="shared" si="11"/>
        <v>205620615.93467233</v>
      </c>
      <c r="AN45" s="19"/>
      <c r="AO45" s="6">
        <f t="shared" si="12"/>
        <v>69.9808306921868</v>
      </c>
    </row>
    <row r="46" spans="1:41" s="1" customFormat="1" x14ac:dyDescent="0.25">
      <c r="A46" s="16">
        <v>39995</v>
      </c>
      <c r="B46" s="35">
        <v>73.188469792103419</v>
      </c>
      <c r="C46" s="35">
        <v>58.332054896678727</v>
      </c>
      <c r="D46" s="35">
        <v>55.850377933212997</v>
      </c>
      <c r="E46" s="35">
        <v>64.630149283132752</v>
      </c>
      <c r="F46" s="35">
        <v>56.497573903389927</v>
      </c>
      <c r="G46" s="19"/>
      <c r="H46" s="6">
        <v>0</v>
      </c>
      <c r="I46" s="6">
        <v>0.5</v>
      </c>
      <c r="J46" s="6">
        <v>0</v>
      </c>
      <c r="K46" s="6">
        <v>0.10000000000000009</v>
      </c>
      <c r="L46" s="6">
        <v>7.1749999999999998</v>
      </c>
      <c r="M46" s="19"/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25"/>
      <c r="T46" s="20">
        <f t="shared" si="0"/>
        <v>73.188469792103419</v>
      </c>
      <c r="U46" s="20">
        <f t="shared" si="1"/>
        <v>58.332054896678727</v>
      </c>
      <c r="V46" s="20">
        <f t="shared" si="2"/>
        <v>55.850377933212997</v>
      </c>
      <c r="W46" s="20">
        <f t="shared" si="3"/>
        <v>64.630149283132752</v>
      </c>
      <c r="X46" s="20">
        <f t="shared" si="4"/>
        <v>56.497573903389927</v>
      </c>
      <c r="Y46" s="19"/>
      <c r="Z46" s="24">
        <v>1333211</v>
      </c>
      <c r="AA46" s="24">
        <v>262821</v>
      </c>
      <c r="AB46" s="24">
        <v>141824</v>
      </c>
      <c r="AC46" s="24">
        <v>924522</v>
      </c>
      <c r="AD46" s="24">
        <v>275663</v>
      </c>
      <c r="AE46" s="24">
        <f t="shared" si="5"/>
        <v>2938041</v>
      </c>
      <c r="AF46" s="19"/>
      <c r="AG46" s="24">
        <f t="shared" si="6"/>
        <v>97575672.999999985</v>
      </c>
      <c r="AH46" s="24">
        <f t="shared" si="7"/>
        <v>15330889</v>
      </c>
      <c r="AI46" s="24">
        <f t="shared" si="8"/>
        <v>7920924</v>
      </c>
      <c r="AJ46" s="24">
        <f t="shared" si="9"/>
        <v>59751994.875540458</v>
      </c>
      <c r="AK46" s="24">
        <f t="shared" si="10"/>
        <v>15574290.714930177</v>
      </c>
      <c r="AL46" s="19"/>
      <c r="AM46" s="21">
        <f t="shared" si="11"/>
        <v>196153771.59047061</v>
      </c>
      <c r="AN46" s="19"/>
      <c r="AO46" s="6">
        <f t="shared" si="12"/>
        <v>66.763456190866847</v>
      </c>
    </row>
    <row r="47" spans="1:41" s="1" customFormat="1" x14ac:dyDescent="0.25">
      <c r="A47" s="16">
        <v>40026</v>
      </c>
      <c r="B47" s="35">
        <v>68.970815308362845</v>
      </c>
      <c r="C47" s="35">
        <v>61.195924771784924</v>
      </c>
      <c r="D47" s="35">
        <v>53.462680834118316</v>
      </c>
      <c r="E47" s="35">
        <v>59.595153851716539</v>
      </c>
      <c r="F47" s="35">
        <v>49.750510726647974</v>
      </c>
      <c r="G47" s="19"/>
      <c r="H47" s="6">
        <v>0.79999999999999982</v>
      </c>
      <c r="I47" s="6">
        <v>4.7999999999999989</v>
      </c>
      <c r="J47" s="6">
        <v>0.10000000000000009</v>
      </c>
      <c r="K47" s="6">
        <v>4.8</v>
      </c>
      <c r="L47" s="6">
        <v>14.776</v>
      </c>
      <c r="M47" s="19"/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25"/>
      <c r="T47" s="20">
        <f t="shared" si="0"/>
        <v>68.970815308362845</v>
      </c>
      <c r="U47" s="20">
        <f t="shared" si="1"/>
        <v>61.195924771784924</v>
      </c>
      <c r="V47" s="20">
        <f t="shared" si="2"/>
        <v>53.462680834118316</v>
      </c>
      <c r="W47" s="20">
        <f t="shared" si="3"/>
        <v>59.595153851716539</v>
      </c>
      <c r="X47" s="20">
        <f t="shared" si="4"/>
        <v>49.750510726647974</v>
      </c>
      <c r="Y47" s="19"/>
      <c r="Z47" s="24">
        <v>1332586</v>
      </c>
      <c r="AA47" s="24">
        <v>262902</v>
      </c>
      <c r="AB47" s="24">
        <v>141616</v>
      </c>
      <c r="AC47" s="24">
        <v>925030</v>
      </c>
      <c r="AD47" s="24">
        <v>275801</v>
      </c>
      <c r="AE47" s="24">
        <f t="shared" si="5"/>
        <v>2937935</v>
      </c>
      <c r="AF47" s="19"/>
      <c r="AG47" s="24">
        <f t="shared" si="6"/>
        <v>91909542.888510004</v>
      </c>
      <c r="AH47" s="24">
        <f t="shared" si="7"/>
        <v>16088531.0143518</v>
      </c>
      <c r="AI47" s="24">
        <f t="shared" si="8"/>
        <v>7571171.0090044998</v>
      </c>
      <c r="AJ47" s="24">
        <f t="shared" si="9"/>
        <v>55127305.167453349</v>
      </c>
      <c r="AK47" s="24">
        <f t="shared" si="10"/>
        <v>13721240.608920237</v>
      </c>
      <c r="AL47" s="19"/>
      <c r="AM47" s="21">
        <f t="shared" si="11"/>
        <v>184417790.6882399</v>
      </c>
      <c r="AN47" s="19"/>
      <c r="AO47" s="6">
        <f t="shared" si="12"/>
        <v>62.771229005488514</v>
      </c>
    </row>
    <row r="48" spans="1:41" s="1" customFormat="1" x14ac:dyDescent="0.25">
      <c r="A48" s="16">
        <v>40057</v>
      </c>
      <c r="B48" s="35">
        <v>79.534457496683828</v>
      </c>
      <c r="C48" s="35">
        <v>70.57026856799709</v>
      </c>
      <c r="D48" s="35">
        <v>63.251165872905894</v>
      </c>
      <c r="E48" s="35">
        <v>58.942854137045863</v>
      </c>
      <c r="F48" s="35">
        <v>57.002010436048288</v>
      </c>
      <c r="G48" s="19"/>
      <c r="H48" s="6">
        <v>22.4</v>
      </c>
      <c r="I48" s="6">
        <v>38.9</v>
      </c>
      <c r="J48" s="6">
        <v>17.200000000000003</v>
      </c>
      <c r="K48" s="6">
        <v>27.3</v>
      </c>
      <c r="L48" s="6">
        <v>21.08</v>
      </c>
      <c r="M48" s="19"/>
      <c r="N48" s="30">
        <v>0.55301000000000045</v>
      </c>
      <c r="O48" s="30">
        <v>0.29463333333333064</v>
      </c>
      <c r="P48" s="30">
        <v>0.64765000000000583</v>
      </c>
      <c r="Q48" s="30">
        <v>0</v>
      </c>
      <c r="R48" s="30">
        <v>0.15336296296296223</v>
      </c>
      <c r="S48" s="25"/>
      <c r="T48" s="20">
        <f t="shared" si="0"/>
        <v>67.147033496683818</v>
      </c>
      <c r="U48" s="20">
        <f t="shared" si="1"/>
        <v>59.109031901330525</v>
      </c>
      <c r="V48" s="20">
        <f t="shared" si="2"/>
        <v>52.111585872905792</v>
      </c>
      <c r="W48" s="20">
        <f t="shared" si="3"/>
        <v>58.942854137045863</v>
      </c>
      <c r="X48" s="20">
        <f t="shared" si="4"/>
        <v>53.769119176789047</v>
      </c>
      <c r="Y48" s="19"/>
      <c r="Z48" s="24">
        <v>1337390</v>
      </c>
      <c r="AA48" s="24">
        <v>264051</v>
      </c>
      <c r="AB48" s="24">
        <v>141946</v>
      </c>
      <c r="AC48" s="24">
        <v>925252</v>
      </c>
      <c r="AD48" s="24">
        <v>275566</v>
      </c>
      <c r="AE48" s="24">
        <f t="shared" si="5"/>
        <v>2944205</v>
      </c>
      <c r="AF48" s="19"/>
      <c r="AG48" s="24">
        <f t="shared" si="6"/>
        <v>89801771.128129974</v>
      </c>
      <c r="AH48" s="24">
        <f t="shared" si="7"/>
        <v>15607798.982578227</v>
      </c>
      <c r="AI48" s="24">
        <f t="shared" si="8"/>
        <v>7397031.1683154851</v>
      </c>
      <c r="AJ48" s="24">
        <f t="shared" si="9"/>
        <v>54536993.67600996</v>
      </c>
      <c r="AK48" s="24">
        <f t="shared" si="10"/>
        <v>14816941.095071051</v>
      </c>
      <c r="AL48" s="19"/>
      <c r="AM48" s="21">
        <f t="shared" si="11"/>
        <v>182160536.05010471</v>
      </c>
      <c r="AN48" s="19"/>
      <c r="AO48" s="6">
        <f t="shared" si="12"/>
        <v>61.870873818264933</v>
      </c>
    </row>
    <row r="49" spans="1:41" s="1" customFormat="1" x14ac:dyDescent="0.25">
      <c r="A49" s="16">
        <v>40087</v>
      </c>
      <c r="B49" s="35">
        <v>178.63537987369537</v>
      </c>
      <c r="C49" s="35">
        <v>145.69029774486299</v>
      </c>
      <c r="D49" s="35">
        <v>133.04946738345222</v>
      </c>
      <c r="E49" s="35">
        <v>147.84311595138422</v>
      </c>
      <c r="F49" s="35">
        <v>167.61954919894646</v>
      </c>
      <c r="G49" s="19"/>
      <c r="H49" s="6">
        <v>76.700000000000017</v>
      </c>
      <c r="I49" s="6">
        <v>82.100000000000023</v>
      </c>
      <c r="J49" s="6">
        <v>69.900000000000006</v>
      </c>
      <c r="K49" s="6">
        <v>69.100000000000023</v>
      </c>
      <c r="L49" s="6">
        <v>77.382000000000005</v>
      </c>
      <c r="M49" s="19"/>
      <c r="N49" s="30">
        <v>0.56811570247934029</v>
      </c>
      <c r="O49" s="30">
        <v>0.38578770949720614</v>
      </c>
      <c r="P49" s="30">
        <v>0.49970918367346845</v>
      </c>
      <c r="Q49" s="30">
        <v>0.33030292028658648</v>
      </c>
      <c r="R49" s="30">
        <v>0.35614218009478776</v>
      </c>
      <c r="S49" s="25"/>
      <c r="T49" s="20">
        <f t="shared" si="0"/>
        <v>135.06090549352996</v>
      </c>
      <c r="U49" s="20">
        <f t="shared" si="1"/>
        <v>114.01712679514236</v>
      </c>
      <c r="V49" s="20">
        <f t="shared" si="2"/>
        <v>98.119795444676782</v>
      </c>
      <c r="W49" s="20">
        <f t="shared" si="3"/>
        <v>125.01918415958109</v>
      </c>
      <c r="X49" s="20">
        <f t="shared" si="4"/>
        <v>140.0605550188516</v>
      </c>
      <c r="Y49" s="19"/>
      <c r="Z49" s="24">
        <v>1344052</v>
      </c>
      <c r="AA49" s="24">
        <v>266547</v>
      </c>
      <c r="AB49" s="24">
        <v>142581</v>
      </c>
      <c r="AC49" s="24">
        <v>925663</v>
      </c>
      <c r="AD49" s="24">
        <v>276034</v>
      </c>
      <c r="AE49" s="24">
        <f t="shared" si="5"/>
        <v>2954877</v>
      </c>
      <c r="AF49" s="19"/>
      <c r="AG49" s="24">
        <f t="shared" si="6"/>
        <v>181528880.15038994</v>
      </c>
      <c r="AH49" s="24">
        <f t="shared" si="7"/>
        <v>30390923.09586481</v>
      </c>
      <c r="AI49" s="24">
        <f t="shared" si="8"/>
        <v>13990018.55429746</v>
      </c>
      <c r="AJ49" s="24">
        <f t="shared" si="9"/>
        <v>115725633.06671031</v>
      </c>
      <c r="AK49" s="24">
        <f t="shared" si="10"/>
        <v>38661475.244073682</v>
      </c>
      <c r="AL49" s="19"/>
      <c r="AM49" s="21">
        <f t="shared" si="11"/>
        <v>380296930.11133617</v>
      </c>
      <c r="AN49" s="19"/>
      <c r="AO49" s="6">
        <f t="shared" si="12"/>
        <v>128.70144175589581</v>
      </c>
    </row>
    <row r="50" spans="1:41" s="1" customFormat="1" x14ac:dyDescent="0.25">
      <c r="A50" s="16">
        <v>40118</v>
      </c>
      <c r="B50" s="35">
        <v>229.57803824579108</v>
      </c>
      <c r="C50" s="35">
        <v>192.50347198434426</v>
      </c>
      <c r="D50" s="35">
        <v>190.38037556183517</v>
      </c>
      <c r="E50" s="35">
        <v>199.93908937935208</v>
      </c>
      <c r="F50" s="35">
        <v>213.98223330789989</v>
      </c>
      <c r="G50" s="19"/>
      <c r="H50" s="6">
        <v>-39.900000000000034</v>
      </c>
      <c r="I50" s="6">
        <v>-80.399999999999977</v>
      </c>
      <c r="J50" s="6">
        <v>-43.900000000000034</v>
      </c>
      <c r="K50" s="6">
        <v>-74.999999999999943</v>
      </c>
      <c r="L50" s="6">
        <v>-92.05800000000005</v>
      </c>
      <c r="M50" s="19"/>
      <c r="N50" s="30">
        <v>0.63939016393442594</v>
      </c>
      <c r="O50" s="30">
        <v>0.43224694376528078</v>
      </c>
      <c r="P50" s="30">
        <v>0.56820068027210779</v>
      </c>
      <c r="Q50" s="30">
        <v>0.48711704587802385</v>
      </c>
      <c r="R50" s="30">
        <v>0.46543793911006914</v>
      </c>
      <c r="S50" s="25"/>
      <c r="T50" s="20">
        <f t="shared" si="0"/>
        <v>255.08970578677469</v>
      </c>
      <c r="U50" s="20">
        <f t="shared" si="1"/>
        <v>227.25612626307282</v>
      </c>
      <c r="V50" s="20">
        <f t="shared" si="2"/>
        <v>215.32438542578072</v>
      </c>
      <c r="W50" s="20">
        <f t="shared" si="3"/>
        <v>236.47286782020385</v>
      </c>
      <c r="X50" s="20">
        <f t="shared" si="4"/>
        <v>256.82951910649467</v>
      </c>
      <c r="Y50" s="19"/>
      <c r="Z50" s="24">
        <v>1345769</v>
      </c>
      <c r="AA50" s="24">
        <v>267761</v>
      </c>
      <c r="AB50" s="24">
        <v>142613</v>
      </c>
      <c r="AC50" s="24">
        <v>927833</v>
      </c>
      <c r="AD50" s="24">
        <v>276948</v>
      </c>
      <c r="AE50" s="24">
        <f t="shared" si="5"/>
        <v>2960924</v>
      </c>
      <c r="AF50" s="19"/>
      <c r="AG50" s="24">
        <f t="shared" si="6"/>
        <v>343291818.26696199</v>
      </c>
      <c r="AH50" s="24">
        <f t="shared" si="7"/>
        <v>60850327.624326639</v>
      </c>
      <c r="AI50" s="24">
        <f t="shared" si="8"/>
        <v>30708056.578726865</v>
      </c>
      <c r="AJ50" s="24">
        <f t="shared" si="9"/>
        <v>219407330.36822319</v>
      </c>
      <c r="AK50" s="24">
        <f t="shared" si="10"/>
        <v>71128421.657505482</v>
      </c>
      <c r="AL50" s="19"/>
      <c r="AM50" s="21">
        <f t="shared" si="11"/>
        <v>725385954.49574423</v>
      </c>
      <c r="AN50" s="19"/>
      <c r="AO50" s="6">
        <f t="shared" si="12"/>
        <v>244.98634699699966</v>
      </c>
    </row>
    <row r="51" spans="1:41" s="1" customFormat="1" x14ac:dyDescent="0.25">
      <c r="A51" s="16">
        <v>40148</v>
      </c>
      <c r="B51" s="35">
        <v>419.31398995336428</v>
      </c>
      <c r="C51" s="35">
        <v>367.23881854007368</v>
      </c>
      <c r="D51" s="35">
        <v>348.10067153692154</v>
      </c>
      <c r="E51" s="35">
        <v>349.1854079773164</v>
      </c>
      <c r="F51" s="35">
        <v>366.45030852519602</v>
      </c>
      <c r="G51" s="19"/>
      <c r="H51" s="6">
        <v>60.699999999999932</v>
      </c>
      <c r="I51" s="6">
        <v>47.899999999999977</v>
      </c>
      <c r="J51" s="6">
        <v>67.900000000000091</v>
      </c>
      <c r="K51" s="6">
        <v>64.900000000000091</v>
      </c>
      <c r="L51" s="6">
        <v>58.577999999999975</v>
      </c>
      <c r="M51" s="19"/>
      <c r="N51" s="30">
        <v>0.64379443254817814</v>
      </c>
      <c r="O51" s="30">
        <v>0.46048844884488421</v>
      </c>
      <c r="P51" s="30">
        <v>0.58438927738927637</v>
      </c>
      <c r="Q51" s="30">
        <v>0.53845139779118567</v>
      </c>
      <c r="R51" s="30">
        <v>0.46867799352750816</v>
      </c>
      <c r="S51" s="25"/>
      <c r="T51" s="20">
        <f t="shared" si="0"/>
        <v>380.23566789768989</v>
      </c>
      <c r="U51" s="20">
        <f t="shared" si="1"/>
        <v>345.18142184040374</v>
      </c>
      <c r="V51" s="20">
        <f t="shared" si="2"/>
        <v>308.42063960218962</v>
      </c>
      <c r="W51" s="20">
        <f t="shared" si="3"/>
        <v>314.2399122606684</v>
      </c>
      <c r="X51" s="20">
        <f t="shared" si="4"/>
        <v>338.99608902034169</v>
      </c>
      <c r="Y51" s="19"/>
      <c r="Z51" s="24">
        <v>1348038</v>
      </c>
      <c r="AA51" s="24">
        <v>268255</v>
      </c>
      <c r="AB51" s="24">
        <v>142863</v>
      </c>
      <c r="AC51" s="24">
        <v>931310</v>
      </c>
      <c r="AD51" s="24">
        <v>277830</v>
      </c>
      <c r="AE51" s="24">
        <f t="shared" si="5"/>
        <v>2968296</v>
      </c>
      <c r="AF51" s="19"/>
      <c r="AG51" s="24">
        <f t="shared" si="6"/>
        <v>512572129.28146607</v>
      </c>
      <c r="AH51" s="24">
        <f t="shared" si="7"/>
        <v>92596642.315797508</v>
      </c>
      <c r="AI51" s="24">
        <f t="shared" si="8"/>
        <v>44061897.835487619</v>
      </c>
      <c r="AJ51" s="24">
        <f t="shared" si="9"/>
        <v>292654772.68748307</v>
      </c>
      <c r="AK51" s="24">
        <f t="shared" si="10"/>
        <v>94183283.412521526</v>
      </c>
      <c r="AL51" s="19"/>
      <c r="AM51" s="21">
        <f t="shared" si="11"/>
        <v>1036068725.5327557</v>
      </c>
      <c r="AN51" s="19"/>
      <c r="AO51" s="6">
        <f t="shared" si="12"/>
        <v>349.04494886384504</v>
      </c>
    </row>
    <row r="52" spans="1:41" s="1" customFormat="1" x14ac:dyDescent="0.25">
      <c r="A52" s="16">
        <v>40179</v>
      </c>
      <c r="B52" s="35">
        <v>485.41278005052925</v>
      </c>
      <c r="C52" s="35">
        <v>392.82840609221381</v>
      </c>
      <c r="D52" s="35">
        <v>398.41738203122054</v>
      </c>
      <c r="E52" s="35">
        <v>459.98439867480221</v>
      </c>
      <c r="F52" s="35">
        <v>439.22731417620076</v>
      </c>
      <c r="G52" s="19"/>
      <c r="H52" s="6">
        <v>54</v>
      </c>
      <c r="I52" s="6">
        <v>-25.800000000000068</v>
      </c>
      <c r="J52" s="6">
        <v>57.399999999999864</v>
      </c>
      <c r="K52" s="6">
        <v>47.299999999999841</v>
      </c>
      <c r="L52" s="6">
        <v>14.315000000000055</v>
      </c>
      <c r="M52" s="19"/>
      <c r="N52" s="30">
        <v>0.67050976909413706</v>
      </c>
      <c r="O52" s="30">
        <v>0.48102367688022113</v>
      </c>
      <c r="P52" s="30">
        <v>0.6075113636363626</v>
      </c>
      <c r="Q52" s="30">
        <v>0.54844883005422784</v>
      </c>
      <c r="R52" s="30">
        <v>0.50126703755215629</v>
      </c>
      <c r="S52" s="25"/>
      <c r="T52" s="20">
        <f t="shared" si="0"/>
        <v>449.20525251944582</v>
      </c>
      <c r="U52" s="20">
        <f t="shared" si="1"/>
        <v>405.23881695572356</v>
      </c>
      <c r="V52" s="20">
        <f t="shared" si="2"/>
        <v>363.54622975849338</v>
      </c>
      <c r="W52" s="20">
        <f t="shared" si="3"/>
        <v>434.04276901323732</v>
      </c>
      <c r="X52" s="20">
        <f t="shared" si="4"/>
        <v>432.05167653364163</v>
      </c>
      <c r="Y52" s="19"/>
      <c r="Z52" s="24">
        <v>1351823</v>
      </c>
      <c r="AA52" s="24">
        <v>270334</v>
      </c>
      <c r="AB52" s="24">
        <v>143392</v>
      </c>
      <c r="AC52" s="24">
        <v>930790</v>
      </c>
      <c r="AD52" s="24">
        <v>277670</v>
      </c>
      <c r="AE52" s="24">
        <f t="shared" si="5"/>
        <v>2974009</v>
      </c>
      <c r="AF52" s="19"/>
      <c r="AG52" s="24">
        <f t="shared" si="6"/>
        <v>607245992.07659483</v>
      </c>
      <c r="AH52" s="24">
        <f t="shared" si="7"/>
        <v>109549830.34290858</v>
      </c>
      <c r="AI52" s="24">
        <f t="shared" si="8"/>
        <v>52129620.977529883</v>
      </c>
      <c r="AJ52" s="24">
        <f t="shared" si="9"/>
        <v>404002668.96983117</v>
      </c>
      <c r="AK52" s="24">
        <f t="shared" si="10"/>
        <v>119967789.02309626</v>
      </c>
      <c r="AL52" s="19"/>
      <c r="AM52" s="21">
        <f t="shared" si="11"/>
        <v>1292895901.3899608</v>
      </c>
      <c r="AN52" s="19"/>
      <c r="AO52" s="6">
        <f t="shared" si="12"/>
        <v>434.73167074812511</v>
      </c>
    </row>
    <row r="53" spans="1:41" s="1" customFormat="1" x14ac:dyDescent="0.25">
      <c r="A53" s="16">
        <v>40210</v>
      </c>
      <c r="B53" s="35">
        <v>419.6339520946936</v>
      </c>
      <c r="C53" s="35">
        <v>333.17186489984431</v>
      </c>
      <c r="D53" s="35">
        <v>351.71528188957723</v>
      </c>
      <c r="E53" s="35">
        <v>358.40968007571121</v>
      </c>
      <c r="F53" s="35">
        <v>342.51269599123202</v>
      </c>
      <c r="G53" s="19"/>
      <c r="H53" s="6">
        <v>-4.5000000000001137</v>
      </c>
      <c r="I53" s="6">
        <v>-69.500000000000114</v>
      </c>
      <c r="J53" s="6">
        <v>6.5</v>
      </c>
      <c r="K53" s="6">
        <v>-0.59999999999990905</v>
      </c>
      <c r="L53" s="6">
        <v>-46.584999999999923</v>
      </c>
      <c r="M53" s="19"/>
      <c r="N53" s="30">
        <v>0.63474124513618557</v>
      </c>
      <c r="O53" s="30">
        <v>0.46934444444444412</v>
      </c>
      <c r="P53" s="30">
        <v>0.58454526748971203</v>
      </c>
      <c r="Q53" s="30">
        <v>0.52176430393689421</v>
      </c>
      <c r="R53" s="30">
        <v>0.45320426829268312</v>
      </c>
      <c r="S53" s="25"/>
      <c r="T53" s="20">
        <f t="shared" si="0"/>
        <v>422.49028769780648</v>
      </c>
      <c r="U53" s="20">
        <f t="shared" si="1"/>
        <v>365.79130378873322</v>
      </c>
      <c r="V53" s="20">
        <f t="shared" si="2"/>
        <v>347.91573765089407</v>
      </c>
      <c r="W53" s="20">
        <f t="shared" si="3"/>
        <v>358.7227386580733</v>
      </c>
      <c r="X53" s="20">
        <f t="shared" si="4"/>
        <v>363.6252168296466</v>
      </c>
      <c r="Y53" s="19"/>
      <c r="Z53" s="24">
        <v>1353587</v>
      </c>
      <c r="AA53" s="24">
        <v>270429</v>
      </c>
      <c r="AB53" s="24">
        <v>143503</v>
      </c>
      <c r="AC53" s="24">
        <v>931652</v>
      </c>
      <c r="AD53" s="24">
        <v>277800</v>
      </c>
      <c r="AE53" s="24">
        <f t="shared" si="5"/>
        <v>2976971</v>
      </c>
      <c r="AF53" s="19"/>
      <c r="AG53" s="24">
        <f t="shared" si="6"/>
        <v>571877361.05401075</v>
      </c>
      <c r="AH53" s="24">
        <f t="shared" si="7"/>
        <v>98920576.492283329</v>
      </c>
      <c r="AI53" s="24">
        <f t="shared" si="8"/>
        <v>49926952.100116253</v>
      </c>
      <c r="AJ53" s="24">
        <f t="shared" si="9"/>
        <v>334204756.91627133</v>
      </c>
      <c r="AK53" s="24">
        <f t="shared" si="10"/>
        <v>101015085.23527582</v>
      </c>
      <c r="AL53" s="19"/>
      <c r="AM53" s="21">
        <f t="shared" si="11"/>
        <v>1155944731.7979574</v>
      </c>
      <c r="AN53" s="19"/>
      <c r="AO53" s="6">
        <f t="shared" si="12"/>
        <v>388.29559703401793</v>
      </c>
    </row>
    <row r="54" spans="1:41" s="1" customFormat="1" x14ac:dyDescent="0.25">
      <c r="A54" s="16">
        <v>40238</v>
      </c>
      <c r="B54" s="35">
        <v>306.32635803582542</v>
      </c>
      <c r="C54" s="35">
        <v>254.03506060997151</v>
      </c>
      <c r="D54" s="35">
        <v>267.36044981249694</v>
      </c>
      <c r="E54" s="35">
        <v>264.14315307652902</v>
      </c>
      <c r="F54" s="35">
        <v>238.9163085645381</v>
      </c>
      <c r="G54" s="19"/>
      <c r="H54" s="6">
        <v>-76.199999999999989</v>
      </c>
      <c r="I54" s="6">
        <v>-140.39999999999998</v>
      </c>
      <c r="J54" s="6">
        <v>-48.39999999999992</v>
      </c>
      <c r="K54" s="6">
        <v>-68.399999999999977</v>
      </c>
      <c r="L54" s="6">
        <v>-137.70299999999997</v>
      </c>
      <c r="M54" s="19"/>
      <c r="N54" s="30">
        <v>0.65921428571428642</v>
      </c>
      <c r="O54" s="30">
        <v>0.48075196850393587</v>
      </c>
      <c r="P54" s="30">
        <v>0.60571173469387674</v>
      </c>
      <c r="Q54" s="30">
        <v>0.52778116021257804</v>
      </c>
      <c r="R54" s="30">
        <v>0.46456367041198443</v>
      </c>
      <c r="S54" s="25"/>
      <c r="T54" s="20">
        <f t="shared" si="0"/>
        <v>356.55848660725405</v>
      </c>
      <c r="U54" s="20">
        <f t="shared" si="1"/>
        <v>321.53263698792409</v>
      </c>
      <c r="V54" s="20">
        <f t="shared" si="2"/>
        <v>296.6768977716805</v>
      </c>
      <c r="W54" s="20">
        <f t="shared" si="3"/>
        <v>300.24338443506934</v>
      </c>
      <c r="X54" s="20">
        <f t="shared" si="4"/>
        <v>302.88811967127958</v>
      </c>
      <c r="Y54" s="19"/>
      <c r="Z54" s="24">
        <v>1357191</v>
      </c>
      <c r="AA54" s="24">
        <v>271193</v>
      </c>
      <c r="AB54" s="24">
        <v>143731</v>
      </c>
      <c r="AC54" s="24">
        <v>933262</v>
      </c>
      <c r="AD54" s="24">
        <v>278068</v>
      </c>
      <c r="AE54" s="24">
        <f t="shared" si="5"/>
        <v>2983445</v>
      </c>
      <c r="AF54" s="19"/>
      <c r="AG54" s="24">
        <f t="shared" si="6"/>
        <v>483917968.99698573</v>
      </c>
      <c r="AH54" s="24">
        <f t="shared" si="7"/>
        <v>87197400.422666103</v>
      </c>
      <c r="AI54" s="24">
        <f t="shared" si="8"/>
        <v>42641667.193621412</v>
      </c>
      <c r="AJ54" s="24">
        <f t="shared" si="9"/>
        <v>280205741.44464171</v>
      </c>
      <c r="AK54" s="24">
        <f t="shared" si="10"/>
        <v>84223493.660753369</v>
      </c>
      <c r="AL54" s="19"/>
      <c r="AM54" s="21">
        <f t="shared" si="11"/>
        <v>978186271.71866834</v>
      </c>
      <c r="AN54" s="19"/>
      <c r="AO54" s="6">
        <f t="shared" si="12"/>
        <v>327.87139421664159</v>
      </c>
    </row>
    <row r="55" spans="1:41" s="1" customFormat="1" x14ac:dyDescent="0.25">
      <c r="A55" s="16">
        <v>40269</v>
      </c>
      <c r="B55" s="35">
        <v>170.34259654872037</v>
      </c>
      <c r="C55" s="35">
        <v>140.06694813749579</v>
      </c>
      <c r="D55" s="35">
        <v>145.63825368901738</v>
      </c>
      <c r="E55" s="35">
        <v>143.37990371196773</v>
      </c>
      <c r="F55" s="35">
        <v>153.70895975347315</v>
      </c>
      <c r="G55" s="19"/>
      <c r="H55" s="6">
        <v>-89.399999999999977</v>
      </c>
      <c r="I55" s="6">
        <v>-104.89999999999995</v>
      </c>
      <c r="J55" s="6">
        <v>-97.600000000000023</v>
      </c>
      <c r="K55" s="6">
        <v>-106.30000000000001</v>
      </c>
      <c r="L55" s="6">
        <v>-117.83699999999999</v>
      </c>
      <c r="M55" s="19"/>
      <c r="N55" s="30">
        <v>0.66700904977375419</v>
      </c>
      <c r="O55" s="30">
        <v>0.48700732600732571</v>
      </c>
      <c r="P55" s="30">
        <v>0.60430508474576283</v>
      </c>
      <c r="Q55" s="30">
        <v>0.51192077993351004</v>
      </c>
      <c r="R55" s="30">
        <v>0.45117313432835787</v>
      </c>
      <c r="S55" s="25"/>
      <c r="T55" s="20">
        <f t="shared" si="0"/>
        <v>229.97320559849396</v>
      </c>
      <c r="U55" s="20">
        <f t="shared" si="1"/>
        <v>191.15401663566422</v>
      </c>
      <c r="V55" s="20">
        <f t="shared" si="2"/>
        <v>204.61842996020385</v>
      </c>
      <c r="W55" s="20">
        <f t="shared" si="3"/>
        <v>197.79708261889985</v>
      </c>
      <c r="X55" s="20">
        <f t="shared" si="4"/>
        <v>206.87384838332386</v>
      </c>
      <c r="Y55" s="19"/>
      <c r="Z55" s="24">
        <v>1360365</v>
      </c>
      <c r="AA55" s="24">
        <v>271892</v>
      </c>
      <c r="AB55" s="24">
        <v>143873</v>
      </c>
      <c r="AC55" s="24">
        <v>934133</v>
      </c>
      <c r="AD55" s="24">
        <v>278159</v>
      </c>
      <c r="AE55" s="24">
        <f t="shared" si="5"/>
        <v>2988422</v>
      </c>
      <c r="AF55" s="19"/>
      <c r="AG55" s="24">
        <f t="shared" si="6"/>
        <v>312847499.83399522</v>
      </c>
      <c r="AH55" s="24">
        <f t="shared" si="7"/>
        <v>51973247.891104013</v>
      </c>
      <c r="AI55" s="24">
        <f t="shared" si="8"/>
        <v>29439067.373664409</v>
      </c>
      <c r="AJ55" s="24">
        <f t="shared" si="9"/>
        <v>184768782.17804077</v>
      </c>
      <c r="AK55" s="24">
        <f t="shared" si="10"/>
        <v>57543822.792456985</v>
      </c>
      <c r="AL55" s="19"/>
      <c r="AM55" s="21">
        <f t="shared" si="11"/>
        <v>636572420.06926131</v>
      </c>
      <c r="AN55" s="19"/>
      <c r="AO55" s="6">
        <f t="shared" si="12"/>
        <v>213.01289445374894</v>
      </c>
    </row>
    <row r="56" spans="1:41" s="1" customFormat="1" x14ac:dyDescent="0.25">
      <c r="A56" s="16">
        <v>40299</v>
      </c>
      <c r="B56" s="35">
        <v>116.6236560736907</v>
      </c>
      <c r="C56" s="35">
        <v>88.925048788321817</v>
      </c>
      <c r="D56" s="35">
        <v>98.258899312575835</v>
      </c>
      <c r="E56" s="35">
        <v>78.669280299608914</v>
      </c>
      <c r="F56" s="35">
        <v>82.657756524570743</v>
      </c>
      <c r="G56" s="19"/>
      <c r="H56" s="6">
        <v>13.000000000000014</v>
      </c>
      <c r="I56" s="6">
        <v>11</v>
      </c>
      <c r="J56" s="6">
        <v>6.3999999999999844</v>
      </c>
      <c r="K56" s="6">
        <v>9.7000000000000028</v>
      </c>
      <c r="L56" s="6">
        <v>-12.811000000000007</v>
      </c>
      <c r="M56" s="19"/>
      <c r="N56" s="30">
        <v>0.76870784313725271</v>
      </c>
      <c r="O56" s="30">
        <v>0.49094807692307596</v>
      </c>
      <c r="P56" s="30">
        <v>0.65909464285714336</v>
      </c>
      <c r="Q56" s="30">
        <v>0.48945572277237775</v>
      </c>
      <c r="R56" s="30">
        <v>0.44749245283018835</v>
      </c>
      <c r="S56" s="25"/>
      <c r="T56" s="20">
        <f t="shared" si="0"/>
        <v>106.63045411290641</v>
      </c>
      <c r="U56" s="20">
        <f t="shared" si="1"/>
        <v>83.524619942167988</v>
      </c>
      <c r="V56" s="20">
        <f t="shared" si="2"/>
        <v>94.040693598290133</v>
      </c>
      <c r="W56" s="20">
        <f t="shared" si="3"/>
        <v>73.921559788716849</v>
      </c>
      <c r="X56" s="20">
        <f t="shared" si="4"/>
        <v>88.390582337778284</v>
      </c>
      <c r="Y56" s="19"/>
      <c r="Z56" s="24">
        <v>1355395</v>
      </c>
      <c r="AA56" s="24">
        <v>270864</v>
      </c>
      <c r="AB56" s="24">
        <v>143434</v>
      </c>
      <c r="AC56" s="24">
        <v>935660</v>
      </c>
      <c r="AD56" s="24">
        <v>278421</v>
      </c>
      <c r="AE56" s="24">
        <f t="shared" si="5"/>
        <v>2983774</v>
      </c>
      <c r="AF56" s="19"/>
      <c r="AG56" s="24">
        <f t="shared" si="6"/>
        <v>144526384.35236278</v>
      </c>
      <c r="AH56" s="24">
        <f t="shared" si="7"/>
        <v>22623812.656015389</v>
      </c>
      <c r="AI56" s="24">
        <f t="shared" si="8"/>
        <v>13488632.845577147</v>
      </c>
      <c r="AJ56" s="24">
        <f t="shared" si="9"/>
        <v>69165446.631910801</v>
      </c>
      <c r="AK56" s="24">
        <f t="shared" si="10"/>
        <v>24609794.325066566</v>
      </c>
      <c r="AL56" s="19"/>
      <c r="AM56" s="21">
        <f t="shared" si="11"/>
        <v>274414070.8109327</v>
      </c>
      <c r="AN56" s="19"/>
      <c r="AO56" s="6">
        <f t="shared" si="12"/>
        <v>91.968785441167029</v>
      </c>
    </row>
    <row r="57" spans="1:41" s="1" customFormat="1" x14ac:dyDescent="0.25">
      <c r="A57" s="16">
        <v>40330</v>
      </c>
      <c r="B57" s="35">
        <v>74.870445471233381</v>
      </c>
      <c r="C57" s="35">
        <v>64.641508311235185</v>
      </c>
      <c r="D57" s="35">
        <v>54.879846319606685</v>
      </c>
      <c r="E57" s="35">
        <v>64.507421380535519</v>
      </c>
      <c r="F57" s="35">
        <v>60.052045446092038</v>
      </c>
      <c r="G57" s="19"/>
      <c r="H57" s="6">
        <v>2.9000000000000004</v>
      </c>
      <c r="I57" s="6">
        <v>7.7999999999999972</v>
      </c>
      <c r="J57" s="6">
        <v>0.79999999999999893</v>
      </c>
      <c r="K57" s="6">
        <v>4.2</v>
      </c>
      <c r="L57" s="6">
        <v>20.770000000000003</v>
      </c>
      <c r="M57" s="19"/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25"/>
      <c r="T57" s="20">
        <f t="shared" si="0"/>
        <v>74.870445471233381</v>
      </c>
      <c r="U57" s="20">
        <f t="shared" si="1"/>
        <v>64.641508311235185</v>
      </c>
      <c r="V57" s="20">
        <f t="shared" si="2"/>
        <v>54.879846319606685</v>
      </c>
      <c r="W57" s="20">
        <f t="shared" si="3"/>
        <v>64.507421380535519</v>
      </c>
      <c r="X57" s="20">
        <f t="shared" si="4"/>
        <v>60.052045446092038</v>
      </c>
      <c r="Y57" s="19"/>
      <c r="Z57" s="24">
        <v>1354817</v>
      </c>
      <c r="AA57" s="24">
        <v>271139</v>
      </c>
      <c r="AB57" s="24">
        <v>143395</v>
      </c>
      <c r="AC57" s="24">
        <v>936305</v>
      </c>
      <c r="AD57" s="24">
        <v>278822</v>
      </c>
      <c r="AE57" s="24">
        <f t="shared" si="5"/>
        <v>2984478</v>
      </c>
      <c r="AF57" s="19"/>
      <c r="AG57" s="24">
        <f t="shared" si="6"/>
        <v>101435752.322</v>
      </c>
      <c r="AH57" s="24">
        <f t="shared" si="7"/>
        <v>17526833.921999998</v>
      </c>
      <c r="AI57" s="24">
        <f t="shared" si="8"/>
        <v>7869495.563000001</v>
      </c>
      <c r="AJ57" s="24">
        <f t="shared" si="9"/>
        <v>60398621.175702311</v>
      </c>
      <c r="AK57" s="24">
        <f t="shared" si="10"/>
        <v>16743831.415370274</v>
      </c>
      <c r="AL57" s="19"/>
      <c r="AM57" s="21">
        <f t="shared" si="11"/>
        <v>203974534.39807257</v>
      </c>
      <c r="AN57" s="19"/>
      <c r="AO57" s="6">
        <f t="shared" si="12"/>
        <v>68.345129164320383</v>
      </c>
    </row>
    <row r="58" spans="1:41" s="1" customFormat="1" x14ac:dyDescent="0.25">
      <c r="A58" s="16">
        <v>40360</v>
      </c>
      <c r="B58" s="35">
        <v>50.021275739023558</v>
      </c>
      <c r="C58" s="35">
        <v>37.776544629345985</v>
      </c>
      <c r="D58" s="35">
        <v>31.707153963844252</v>
      </c>
      <c r="E58" s="35">
        <v>55.638511847663096</v>
      </c>
      <c r="F58" s="35">
        <v>46.994314594321686</v>
      </c>
      <c r="G58" s="19"/>
      <c r="H58" s="6">
        <v>0</v>
      </c>
      <c r="I58" s="6">
        <v>0</v>
      </c>
      <c r="J58" s="6">
        <v>0</v>
      </c>
      <c r="K58" s="6">
        <v>0</v>
      </c>
      <c r="L58" s="6">
        <v>0.19700000000000001</v>
      </c>
      <c r="M58" s="19"/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25"/>
      <c r="T58" s="20">
        <f t="shared" si="0"/>
        <v>50.021275739023558</v>
      </c>
      <c r="U58" s="20">
        <f t="shared" si="1"/>
        <v>37.776544629345985</v>
      </c>
      <c r="V58" s="20">
        <f t="shared" si="2"/>
        <v>31.707153963844252</v>
      </c>
      <c r="W58" s="20">
        <f t="shared" si="3"/>
        <v>55.638511847663096</v>
      </c>
      <c r="X58" s="20">
        <f t="shared" si="4"/>
        <v>46.994314594321686</v>
      </c>
      <c r="Y58" s="19"/>
      <c r="Z58" s="24">
        <v>1354684</v>
      </c>
      <c r="AA58" s="24">
        <v>271049</v>
      </c>
      <c r="AB58" s="24">
        <v>143128</v>
      </c>
      <c r="AC58" s="24">
        <v>940112</v>
      </c>
      <c r="AD58" s="24">
        <v>279823</v>
      </c>
      <c r="AE58" s="24">
        <f t="shared" si="5"/>
        <v>2988796</v>
      </c>
      <c r="AF58" s="19"/>
      <c r="AG58" s="24">
        <f t="shared" si="6"/>
        <v>67763021.903243393</v>
      </c>
      <c r="AH58" s="24">
        <f t="shared" si="7"/>
        <v>10239294.645239599</v>
      </c>
      <c r="AI58" s="24">
        <f t="shared" si="8"/>
        <v>4538181.5325370999</v>
      </c>
      <c r="AJ58" s="24">
        <f t="shared" si="9"/>
        <v>52306432.65013025</v>
      </c>
      <c r="AK58" s="24">
        <f t="shared" si="10"/>
        <v>13150090.092726877</v>
      </c>
      <c r="AL58" s="19"/>
      <c r="AM58" s="21">
        <f t="shared" si="11"/>
        <v>147997020.82387722</v>
      </c>
      <c r="AN58" s="19"/>
      <c r="AO58" s="6">
        <f t="shared" si="12"/>
        <v>49.517270775214236</v>
      </c>
    </row>
    <row r="59" spans="1:41" s="1" customFormat="1" x14ac:dyDescent="0.25">
      <c r="A59" s="16">
        <v>40391</v>
      </c>
      <c r="B59" s="35">
        <v>41.63289237872975</v>
      </c>
      <c r="C59" s="35">
        <v>35.077458306221814</v>
      </c>
      <c r="D59" s="35">
        <v>28.267499553047635</v>
      </c>
      <c r="E59" s="35">
        <v>51.170670351919249</v>
      </c>
      <c r="F59" s="35">
        <v>43.597594859589449</v>
      </c>
      <c r="G59" s="19"/>
      <c r="H59" s="6">
        <v>0</v>
      </c>
      <c r="I59" s="6">
        <v>0</v>
      </c>
      <c r="J59" s="6">
        <v>0</v>
      </c>
      <c r="K59" s="6">
        <v>0.10000000000000009</v>
      </c>
      <c r="L59" s="6">
        <v>2.7610000000000001</v>
      </c>
      <c r="M59" s="19"/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25"/>
      <c r="T59" s="20">
        <f t="shared" si="0"/>
        <v>41.63289237872975</v>
      </c>
      <c r="U59" s="20">
        <f t="shared" si="1"/>
        <v>35.077458306221814</v>
      </c>
      <c r="V59" s="20">
        <f t="shared" si="2"/>
        <v>28.267499553047635</v>
      </c>
      <c r="W59" s="20">
        <f t="shared" si="3"/>
        <v>51.170670351919249</v>
      </c>
      <c r="X59" s="20">
        <f t="shared" si="4"/>
        <v>43.597594859589449</v>
      </c>
      <c r="Y59" s="19"/>
      <c r="Z59" s="24">
        <v>1356853</v>
      </c>
      <c r="AA59" s="24">
        <v>271641</v>
      </c>
      <c r="AB59" s="24">
        <v>143275</v>
      </c>
      <c r="AC59" s="24">
        <v>937370</v>
      </c>
      <c r="AD59" s="24">
        <v>279118</v>
      </c>
      <c r="AE59" s="24">
        <f t="shared" si="5"/>
        <v>2988257</v>
      </c>
      <c r="AF59" s="19"/>
      <c r="AG59" s="24">
        <f t="shared" si="6"/>
        <v>56489714.922756597</v>
      </c>
      <c r="AH59" s="24">
        <f t="shared" si="7"/>
        <v>9528475.8517604005</v>
      </c>
      <c r="AI59" s="24">
        <f t="shared" si="8"/>
        <v>4050025.9984629001</v>
      </c>
      <c r="AJ59" s="24">
        <f t="shared" si="9"/>
        <v>47965851.267778546</v>
      </c>
      <c r="AK59" s="24">
        <f t="shared" si="10"/>
        <v>12168873.482018888</v>
      </c>
      <c r="AL59" s="19"/>
      <c r="AM59" s="21">
        <f t="shared" si="11"/>
        <v>130202941.52277733</v>
      </c>
      <c r="AN59" s="19"/>
      <c r="AO59" s="6">
        <f t="shared" si="12"/>
        <v>43.571534015574073</v>
      </c>
    </row>
    <row r="60" spans="1:41" s="1" customFormat="1" x14ac:dyDescent="0.25">
      <c r="A60" s="16">
        <v>40422</v>
      </c>
      <c r="B60" s="35">
        <v>93.169285973361767</v>
      </c>
      <c r="C60" s="35">
        <v>71.451951500001826</v>
      </c>
      <c r="D60" s="35">
        <v>70.345892130925549</v>
      </c>
      <c r="E60" s="35">
        <v>55.538809613478982</v>
      </c>
      <c r="F60" s="35">
        <v>62.748751044411435</v>
      </c>
      <c r="G60" s="19"/>
      <c r="H60" s="6">
        <v>19.099999999999998</v>
      </c>
      <c r="I60" s="6">
        <v>35.400000000000006</v>
      </c>
      <c r="J60" s="6">
        <v>12.600000000000001</v>
      </c>
      <c r="K60" s="6">
        <v>26.7</v>
      </c>
      <c r="L60" s="6">
        <v>53.895999999999987</v>
      </c>
      <c r="M60" s="19"/>
      <c r="N60" s="30">
        <v>0.55301000000000045</v>
      </c>
      <c r="O60" s="30">
        <v>0.29463333333333064</v>
      </c>
      <c r="P60" s="30">
        <v>0.64765000000000583</v>
      </c>
      <c r="Q60" s="30">
        <v>0</v>
      </c>
      <c r="R60" s="30">
        <v>0.15336296296296223</v>
      </c>
      <c r="S60" s="25"/>
      <c r="T60" s="20">
        <f t="shared" si="0"/>
        <v>82.606794973361758</v>
      </c>
      <c r="U60" s="20">
        <f t="shared" si="1"/>
        <v>61.021931500001919</v>
      </c>
      <c r="V60" s="20">
        <f t="shared" si="2"/>
        <v>62.185502130925471</v>
      </c>
      <c r="W60" s="20">
        <f t="shared" si="3"/>
        <v>55.538809613478982</v>
      </c>
      <c r="X60" s="20">
        <f t="shared" si="4"/>
        <v>54.483100792559625</v>
      </c>
      <c r="Y60" s="19"/>
      <c r="Z60" s="24">
        <v>1358123</v>
      </c>
      <c r="AA60" s="24">
        <v>272433</v>
      </c>
      <c r="AB60" s="24">
        <v>143257</v>
      </c>
      <c r="AC60" s="24">
        <v>939001</v>
      </c>
      <c r="AD60" s="24">
        <v>279385</v>
      </c>
      <c r="AE60" s="24">
        <f t="shared" si="5"/>
        <v>2992199</v>
      </c>
      <c r="AF60" s="19"/>
      <c r="AG60" s="24">
        <f t="shared" si="6"/>
        <v>112190188.20960699</v>
      </c>
      <c r="AH60" s="24">
        <f t="shared" si="7"/>
        <v>16624387.864340022</v>
      </c>
      <c r="AI60" s="24">
        <f t="shared" si="8"/>
        <v>8908508.4787699897</v>
      </c>
      <c r="AJ60" s="24">
        <f t="shared" si="9"/>
        <v>52150997.765866376</v>
      </c>
      <c r="AK60" s="24">
        <f t="shared" si="10"/>
        <v>15221761.11492927</v>
      </c>
      <c r="AL60" s="19"/>
      <c r="AM60" s="21">
        <f t="shared" si="11"/>
        <v>205095843.43351263</v>
      </c>
      <c r="AN60" s="19"/>
      <c r="AO60" s="6">
        <f t="shared" si="12"/>
        <v>68.543517136899197</v>
      </c>
    </row>
    <row r="61" spans="1:41" s="1" customFormat="1" x14ac:dyDescent="0.25">
      <c r="A61" s="16">
        <v>40452</v>
      </c>
      <c r="B61" s="35">
        <v>144.05409777735261</v>
      </c>
      <c r="C61" s="35">
        <v>129.36406440335469</v>
      </c>
      <c r="D61" s="35">
        <v>107.73606032382163</v>
      </c>
      <c r="E61" s="35">
        <v>116.99790636054702</v>
      </c>
      <c r="F61" s="35">
        <v>135.01362465422309</v>
      </c>
      <c r="G61" s="19"/>
      <c r="H61" s="6">
        <v>32.599999999999966</v>
      </c>
      <c r="I61" s="6">
        <v>45.899999999999977</v>
      </c>
      <c r="J61" s="6">
        <v>26.09999999999998</v>
      </c>
      <c r="K61" s="6">
        <v>15.799999999999983</v>
      </c>
      <c r="L61" s="6">
        <v>19.696000000000026</v>
      </c>
      <c r="M61" s="19"/>
      <c r="N61" s="30">
        <v>0.56811570247934029</v>
      </c>
      <c r="O61" s="30">
        <v>0.38578770949720614</v>
      </c>
      <c r="P61" s="30">
        <v>0.49970918367346845</v>
      </c>
      <c r="Q61" s="30">
        <v>0.33029277351815572</v>
      </c>
      <c r="R61" s="30">
        <v>0.35614218009478776</v>
      </c>
      <c r="S61" s="25"/>
      <c r="T61" s="20">
        <f t="shared" si="0"/>
        <v>125.53352587652614</v>
      </c>
      <c r="U61" s="20">
        <f t="shared" si="1"/>
        <v>111.65640853743294</v>
      </c>
      <c r="V61" s="20">
        <f t="shared" si="2"/>
        <v>94.693650629944116</v>
      </c>
      <c r="W61" s="20">
        <f t="shared" si="3"/>
        <v>111.77928053896017</v>
      </c>
      <c r="X61" s="20">
        <f t="shared" si="4"/>
        <v>127.99904827507615</v>
      </c>
      <c r="Y61" s="19"/>
      <c r="Z61" s="24">
        <v>1358965</v>
      </c>
      <c r="AA61" s="24">
        <v>273169</v>
      </c>
      <c r="AB61" s="24">
        <v>143227</v>
      </c>
      <c r="AC61" s="24">
        <v>939532</v>
      </c>
      <c r="AD61" s="24">
        <v>279978</v>
      </c>
      <c r="AE61" s="24">
        <f t="shared" si="5"/>
        <v>2994871</v>
      </c>
      <c r="AF61" s="19"/>
      <c r="AG61" s="24">
        <f t="shared" si="6"/>
        <v>170595667.99279335</v>
      </c>
      <c r="AH61" s="24">
        <f t="shared" si="7"/>
        <v>30501069.463762019</v>
      </c>
      <c r="AI61" s="24">
        <f t="shared" si="8"/>
        <v>13562687.498775005</v>
      </c>
      <c r="AJ61" s="24">
        <f t="shared" si="9"/>
        <v>105020211.00333032</v>
      </c>
      <c r="AK61" s="24">
        <f t="shared" si="10"/>
        <v>35836917.53795927</v>
      </c>
      <c r="AL61" s="19"/>
      <c r="AM61" s="21">
        <f t="shared" si="11"/>
        <v>355516553.49662</v>
      </c>
      <c r="AN61" s="19"/>
      <c r="AO61" s="6">
        <f t="shared" si="12"/>
        <v>118.70846974598238</v>
      </c>
    </row>
    <row r="62" spans="1:41" s="1" customFormat="1" x14ac:dyDescent="0.25">
      <c r="A62" s="16">
        <v>40483</v>
      </c>
      <c r="B62" s="35">
        <v>254.86745554558607</v>
      </c>
      <c r="C62" s="35">
        <v>222.65892768698816</v>
      </c>
      <c r="D62" s="35">
        <v>206.58942160463286</v>
      </c>
      <c r="E62" s="35">
        <v>221.38921459330496</v>
      </c>
      <c r="F62" s="35">
        <v>235.50854394667795</v>
      </c>
      <c r="G62" s="19"/>
      <c r="H62" s="6">
        <v>8.1999999999999318</v>
      </c>
      <c r="I62" s="6">
        <v>-17</v>
      </c>
      <c r="J62" s="6">
        <v>-3.1999999999999886</v>
      </c>
      <c r="K62" s="6">
        <v>-16.89999999999992</v>
      </c>
      <c r="L62" s="6">
        <v>-29.218999999999937</v>
      </c>
      <c r="M62" s="19"/>
      <c r="N62" s="30">
        <v>0.63939016393442594</v>
      </c>
      <c r="O62" s="30">
        <v>0.43224694376528078</v>
      </c>
      <c r="P62" s="30">
        <v>0.56820068027210779</v>
      </c>
      <c r="Q62" s="30">
        <v>0.4871099253792513</v>
      </c>
      <c r="R62" s="30">
        <v>0.46543793911006914</v>
      </c>
      <c r="S62" s="25"/>
      <c r="T62" s="20">
        <f t="shared" si="0"/>
        <v>249.62445620132382</v>
      </c>
      <c r="U62" s="20">
        <f t="shared" si="1"/>
        <v>230.00712573099793</v>
      </c>
      <c r="V62" s="20">
        <f t="shared" si="2"/>
        <v>208.4076637815036</v>
      </c>
      <c r="W62" s="20">
        <f t="shared" si="3"/>
        <v>229.62137233221426</v>
      </c>
      <c r="X62" s="20">
        <f t="shared" si="4"/>
        <v>249.10817508953502</v>
      </c>
      <c r="Y62" s="19"/>
      <c r="Z62" s="24">
        <v>1365275</v>
      </c>
      <c r="AA62" s="24">
        <v>274750</v>
      </c>
      <c r="AB62" s="24">
        <v>143497</v>
      </c>
      <c r="AC62" s="24">
        <v>941542</v>
      </c>
      <c r="AD62" s="24">
        <v>280725</v>
      </c>
      <c r="AE62" s="24">
        <f t="shared" si="5"/>
        <v>3005789</v>
      </c>
      <c r="AF62" s="19"/>
      <c r="AG62" s="24">
        <f t="shared" si="6"/>
        <v>340806029.44026238</v>
      </c>
      <c r="AH62" s="24">
        <f t="shared" si="7"/>
        <v>63194457.79459168</v>
      </c>
      <c r="AI62" s="24">
        <f t="shared" si="8"/>
        <v>29905874.529654421</v>
      </c>
      <c r="AJ62" s="24">
        <f t="shared" si="9"/>
        <v>216198166.14841768</v>
      </c>
      <c r="AK62" s="24">
        <f t="shared" si="10"/>
        <v>69930892.452009723</v>
      </c>
      <c r="AL62" s="19"/>
      <c r="AM62" s="21">
        <f t="shared" si="11"/>
        <v>720035420.36493587</v>
      </c>
      <c r="AN62" s="19"/>
      <c r="AO62" s="6">
        <f t="shared" si="12"/>
        <v>239.54955599509341</v>
      </c>
    </row>
    <row r="63" spans="1:41" s="1" customFormat="1" x14ac:dyDescent="0.25">
      <c r="A63" s="16">
        <v>40513</v>
      </c>
      <c r="B63" s="35">
        <v>452.23251292932861</v>
      </c>
      <c r="C63" s="35">
        <v>361.66035409707598</v>
      </c>
      <c r="D63" s="35">
        <v>376.62698937987318</v>
      </c>
      <c r="E63" s="35">
        <v>408.58988550366325</v>
      </c>
      <c r="F63" s="35">
        <v>375.15411642890871</v>
      </c>
      <c r="G63" s="19"/>
      <c r="H63" s="6">
        <v>108.10000000000002</v>
      </c>
      <c r="I63" s="6">
        <v>31.299999999999841</v>
      </c>
      <c r="J63" s="6">
        <v>106.29999999999995</v>
      </c>
      <c r="K63" s="6">
        <v>127.39999999999986</v>
      </c>
      <c r="L63" s="6">
        <v>55.73599999999999</v>
      </c>
      <c r="M63" s="19"/>
      <c r="N63" s="30">
        <v>0.64379443254817814</v>
      </c>
      <c r="O63" s="30">
        <v>0.46048844884488421</v>
      </c>
      <c r="P63" s="30">
        <v>0.58438927738927637</v>
      </c>
      <c r="Q63" s="30">
        <v>0.53843738423255294</v>
      </c>
      <c r="R63" s="30">
        <v>0.46867799352750816</v>
      </c>
      <c r="S63" s="25"/>
      <c r="T63" s="20">
        <f t="shared" si="0"/>
        <v>382.63833477087053</v>
      </c>
      <c r="U63" s="20">
        <f t="shared" si="1"/>
        <v>347.24706564823117</v>
      </c>
      <c r="V63" s="20">
        <f t="shared" si="2"/>
        <v>314.5064091933931</v>
      </c>
      <c r="W63" s="20">
        <f t="shared" si="3"/>
        <v>339.99296275243609</v>
      </c>
      <c r="X63" s="20">
        <f t="shared" si="4"/>
        <v>349.03187978165954</v>
      </c>
      <c r="Y63" s="19"/>
      <c r="Z63" s="24">
        <v>1369364</v>
      </c>
      <c r="AA63" s="24">
        <v>275980</v>
      </c>
      <c r="AB63" s="24">
        <v>143884</v>
      </c>
      <c r="AC63" s="24">
        <v>945191</v>
      </c>
      <c r="AD63" s="24">
        <v>281810</v>
      </c>
      <c r="AE63" s="24">
        <f t="shared" si="5"/>
        <v>3016229</v>
      </c>
      <c r="AF63" s="19"/>
      <c r="AG63" s="24">
        <f t="shared" si="6"/>
        <v>523971160.65517837</v>
      </c>
      <c r="AH63" s="24">
        <f t="shared" si="7"/>
        <v>95833245.177598834</v>
      </c>
      <c r="AI63" s="24">
        <f t="shared" si="8"/>
        <v>45252440.18038217</v>
      </c>
      <c r="AJ63" s="24">
        <f t="shared" si="9"/>
        <v>321358288.45693779</v>
      </c>
      <c r="AK63" s="24">
        <f t="shared" si="10"/>
        <v>98360674.041269481</v>
      </c>
      <c r="AL63" s="19"/>
      <c r="AM63" s="21">
        <f t="shared" si="11"/>
        <v>1084775808.5113666</v>
      </c>
      <c r="AN63" s="19"/>
      <c r="AO63" s="6">
        <f t="shared" si="12"/>
        <v>359.64636919523241</v>
      </c>
    </row>
    <row r="64" spans="1:41" s="1" customFormat="1" x14ac:dyDescent="0.25">
      <c r="A64" s="16">
        <v>40544</v>
      </c>
      <c r="B64" s="35">
        <v>517.79757089107216</v>
      </c>
      <c r="C64" s="35">
        <v>453.43570256058865</v>
      </c>
      <c r="D64" s="35">
        <v>431.4331254276932</v>
      </c>
      <c r="E64" s="35">
        <v>462.36176062213985</v>
      </c>
      <c r="F64" s="35">
        <v>484.8370143768052</v>
      </c>
      <c r="G64" s="19"/>
      <c r="H64" s="6">
        <v>113.80000000000007</v>
      </c>
      <c r="I64" s="6">
        <v>79.100000000000136</v>
      </c>
      <c r="J64" s="6">
        <v>99.399999999999977</v>
      </c>
      <c r="K64" s="6">
        <v>108.79999999999984</v>
      </c>
      <c r="L64" s="6">
        <v>121.11000000000001</v>
      </c>
      <c r="M64" s="19"/>
      <c r="N64" s="30">
        <v>0.67050976909413706</v>
      </c>
      <c r="O64" s="30">
        <v>0.48102367688022113</v>
      </c>
      <c r="P64" s="30">
        <v>0.6075113636363626</v>
      </c>
      <c r="Q64" s="30">
        <v>0.54843496569307715</v>
      </c>
      <c r="R64" s="30">
        <v>0.50126703755215629</v>
      </c>
      <c r="S64" s="25"/>
      <c r="T64" s="20">
        <f t="shared" si="0"/>
        <v>441.49355916815932</v>
      </c>
      <c r="U64" s="20">
        <f t="shared" si="1"/>
        <v>415.38672971936307</v>
      </c>
      <c r="V64" s="20">
        <f t="shared" si="2"/>
        <v>371.04649588223879</v>
      </c>
      <c r="W64" s="20">
        <f t="shared" si="3"/>
        <v>402.69203635473315</v>
      </c>
      <c r="X64" s="20">
        <f t="shared" si="4"/>
        <v>424.12856345886354</v>
      </c>
      <c r="Y64" s="19"/>
      <c r="Z64" s="24">
        <v>1371365</v>
      </c>
      <c r="AA64" s="24">
        <v>276729</v>
      </c>
      <c r="AB64" s="24">
        <v>144140</v>
      </c>
      <c r="AC64" s="24">
        <v>944364</v>
      </c>
      <c r="AD64" s="24">
        <v>281621</v>
      </c>
      <c r="AE64" s="24">
        <f t="shared" si="5"/>
        <v>3018219</v>
      </c>
      <c r="AF64" s="19"/>
      <c r="AG64" s="24">
        <f t="shared" si="6"/>
        <v>605448814.76864278</v>
      </c>
      <c r="AH64" s="24">
        <f t="shared" si="7"/>
        <v>114949554.32850963</v>
      </c>
      <c r="AI64" s="24">
        <f t="shared" si="8"/>
        <v>53482641.916465901</v>
      </c>
      <c r="AJ64" s="24">
        <f t="shared" si="9"/>
        <v>380287862.22010124</v>
      </c>
      <c r="AK64" s="24">
        <f t="shared" si="10"/>
        <v>119443510.16984861</v>
      </c>
      <c r="AL64" s="19"/>
      <c r="AM64" s="21">
        <f t="shared" si="11"/>
        <v>1273612383.4035683</v>
      </c>
      <c r="AN64" s="19"/>
      <c r="AO64" s="6">
        <f t="shared" si="12"/>
        <v>421.97480812478096</v>
      </c>
    </row>
    <row r="65" spans="1:41" s="1" customFormat="1" x14ac:dyDescent="0.25">
      <c r="A65" s="16">
        <v>40575</v>
      </c>
      <c r="B65" s="35">
        <v>419.87501416955229</v>
      </c>
      <c r="C65" s="35">
        <v>344.34031368497847</v>
      </c>
      <c r="D65" s="35">
        <v>349.76891182094795</v>
      </c>
      <c r="E65" s="35">
        <v>368.24472989670397</v>
      </c>
      <c r="F65" s="35">
        <v>345.09074764166559</v>
      </c>
      <c r="G65" s="19"/>
      <c r="H65" s="6">
        <v>34.399999999999977</v>
      </c>
      <c r="I65" s="6">
        <v>-1.6000000000001364</v>
      </c>
      <c r="J65" s="6">
        <v>27.200000000000045</v>
      </c>
      <c r="K65" s="6">
        <v>25.400000000000205</v>
      </c>
      <c r="L65" s="6">
        <v>-5.9049999999999727</v>
      </c>
      <c r="M65" s="19"/>
      <c r="N65" s="30">
        <v>0.63474124513618557</v>
      </c>
      <c r="O65" s="30">
        <v>0.46934444444444412</v>
      </c>
      <c r="P65" s="30">
        <v>0.58454526748971203</v>
      </c>
      <c r="Q65" s="30">
        <v>0.52175984977540102</v>
      </c>
      <c r="R65" s="30">
        <v>0.45320426829268312</v>
      </c>
      <c r="S65" s="25"/>
      <c r="T65" s="20">
        <f t="shared" si="0"/>
        <v>398.03991533686752</v>
      </c>
      <c r="U65" s="20">
        <f t="shared" si="1"/>
        <v>345.09126479608966</v>
      </c>
      <c r="V65" s="20">
        <f t="shared" si="2"/>
        <v>333.86928054522775</v>
      </c>
      <c r="W65" s="20">
        <f t="shared" si="3"/>
        <v>354.99202971240868</v>
      </c>
      <c r="X65" s="20">
        <f t="shared" si="4"/>
        <v>347.76691884593384</v>
      </c>
      <c r="Y65" s="19"/>
      <c r="Z65" s="24">
        <v>1373592</v>
      </c>
      <c r="AA65" s="24">
        <v>277458</v>
      </c>
      <c r="AB65" s="24">
        <v>144345</v>
      </c>
      <c r="AC65" s="24">
        <v>945382</v>
      </c>
      <c r="AD65" s="24">
        <v>281760</v>
      </c>
      <c r="AE65" s="24">
        <f t="shared" si="5"/>
        <v>3022537</v>
      </c>
      <c r="AF65" s="19"/>
      <c r="AG65" s="24">
        <f t="shared" si="6"/>
        <v>546744443.38739848</v>
      </c>
      <c r="AH65" s="24">
        <f t="shared" si="7"/>
        <v>95748332.147793442</v>
      </c>
      <c r="AI65" s="24">
        <f t="shared" si="8"/>
        <v>48192361.300300904</v>
      </c>
      <c r="AJ65" s="24">
        <f t="shared" si="9"/>
        <v>335603075.03357637</v>
      </c>
      <c r="AK65" s="24">
        <f t="shared" si="10"/>
        <v>97986807.054030314</v>
      </c>
      <c r="AL65" s="19"/>
      <c r="AM65" s="21">
        <f t="shared" si="11"/>
        <v>1124275018.9230995</v>
      </c>
      <c r="AN65" s="19"/>
      <c r="AO65" s="6">
        <f t="shared" si="12"/>
        <v>371.9640219203601</v>
      </c>
    </row>
    <row r="66" spans="1:41" s="1" customFormat="1" x14ac:dyDescent="0.25">
      <c r="A66" s="16">
        <v>40603</v>
      </c>
      <c r="B66" s="35">
        <v>385.69743645975137</v>
      </c>
      <c r="C66" s="35">
        <v>319.91194661990329</v>
      </c>
      <c r="D66" s="35">
        <v>322.38136821169621</v>
      </c>
      <c r="E66" s="35">
        <v>340.90214192076451</v>
      </c>
      <c r="F66" s="35">
        <v>337.84149495457882</v>
      </c>
      <c r="G66" s="19"/>
      <c r="H66" s="6">
        <v>64.60000000000008</v>
      </c>
      <c r="I66" s="6">
        <v>25.199999999999932</v>
      </c>
      <c r="J66" s="6">
        <v>48.5</v>
      </c>
      <c r="K66" s="6">
        <v>65.39999999999992</v>
      </c>
      <c r="L66" s="6">
        <v>46.453999999999951</v>
      </c>
      <c r="M66" s="19"/>
      <c r="N66" s="30">
        <v>0.65921428571428642</v>
      </c>
      <c r="O66" s="30">
        <v>0.48075196850393587</v>
      </c>
      <c r="P66" s="30">
        <v>0.60571173469387674</v>
      </c>
      <c r="Q66" s="30">
        <v>0.52776408727843427</v>
      </c>
      <c r="R66" s="30">
        <v>0.46456367041198443</v>
      </c>
      <c r="S66" s="25"/>
      <c r="T66" s="20">
        <f t="shared" si="0"/>
        <v>343.11219360260839</v>
      </c>
      <c r="U66" s="20">
        <f t="shared" si="1"/>
        <v>307.79699701360414</v>
      </c>
      <c r="V66" s="20">
        <f t="shared" si="2"/>
        <v>293.00434907904321</v>
      </c>
      <c r="W66" s="20">
        <f t="shared" si="3"/>
        <v>306.38637061275494</v>
      </c>
      <c r="X66" s="20">
        <f t="shared" si="4"/>
        <v>316.26065420926051</v>
      </c>
      <c r="Y66" s="19"/>
      <c r="Z66" s="24">
        <v>1376913</v>
      </c>
      <c r="AA66" s="24">
        <v>278326</v>
      </c>
      <c r="AB66" s="24">
        <v>144550</v>
      </c>
      <c r="AC66" s="24">
        <v>946180</v>
      </c>
      <c r="AD66" s="24">
        <v>281939</v>
      </c>
      <c r="AE66" s="24">
        <f t="shared" si="5"/>
        <v>3027908</v>
      </c>
      <c r="AF66" s="19"/>
      <c r="AG66" s="24">
        <f t="shared" si="6"/>
        <v>472435639.82994831</v>
      </c>
      <c r="AH66" s="24">
        <f t="shared" si="7"/>
        <v>85667906.990808383</v>
      </c>
      <c r="AI66" s="24">
        <f t="shared" si="8"/>
        <v>42353778.659375697</v>
      </c>
      <c r="AJ66" s="24">
        <f t="shared" si="9"/>
        <v>289896656.14637649</v>
      </c>
      <c r="AK66" s="24">
        <f t="shared" si="10"/>
        <v>89166212.587104693</v>
      </c>
      <c r="AL66" s="19"/>
      <c r="AM66" s="21">
        <f t="shared" si="11"/>
        <v>979520194.21361351</v>
      </c>
      <c r="AN66" s="19"/>
      <c r="AO66" s="6">
        <f t="shared" si="12"/>
        <v>323.49734345086227</v>
      </c>
    </row>
    <row r="67" spans="1:41" s="1" customFormat="1" x14ac:dyDescent="0.25">
      <c r="A67" s="16">
        <v>40634</v>
      </c>
      <c r="B67" s="35">
        <v>229.21523567720038</v>
      </c>
      <c r="C67" s="35">
        <v>175.58920844751006</v>
      </c>
      <c r="D67" s="35">
        <v>187.81365754633535</v>
      </c>
      <c r="E67" s="35">
        <v>186.39899138739693</v>
      </c>
      <c r="F67" s="35">
        <v>197.52598761358357</v>
      </c>
      <c r="G67" s="19"/>
      <c r="H67" s="6">
        <v>25.600000000000023</v>
      </c>
      <c r="I67" s="6">
        <v>-11.300000000000011</v>
      </c>
      <c r="J67" s="6">
        <v>-7.3999999999999773</v>
      </c>
      <c r="K67" s="6">
        <v>-8.0999999999999091</v>
      </c>
      <c r="L67" s="6">
        <v>-8.3439999999999372</v>
      </c>
      <c r="M67" s="19"/>
      <c r="N67" s="30">
        <v>0.66700904977375419</v>
      </c>
      <c r="O67" s="30">
        <v>0.48700732600732571</v>
      </c>
      <c r="P67" s="30">
        <v>0.60430508474576283</v>
      </c>
      <c r="Q67" s="30">
        <v>0.51192058319180733</v>
      </c>
      <c r="R67" s="30">
        <v>0.45117313432835787</v>
      </c>
      <c r="S67" s="25"/>
      <c r="T67" s="20">
        <f t="shared" si="0"/>
        <v>212.13980400299226</v>
      </c>
      <c r="U67" s="20">
        <f t="shared" si="1"/>
        <v>181.09239123139284</v>
      </c>
      <c r="V67" s="20">
        <f t="shared" si="2"/>
        <v>192.28551517345397</v>
      </c>
      <c r="W67" s="20">
        <f t="shared" si="3"/>
        <v>190.54554811125053</v>
      </c>
      <c r="X67" s="20">
        <f t="shared" si="4"/>
        <v>201.29057624641936</v>
      </c>
      <c r="Y67" s="19"/>
      <c r="Z67" s="24">
        <v>1376537</v>
      </c>
      <c r="AA67" s="24">
        <v>278313</v>
      </c>
      <c r="AB67" s="24">
        <v>144527</v>
      </c>
      <c r="AC67" s="24">
        <v>947182</v>
      </c>
      <c r="AD67" s="24">
        <v>282101</v>
      </c>
      <c r="AE67" s="24">
        <f t="shared" si="5"/>
        <v>3028660</v>
      </c>
      <c r="AF67" s="19"/>
      <c r="AG67" s="24">
        <f t="shared" si="6"/>
        <v>292018289.38286698</v>
      </c>
      <c r="AH67" s="24">
        <f t="shared" si="7"/>
        <v>50400366.680782638</v>
      </c>
      <c r="AI67" s="24">
        <f t="shared" si="8"/>
        <v>27790448.651473783</v>
      </c>
      <c r="AJ67" s="24">
        <f t="shared" si="9"/>
        <v>180481313.35111049</v>
      </c>
      <c r="AK67" s="24">
        <f t="shared" si="10"/>
        <v>56784272.849691145</v>
      </c>
      <c r="AL67" s="19"/>
      <c r="AM67" s="21">
        <f t="shared" si="11"/>
        <v>607474690.91592503</v>
      </c>
      <c r="AN67" s="19"/>
      <c r="AO67" s="6">
        <f t="shared" si="12"/>
        <v>200.57539998412665</v>
      </c>
    </row>
    <row r="68" spans="1:41" s="1" customFormat="1" x14ac:dyDescent="0.25">
      <c r="A68" s="16">
        <v>40664</v>
      </c>
      <c r="B68" s="35">
        <v>150.60693132120568</v>
      </c>
      <c r="C68" s="35">
        <v>120.41872326094308</v>
      </c>
      <c r="D68" s="35">
        <v>131.99650828313392</v>
      </c>
      <c r="E68" s="35">
        <v>108.31375361691417</v>
      </c>
      <c r="F68" s="35">
        <v>114.71994786600867</v>
      </c>
      <c r="G68" s="19"/>
      <c r="H68" s="6">
        <v>15.200000000000003</v>
      </c>
      <c r="I68" s="6">
        <v>22.599999999999994</v>
      </c>
      <c r="J68" s="6">
        <v>17.40000000000002</v>
      </c>
      <c r="K68" s="6">
        <v>5.1999999999999886</v>
      </c>
      <c r="L68" s="6">
        <v>5.1230000000000047</v>
      </c>
      <c r="M68" s="19"/>
      <c r="N68" s="30">
        <v>0.76870784313725271</v>
      </c>
      <c r="O68" s="30">
        <v>0.49094807692307596</v>
      </c>
      <c r="P68" s="30">
        <v>0.65909464285714336</v>
      </c>
      <c r="Q68" s="30">
        <v>0.48944154118404432</v>
      </c>
      <c r="R68" s="30">
        <v>0.44749245283018835</v>
      </c>
      <c r="S68" s="25"/>
      <c r="T68" s="20">
        <f t="shared" ref="T68:T131" si="13">B68-H68*N68</f>
        <v>138.92257210551944</v>
      </c>
      <c r="U68" s="20">
        <f t="shared" ref="U68:U131" si="14">C68-I68*O68</f>
        <v>109.32329672248157</v>
      </c>
      <c r="V68" s="20">
        <f t="shared" ref="V68:V131" si="15">D68-J68*P68</f>
        <v>120.52826149741961</v>
      </c>
      <c r="W68" s="20">
        <f t="shared" ref="W68:W131" si="16">E68-K68*Q68</f>
        <v>105.76865760275714</v>
      </c>
      <c r="X68" s="20">
        <f t="shared" ref="X68:X131" si="17">F68-L68*R68</f>
        <v>112.42744403015961</v>
      </c>
      <c r="Y68" s="19"/>
      <c r="Z68" s="24">
        <v>1377675</v>
      </c>
      <c r="AA68" s="24">
        <v>279126</v>
      </c>
      <c r="AB68" s="24">
        <v>144610</v>
      </c>
      <c r="AC68" s="24">
        <v>949387</v>
      </c>
      <c r="AD68" s="24">
        <v>282640</v>
      </c>
      <c r="AE68" s="24">
        <f t="shared" ref="AE68:AE131" si="18">SUM(Z68:AD68)</f>
        <v>3033438</v>
      </c>
      <c r="AF68" s="19"/>
      <c r="AG68" s="24">
        <f t="shared" ref="AG68:AG131" si="19">T68*Z68</f>
        <v>191390154.52547148</v>
      </c>
      <c r="AH68" s="24">
        <f t="shared" ref="AH68:AH131" si="20">U68*AA68</f>
        <v>30514974.520959392</v>
      </c>
      <c r="AI68" s="24">
        <f t="shared" ref="AI68:AI131" si="21">V68*AB68</f>
        <v>17429591.895141847</v>
      </c>
      <c r="AJ68" s="24">
        <f t="shared" ref="AJ68:AJ131" si="22">W68*AC68</f>
        <v>100415388.5355088</v>
      </c>
      <c r="AK68" s="24">
        <f t="shared" ref="AK68:AK131" si="23">X68*AD68</f>
        <v>31776492.780684311</v>
      </c>
      <c r="AL68" s="19"/>
      <c r="AM68" s="21">
        <f t="shared" ref="AM68:AM131" si="24">SUM(AG68:AK68)</f>
        <v>371526602.25776583</v>
      </c>
      <c r="AN68" s="19"/>
      <c r="AO68" s="6">
        <f t="shared" ref="AO68:AO131" si="25">AM68/AE68</f>
        <v>122.47707131570378</v>
      </c>
    </row>
    <row r="69" spans="1:41" s="1" customFormat="1" x14ac:dyDescent="0.25">
      <c r="A69" s="16">
        <v>40695</v>
      </c>
      <c r="B69" s="35">
        <v>64.306747283322792</v>
      </c>
      <c r="C69" s="35">
        <v>50.381954630098292</v>
      </c>
      <c r="D69" s="35">
        <v>50.213501275626186</v>
      </c>
      <c r="E69" s="35">
        <v>61.992571575873249</v>
      </c>
      <c r="F69" s="35">
        <v>56.318456544977785</v>
      </c>
      <c r="G69" s="19"/>
      <c r="H69" s="6">
        <v>0.89999999999999858</v>
      </c>
      <c r="I69" s="6">
        <v>3.8000000000000007</v>
      </c>
      <c r="J69" s="6">
        <v>1</v>
      </c>
      <c r="K69" s="6">
        <v>5.3000000000000007</v>
      </c>
      <c r="L69" s="6">
        <v>19.046000000000003</v>
      </c>
      <c r="M69" s="19"/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25"/>
      <c r="T69" s="20">
        <f t="shared" si="13"/>
        <v>64.306747283322792</v>
      </c>
      <c r="U69" s="20">
        <f t="shared" si="14"/>
        <v>50.381954630098292</v>
      </c>
      <c r="V69" s="20">
        <f t="shared" si="15"/>
        <v>50.213501275626186</v>
      </c>
      <c r="W69" s="20">
        <f t="shared" si="16"/>
        <v>61.992571575873249</v>
      </c>
      <c r="X69" s="20">
        <f t="shared" si="17"/>
        <v>56.318456544977785</v>
      </c>
      <c r="Y69" s="19"/>
      <c r="Z69" s="24">
        <v>1376123</v>
      </c>
      <c r="AA69" s="24">
        <v>278966</v>
      </c>
      <c r="AB69" s="24">
        <v>144286</v>
      </c>
      <c r="AC69" s="24">
        <v>948410</v>
      </c>
      <c r="AD69" s="24">
        <v>282707</v>
      </c>
      <c r="AE69" s="24">
        <f t="shared" si="18"/>
        <v>3030492</v>
      </c>
      <c r="AF69" s="19"/>
      <c r="AG69" s="24">
        <f t="shared" si="19"/>
        <v>88493993.991768017</v>
      </c>
      <c r="AH69" s="24">
        <f t="shared" si="20"/>
        <v>14054852.35534</v>
      </c>
      <c r="AI69" s="24">
        <f t="shared" si="21"/>
        <v>7245105.2450550003</v>
      </c>
      <c r="AJ69" s="24">
        <f t="shared" si="22"/>
        <v>58794374.808273949</v>
      </c>
      <c r="AK69" s="24">
        <f t="shared" si="23"/>
        <v>15921621.894461034</v>
      </c>
      <c r="AL69" s="19"/>
      <c r="AM69" s="21">
        <f t="shared" si="24"/>
        <v>184509948.294898</v>
      </c>
      <c r="AN69" s="19"/>
      <c r="AO69" s="6">
        <f t="shared" si="25"/>
        <v>60.88448618075811</v>
      </c>
    </row>
    <row r="70" spans="1:41" s="1" customFormat="1" x14ac:dyDescent="0.25">
      <c r="A70" s="16">
        <v>40725</v>
      </c>
      <c r="B70" s="35">
        <v>58.705770654962052</v>
      </c>
      <c r="C70" s="35">
        <v>44.371576344373665</v>
      </c>
      <c r="D70" s="35">
        <v>46.738820298812534</v>
      </c>
      <c r="E70" s="35">
        <v>61.13932868766161</v>
      </c>
      <c r="F70" s="35">
        <v>45.446840885113367</v>
      </c>
      <c r="G70" s="19"/>
      <c r="H70" s="6">
        <v>0</v>
      </c>
      <c r="I70" s="6">
        <v>0</v>
      </c>
      <c r="J70" s="6">
        <v>0</v>
      </c>
      <c r="K70" s="6">
        <v>0</v>
      </c>
      <c r="L70" s="6">
        <v>0.36300000000000004</v>
      </c>
      <c r="M70" s="19"/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25"/>
      <c r="T70" s="20">
        <f t="shared" si="13"/>
        <v>58.705770654962052</v>
      </c>
      <c r="U70" s="20">
        <f t="shared" si="14"/>
        <v>44.371576344373665</v>
      </c>
      <c r="V70" s="20">
        <f t="shared" si="15"/>
        <v>46.738820298812534</v>
      </c>
      <c r="W70" s="20">
        <f t="shared" si="16"/>
        <v>61.13932868766161</v>
      </c>
      <c r="X70" s="20">
        <f t="shared" si="17"/>
        <v>45.446840885113367</v>
      </c>
      <c r="Y70" s="19"/>
      <c r="Z70" s="24">
        <v>1373759</v>
      </c>
      <c r="AA70" s="24">
        <v>278494</v>
      </c>
      <c r="AB70" s="24">
        <v>143836</v>
      </c>
      <c r="AC70" s="24">
        <v>949617</v>
      </c>
      <c r="AD70" s="24">
        <v>283347</v>
      </c>
      <c r="AE70" s="24">
        <f t="shared" si="18"/>
        <v>3029053</v>
      </c>
      <c r="AF70" s="19"/>
      <c r="AG70" s="24">
        <f t="shared" si="19"/>
        <v>80647580.789190009</v>
      </c>
      <c r="AH70" s="24">
        <f t="shared" si="20"/>
        <v>12357217.78245</v>
      </c>
      <c r="AI70" s="24">
        <f t="shared" si="21"/>
        <v>6722724.9564999994</v>
      </c>
      <c r="AJ70" s="24">
        <f t="shared" si="22"/>
        <v>58058945.890391156</v>
      </c>
      <c r="AK70" s="24">
        <f t="shared" si="23"/>
        <v>12877226.024274217</v>
      </c>
      <c r="AL70" s="19"/>
      <c r="AM70" s="21">
        <f t="shared" si="24"/>
        <v>170663695.44280541</v>
      </c>
      <c r="AN70" s="19"/>
      <c r="AO70" s="6">
        <f t="shared" si="25"/>
        <v>56.342261242310848</v>
      </c>
    </row>
    <row r="71" spans="1:41" s="1" customFormat="1" x14ac:dyDescent="0.25">
      <c r="A71" s="16">
        <v>40756</v>
      </c>
      <c r="B71" s="35">
        <v>44.841189741956327</v>
      </c>
      <c r="C71" s="35">
        <v>38.41049430003153</v>
      </c>
      <c r="D71" s="35">
        <v>46.002046294093944</v>
      </c>
      <c r="E71" s="35">
        <v>47.425716655066608</v>
      </c>
      <c r="F71" s="35">
        <v>38.69891859765778</v>
      </c>
      <c r="G71" s="19"/>
      <c r="H71" s="6">
        <v>0</v>
      </c>
      <c r="I71" s="6">
        <v>0</v>
      </c>
      <c r="J71" s="6">
        <v>0</v>
      </c>
      <c r="K71" s="6">
        <v>0</v>
      </c>
      <c r="L71" s="6">
        <v>1.0590000000000002</v>
      </c>
      <c r="M71" s="19"/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25"/>
      <c r="T71" s="20">
        <f t="shared" si="13"/>
        <v>44.841189741956327</v>
      </c>
      <c r="U71" s="20">
        <f t="shared" si="14"/>
        <v>38.41049430003153</v>
      </c>
      <c r="V71" s="20">
        <f t="shared" si="15"/>
        <v>46.002046294093944</v>
      </c>
      <c r="W71" s="20">
        <f t="shared" si="16"/>
        <v>47.425716655066608</v>
      </c>
      <c r="X71" s="20">
        <f t="shared" si="17"/>
        <v>38.69891859765778</v>
      </c>
      <c r="Y71" s="19"/>
      <c r="Z71" s="24">
        <v>1375306</v>
      </c>
      <c r="AA71" s="24">
        <v>279084</v>
      </c>
      <c r="AB71" s="24">
        <v>143920</v>
      </c>
      <c r="AC71" s="24">
        <v>950111</v>
      </c>
      <c r="AD71" s="24">
        <v>283316</v>
      </c>
      <c r="AE71" s="24">
        <f t="shared" si="18"/>
        <v>3031737</v>
      </c>
      <c r="AF71" s="19"/>
      <c r="AG71" s="24">
        <f t="shared" si="19"/>
        <v>61670357.29925099</v>
      </c>
      <c r="AH71" s="24">
        <f t="shared" si="20"/>
        <v>10719754.39123</v>
      </c>
      <c r="AI71" s="24">
        <f t="shared" si="21"/>
        <v>6620614.5026460001</v>
      </c>
      <c r="AJ71" s="24">
        <f t="shared" si="22"/>
        <v>45059695.076861992</v>
      </c>
      <c r="AK71" s="24">
        <f t="shared" si="23"/>
        <v>10964022.821414012</v>
      </c>
      <c r="AL71" s="19"/>
      <c r="AM71" s="21">
        <f t="shared" si="24"/>
        <v>135034444.09140301</v>
      </c>
      <c r="AN71" s="19"/>
      <c r="AO71" s="6">
        <f t="shared" si="25"/>
        <v>44.540289639702586</v>
      </c>
    </row>
    <row r="72" spans="1:41" s="1" customFormat="1" x14ac:dyDescent="0.25">
      <c r="A72" s="16">
        <v>40787</v>
      </c>
      <c r="B72" s="35">
        <v>85.826932098268657</v>
      </c>
      <c r="C72" s="35">
        <v>58.103822867703173</v>
      </c>
      <c r="D72" s="35">
        <v>46.656617549366523</v>
      </c>
      <c r="E72" s="35">
        <v>53.985904854259829</v>
      </c>
      <c r="F72" s="35">
        <v>51.435152231621515</v>
      </c>
      <c r="G72" s="19"/>
      <c r="H72" s="6">
        <v>18.100000000000001</v>
      </c>
      <c r="I72" s="6">
        <v>14.600000000000001</v>
      </c>
      <c r="J72" s="6">
        <v>10.799999999999999</v>
      </c>
      <c r="K72" s="6">
        <v>27.9</v>
      </c>
      <c r="L72" s="6">
        <v>35.622</v>
      </c>
      <c r="M72" s="19"/>
      <c r="N72" s="30">
        <v>0.55301000000000045</v>
      </c>
      <c r="O72" s="30">
        <v>0.29463333333333064</v>
      </c>
      <c r="P72" s="30">
        <v>0.64765000000000583</v>
      </c>
      <c r="Q72" s="30">
        <v>0</v>
      </c>
      <c r="R72" s="30">
        <v>0.15336296296296223</v>
      </c>
      <c r="S72" s="25"/>
      <c r="T72" s="20">
        <f t="shared" si="13"/>
        <v>75.817451098268648</v>
      </c>
      <c r="U72" s="20">
        <f t="shared" si="14"/>
        <v>53.802176201036545</v>
      </c>
      <c r="V72" s="20">
        <f t="shared" si="15"/>
        <v>39.661997549366461</v>
      </c>
      <c r="W72" s="20">
        <f t="shared" si="16"/>
        <v>53.985904854259829</v>
      </c>
      <c r="X72" s="20">
        <f t="shared" si="17"/>
        <v>45.972056764954871</v>
      </c>
      <c r="Y72" s="19"/>
      <c r="Z72" s="24">
        <v>1378527</v>
      </c>
      <c r="AA72" s="24">
        <v>280430</v>
      </c>
      <c r="AB72" s="24">
        <v>144126</v>
      </c>
      <c r="AC72" s="24">
        <v>951925</v>
      </c>
      <c r="AD72" s="24">
        <v>283804</v>
      </c>
      <c r="AE72" s="24">
        <f t="shared" si="18"/>
        <v>3038812</v>
      </c>
      <c r="AF72" s="19"/>
      <c r="AG72" s="24">
        <f t="shared" si="19"/>
        <v>104516403.41014299</v>
      </c>
      <c r="AH72" s="24">
        <f t="shared" si="20"/>
        <v>15087744.272056678</v>
      </c>
      <c r="AI72" s="24">
        <f t="shared" si="21"/>
        <v>5716325.0587999905</v>
      </c>
      <c r="AJ72" s="24">
        <f t="shared" si="22"/>
        <v>51390532.47839129</v>
      </c>
      <c r="AK72" s="24">
        <f t="shared" si="23"/>
        <v>13047053.598121252</v>
      </c>
      <c r="AL72" s="19"/>
      <c r="AM72" s="21">
        <f t="shared" si="24"/>
        <v>189758058.81751221</v>
      </c>
      <c r="AN72" s="19"/>
      <c r="AO72" s="6">
        <f t="shared" si="25"/>
        <v>62.444816861823703</v>
      </c>
    </row>
    <row r="73" spans="1:41" s="1" customFormat="1" x14ac:dyDescent="0.25">
      <c r="A73" s="16">
        <v>40817</v>
      </c>
      <c r="B73" s="35">
        <v>146.1265545561578</v>
      </c>
      <c r="C73" s="35">
        <v>121.86152602661504</v>
      </c>
      <c r="D73" s="35">
        <v>113.95811294665116</v>
      </c>
      <c r="E73" s="35">
        <v>119.7582070825146</v>
      </c>
      <c r="F73" s="35">
        <v>128.41865457029564</v>
      </c>
      <c r="G73" s="19"/>
      <c r="H73" s="6">
        <v>27.599999999999994</v>
      </c>
      <c r="I73" s="6">
        <v>1.9000000000000057</v>
      </c>
      <c r="J73" s="6">
        <v>27.200000000000003</v>
      </c>
      <c r="K73" s="6">
        <v>21.899999999999949</v>
      </c>
      <c r="L73" s="6">
        <v>-9.6770000000000209</v>
      </c>
      <c r="M73" s="19"/>
      <c r="N73" s="30">
        <v>0.56811570247934029</v>
      </c>
      <c r="O73" s="30">
        <v>0.38578770949720614</v>
      </c>
      <c r="P73" s="30">
        <v>0.49970918367346845</v>
      </c>
      <c r="Q73" s="30">
        <v>0.33027917067823537</v>
      </c>
      <c r="R73" s="30">
        <v>0.35614218009478776</v>
      </c>
      <c r="S73" s="25"/>
      <c r="T73" s="20">
        <f t="shared" si="13"/>
        <v>130.44656116772802</v>
      </c>
      <c r="U73" s="20">
        <f t="shared" si="14"/>
        <v>121.12852937857035</v>
      </c>
      <c r="V73" s="20">
        <f t="shared" si="15"/>
        <v>100.36602315073281</v>
      </c>
      <c r="W73" s="20">
        <f t="shared" si="16"/>
        <v>112.52509324466126</v>
      </c>
      <c r="X73" s="20">
        <f t="shared" si="17"/>
        <v>131.86504244707291</v>
      </c>
      <c r="Y73" s="19"/>
      <c r="Z73" s="24">
        <v>1382079</v>
      </c>
      <c r="AA73" s="24">
        <v>281946</v>
      </c>
      <c r="AB73" s="24">
        <v>144408</v>
      </c>
      <c r="AC73" s="24">
        <v>952160</v>
      </c>
      <c r="AD73" s="24">
        <v>284541</v>
      </c>
      <c r="AE73" s="24">
        <f t="shared" si="18"/>
        <v>3045134</v>
      </c>
      <c r="AF73" s="19"/>
      <c r="AG73" s="24">
        <f t="shared" si="19"/>
        <v>180287452.81213239</v>
      </c>
      <c r="AH73" s="24">
        <f t="shared" si="20"/>
        <v>34151704.344170399</v>
      </c>
      <c r="AI73" s="24">
        <f t="shared" si="21"/>
        <v>14493656.671151025</v>
      </c>
      <c r="AJ73" s="24">
        <f t="shared" si="22"/>
        <v>107141892.78383666</v>
      </c>
      <c r="AK73" s="24">
        <f t="shared" si="23"/>
        <v>37521011.04293257</v>
      </c>
      <c r="AL73" s="19"/>
      <c r="AM73" s="21">
        <f t="shared" si="24"/>
        <v>373595717.65422302</v>
      </c>
      <c r="AN73" s="19"/>
      <c r="AO73" s="6">
        <f t="shared" si="25"/>
        <v>122.68613389565878</v>
      </c>
    </row>
    <row r="74" spans="1:41" s="1" customFormat="1" x14ac:dyDescent="0.25">
      <c r="A74" s="16">
        <v>40848</v>
      </c>
      <c r="B74" s="35">
        <v>228.5688345436223</v>
      </c>
      <c r="C74" s="35">
        <v>182.13855255006052</v>
      </c>
      <c r="D74" s="35">
        <v>179.79788659563746</v>
      </c>
      <c r="E74" s="35">
        <v>196.69056876331706</v>
      </c>
      <c r="F74" s="35">
        <v>213.67299182360725</v>
      </c>
      <c r="G74" s="19"/>
      <c r="H74" s="6">
        <v>-60.099999999999937</v>
      </c>
      <c r="I74" s="6">
        <v>-112.80000000000001</v>
      </c>
      <c r="J74" s="6">
        <v>-87.599999999999966</v>
      </c>
      <c r="K74" s="6">
        <v>-89.199999999999932</v>
      </c>
      <c r="L74" s="6">
        <v>-71.307999999999993</v>
      </c>
      <c r="M74" s="19"/>
      <c r="N74" s="30">
        <v>0.63939016393442594</v>
      </c>
      <c r="O74" s="30">
        <v>0.43224694376528078</v>
      </c>
      <c r="P74" s="30">
        <v>0.56820068027210779</v>
      </c>
      <c r="Q74" s="30">
        <v>0.48710035108413829</v>
      </c>
      <c r="R74" s="30">
        <v>0.46543793911006914</v>
      </c>
      <c r="S74" s="25"/>
      <c r="T74" s="20">
        <f t="shared" si="13"/>
        <v>266.99618339608128</v>
      </c>
      <c r="U74" s="20">
        <f t="shared" si="14"/>
        <v>230.89600780678421</v>
      </c>
      <c r="V74" s="20">
        <f t="shared" si="15"/>
        <v>229.5722661874741</v>
      </c>
      <c r="W74" s="20">
        <f t="shared" si="16"/>
        <v>240.13992008002216</v>
      </c>
      <c r="X74" s="20">
        <f t="shared" si="17"/>
        <v>246.86244038566804</v>
      </c>
      <c r="Y74" s="19"/>
      <c r="Z74" s="24">
        <v>1387294</v>
      </c>
      <c r="AA74" s="24">
        <v>283307</v>
      </c>
      <c r="AB74" s="24">
        <v>144823</v>
      </c>
      <c r="AC74" s="24">
        <v>954194</v>
      </c>
      <c r="AD74" s="24">
        <v>285568</v>
      </c>
      <c r="AE74" s="24">
        <f t="shared" si="18"/>
        <v>3055186</v>
      </c>
      <c r="AF74" s="19"/>
      <c r="AG74" s="24">
        <f t="shared" si="19"/>
        <v>370402203.24828321</v>
      </c>
      <c r="AH74" s="24">
        <f t="shared" si="20"/>
        <v>65414455.283716612</v>
      </c>
      <c r="AI74" s="24">
        <f t="shared" si="21"/>
        <v>33247344.306068562</v>
      </c>
      <c r="AJ74" s="24">
        <f t="shared" si="22"/>
        <v>229140070.90083668</v>
      </c>
      <c r="AK74" s="24">
        <f t="shared" si="23"/>
        <v>70496013.376054451</v>
      </c>
      <c r="AL74" s="19"/>
      <c r="AM74" s="21">
        <f t="shared" si="24"/>
        <v>768700087.11495948</v>
      </c>
      <c r="AN74" s="19"/>
      <c r="AO74" s="6">
        <f t="shared" si="25"/>
        <v>251.60500444652453</v>
      </c>
    </row>
    <row r="75" spans="1:41" s="1" customFormat="1" x14ac:dyDescent="0.25">
      <c r="A75" s="16">
        <v>40878</v>
      </c>
      <c r="B75" s="35">
        <v>358.72556939427108</v>
      </c>
      <c r="C75" s="35">
        <v>323.16648092266468</v>
      </c>
      <c r="D75" s="35">
        <v>282.59998686730154</v>
      </c>
      <c r="E75" s="35">
        <v>323.55782922850193</v>
      </c>
      <c r="F75" s="35">
        <v>333.5947179745333</v>
      </c>
      <c r="G75" s="19"/>
      <c r="H75" s="6">
        <v>-29.300000000000068</v>
      </c>
      <c r="I75" s="6">
        <v>-39.399999999999977</v>
      </c>
      <c r="J75" s="6">
        <v>-48.399999999999977</v>
      </c>
      <c r="K75" s="6">
        <v>-29.799999999999955</v>
      </c>
      <c r="L75" s="6">
        <v>-40.585000000000036</v>
      </c>
      <c r="M75" s="19"/>
      <c r="N75" s="30">
        <v>0.64379443254817814</v>
      </c>
      <c r="O75" s="30">
        <v>0.46048844884488421</v>
      </c>
      <c r="P75" s="30">
        <v>0.58438927738927637</v>
      </c>
      <c r="Q75" s="30">
        <v>0.53842411992897754</v>
      </c>
      <c r="R75" s="30">
        <v>0.46867799352750816</v>
      </c>
      <c r="S75" s="25"/>
      <c r="T75" s="20">
        <f t="shared" si="13"/>
        <v>377.58874626793272</v>
      </c>
      <c r="U75" s="20">
        <f t="shared" si="14"/>
        <v>341.30972580715309</v>
      </c>
      <c r="V75" s="20">
        <f t="shared" si="15"/>
        <v>310.88442789294248</v>
      </c>
      <c r="W75" s="20">
        <f t="shared" si="16"/>
        <v>339.60286800238543</v>
      </c>
      <c r="X75" s="20">
        <f t="shared" si="17"/>
        <v>352.61601434184723</v>
      </c>
      <c r="Y75" s="19"/>
      <c r="Z75" s="24">
        <v>1391753</v>
      </c>
      <c r="AA75" s="24">
        <v>284941</v>
      </c>
      <c r="AB75" s="24">
        <v>145322</v>
      </c>
      <c r="AC75" s="24">
        <v>956420</v>
      </c>
      <c r="AD75" s="24">
        <v>286420</v>
      </c>
      <c r="AE75" s="24">
        <f t="shared" si="18"/>
        <v>3064856</v>
      </c>
      <c r="AF75" s="19"/>
      <c r="AG75" s="24">
        <f t="shared" si="19"/>
        <v>525510270.38463414</v>
      </c>
      <c r="AH75" s="24">
        <f t="shared" si="20"/>
        <v>97253134.581216007</v>
      </c>
      <c r="AI75" s="24">
        <f t="shared" si="21"/>
        <v>45178346.830258191</v>
      </c>
      <c r="AJ75" s="24">
        <f t="shared" si="22"/>
        <v>324802975.0148415</v>
      </c>
      <c r="AK75" s="24">
        <f t="shared" si="23"/>
        <v>100996278.82779188</v>
      </c>
      <c r="AL75" s="19"/>
      <c r="AM75" s="21">
        <f t="shared" si="24"/>
        <v>1093741005.6387417</v>
      </c>
      <c r="AN75" s="19"/>
      <c r="AO75" s="6">
        <f t="shared" si="25"/>
        <v>356.86538148570168</v>
      </c>
    </row>
    <row r="76" spans="1:41" s="1" customFormat="1" x14ac:dyDescent="0.25">
      <c r="A76" s="16">
        <v>40909</v>
      </c>
      <c r="B76" s="35">
        <v>420.12196745771024</v>
      </c>
      <c r="C76" s="35">
        <v>407.66423481328815</v>
      </c>
      <c r="D76" s="35">
        <v>344.09801486429888</v>
      </c>
      <c r="E76" s="35">
        <v>369.39973039096185</v>
      </c>
      <c r="F76" s="35">
        <v>401.42183890559227</v>
      </c>
      <c r="G76" s="19"/>
      <c r="H76" s="6">
        <v>-52.400000000000034</v>
      </c>
      <c r="I76" s="6">
        <v>12.899999999999977</v>
      </c>
      <c r="J76" s="6">
        <v>-61.200000000000045</v>
      </c>
      <c r="K76" s="6">
        <v>-51.799999999999955</v>
      </c>
      <c r="L76" s="6">
        <v>-46.934999999999945</v>
      </c>
      <c r="M76" s="19"/>
      <c r="N76" s="30">
        <v>0.67050976909413706</v>
      </c>
      <c r="O76" s="30">
        <v>0.48102367688022113</v>
      </c>
      <c r="P76" s="30">
        <v>0.6075113636363626</v>
      </c>
      <c r="Q76" s="30">
        <v>0.54842167023664623</v>
      </c>
      <c r="R76" s="30">
        <v>0.50126703755215629</v>
      </c>
      <c r="S76" s="25"/>
      <c r="T76" s="20">
        <f t="shared" si="13"/>
        <v>455.25667935824305</v>
      </c>
      <c r="U76" s="20">
        <f t="shared" si="14"/>
        <v>401.4590293815333</v>
      </c>
      <c r="V76" s="20">
        <f t="shared" si="15"/>
        <v>381.2777103188443</v>
      </c>
      <c r="W76" s="20">
        <f t="shared" si="16"/>
        <v>397.8079729092201</v>
      </c>
      <c r="X76" s="20">
        <f t="shared" si="17"/>
        <v>424.94880731310269</v>
      </c>
      <c r="Y76" s="19"/>
      <c r="Z76" s="24">
        <v>1395077</v>
      </c>
      <c r="AA76" s="24">
        <v>286270</v>
      </c>
      <c r="AB76" s="24">
        <v>145651</v>
      </c>
      <c r="AC76" s="24">
        <v>956570</v>
      </c>
      <c r="AD76" s="24">
        <v>286623</v>
      </c>
      <c r="AE76" s="24">
        <f t="shared" si="18"/>
        <v>3070191</v>
      </c>
      <c r="AF76" s="19"/>
      <c r="AG76" s="24">
        <f t="shared" si="19"/>
        <v>635118122.46905959</v>
      </c>
      <c r="AH76" s="24">
        <f t="shared" si="20"/>
        <v>114925676.34105153</v>
      </c>
      <c r="AI76" s="24">
        <f t="shared" si="21"/>
        <v>55533479.785649993</v>
      </c>
      <c r="AJ76" s="24">
        <f t="shared" si="22"/>
        <v>380531172.6457727</v>
      </c>
      <c r="AK76" s="24">
        <f t="shared" si="23"/>
        <v>121800101.99850343</v>
      </c>
      <c r="AL76" s="19"/>
      <c r="AM76" s="21">
        <f t="shared" si="24"/>
        <v>1307908553.2400372</v>
      </c>
      <c r="AN76" s="19"/>
      <c r="AO76" s="6">
        <f t="shared" si="25"/>
        <v>426.00234097488959</v>
      </c>
    </row>
    <row r="77" spans="1:41" s="1" customFormat="1" x14ac:dyDescent="0.25">
      <c r="A77" s="16">
        <v>40940</v>
      </c>
      <c r="B77" s="35">
        <v>369.90736801566806</v>
      </c>
      <c r="C77" s="35">
        <v>325.68359621165098</v>
      </c>
      <c r="D77" s="35">
        <v>315.8429665495857</v>
      </c>
      <c r="E77" s="35">
        <v>323.90454660677841</v>
      </c>
      <c r="F77" s="35">
        <v>319.73798829607142</v>
      </c>
      <c r="G77" s="19"/>
      <c r="H77" s="6">
        <v>-67.199999999999989</v>
      </c>
      <c r="I77" s="6">
        <v>-53.199999999999932</v>
      </c>
      <c r="J77" s="6">
        <v>-61.799999999999955</v>
      </c>
      <c r="K77" s="6">
        <v>-72.099999999999966</v>
      </c>
      <c r="L77" s="6">
        <v>-100.63099999999997</v>
      </c>
      <c r="M77" s="19"/>
      <c r="N77" s="30">
        <v>0.63474124513618557</v>
      </c>
      <c r="O77" s="30">
        <v>0.46934444444444412</v>
      </c>
      <c r="P77" s="30">
        <v>0.58454526748971203</v>
      </c>
      <c r="Q77" s="30">
        <v>0.52175565037060523</v>
      </c>
      <c r="R77" s="30">
        <v>0.45320426829268312</v>
      </c>
      <c r="S77" s="25"/>
      <c r="T77" s="20">
        <f t="shared" si="13"/>
        <v>412.56197968881975</v>
      </c>
      <c r="U77" s="20">
        <f t="shared" si="14"/>
        <v>350.65272065609537</v>
      </c>
      <c r="V77" s="20">
        <f t="shared" si="15"/>
        <v>351.96786408044989</v>
      </c>
      <c r="W77" s="20">
        <f t="shared" si="16"/>
        <v>361.52312899849903</v>
      </c>
      <c r="X77" s="20">
        <f t="shared" si="17"/>
        <v>365.3443870186324</v>
      </c>
      <c r="Y77" s="19"/>
      <c r="Z77" s="24">
        <v>1396984</v>
      </c>
      <c r="AA77" s="24">
        <v>286774</v>
      </c>
      <c r="AB77" s="24">
        <v>145768</v>
      </c>
      <c r="AC77" s="24">
        <v>956973</v>
      </c>
      <c r="AD77" s="24">
        <v>286779</v>
      </c>
      <c r="AE77" s="24">
        <f t="shared" si="18"/>
        <v>3073278</v>
      </c>
      <c r="AF77" s="19"/>
      <c r="AG77" s="24">
        <f t="shared" si="19"/>
        <v>576342484.6336062</v>
      </c>
      <c r="AH77" s="24">
        <f t="shared" si="20"/>
        <v>100558083.3134311</v>
      </c>
      <c r="AI77" s="24">
        <f t="shared" si="21"/>
        <v>51305651.611279018</v>
      </c>
      <c r="AJ77" s="24">
        <f t="shared" si="22"/>
        <v>345967873.32708061</v>
      </c>
      <c r="AK77" s="24">
        <f t="shared" si="23"/>
        <v>104773097.96481638</v>
      </c>
      <c r="AL77" s="19"/>
      <c r="AM77" s="21">
        <f t="shared" si="24"/>
        <v>1178947190.8502133</v>
      </c>
      <c r="AN77" s="19"/>
      <c r="AO77" s="6">
        <f t="shared" si="25"/>
        <v>383.61228331775169</v>
      </c>
    </row>
    <row r="78" spans="1:41" s="1" customFormat="1" x14ac:dyDescent="0.25">
      <c r="A78" s="16">
        <v>40969</v>
      </c>
      <c r="B78" s="35">
        <v>259.23197776082543</v>
      </c>
      <c r="C78" s="35">
        <v>233.86959498513781</v>
      </c>
      <c r="D78" s="35">
        <v>214.01219315293844</v>
      </c>
      <c r="E78" s="35">
        <v>209.55806278677269</v>
      </c>
      <c r="F78" s="35">
        <v>238.87098581534426</v>
      </c>
      <c r="G78" s="19"/>
      <c r="H78" s="6">
        <v>-142.89999999999998</v>
      </c>
      <c r="I78" s="6">
        <v>-139.90000000000003</v>
      </c>
      <c r="J78" s="6">
        <v>-143.80000000000004</v>
      </c>
      <c r="K78" s="6">
        <v>-177.2</v>
      </c>
      <c r="L78" s="6">
        <v>-149.41499999999996</v>
      </c>
      <c r="M78" s="19"/>
      <c r="N78" s="30">
        <v>0.65921428571428642</v>
      </c>
      <c r="O78" s="30">
        <v>0.48075196850393587</v>
      </c>
      <c r="P78" s="30">
        <v>0.60571173469387674</v>
      </c>
      <c r="Q78" s="30">
        <v>0.52776567820091014</v>
      </c>
      <c r="R78" s="30">
        <v>0.46456367041198443</v>
      </c>
      <c r="S78" s="25"/>
      <c r="T78" s="20">
        <f t="shared" si="13"/>
        <v>353.43369918939698</v>
      </c>
      <c r="U78" s="20">
        <f t="shared" si="14"/>
        <v>301.12679537883844</v>
      </c>
      <c r="V78" s="20">
        <f t="shared" si="15"/>
        <v>301.11354060191792</v>
      </c>
      <c r="W78" s="20">
        <f t="shared" si="16"/>
        <v>303.07814096397396</v>
      </c>
      <c r="X78" s="20">
        <f t="shared" si="17"/>
        <v>308.28376662995089</v>
      </c>
      <c r="Y78" s="19"/>
      <c r="Z78" s="24">
        <v>1398694</v>
      </c>
      <c r="AA78" s="24">
        <v>287306</v>
      </c>
      <c r="AB78" s="24">
        <v>146013</v>
      </c>
      <c r="AC78" s="24">
        <v>957950</v>
      </c>
      <c r="AD78" s="24">
        <v>287004</v>
      </c>
      <c r="AE78" s="24">
        <f t="shared" si="18"/>
        <v>3076967</v>
      </c>
      <c r="AF78" s="19"/>
      <c r="AG78" s="24">
        <f t="shared" si="19"/>
        <v>494345594.45401442</v>
      </c>
      <c r="AH78" s="24">
        <f t="shared" si="20"/>
        <v>86515535.073112562</v>
      </c>
      <c r="AI78" s="24">
        <f t="shared" si="21"/>
        <v>43966491.403907843</v>
      </c>
      <c r="AJ78" s="24">
        <f t="shared" si="22"/>
        <v>290333705.13643885</v>
      </c>
      <c r="AK78" s="24">
        <f t="shared" si="23"/>
        <v>88478674.157862425</v>
      </c>
      <c r="AL78" s="19"/>
      <c r="AM78" s="21">
        <f t="shared" si="24"/>
        <v>1003640000.2253362</v>
      </c>
      <c r="AN78" s="19"/>
      <c r="AO78" s="6">
        <f t="shared" si="25"/>
        <v>326.17834387737543</v>
      </c>
    </row>
    <row r="79" spans="1:41" s="1" customFormat="1" x14ac:dyDescent="0.25">
      <c r="A79" s="16">
        <v>41000</v>
      </c>
      <c r="B79" s="35">
        <v>226.03353337377189</v>
      </c>
      <c r="C79" s="35">
        <v>177.6823102473704</v>
      </c>
      <c r="D79" s="35">
        <v>183.51485348486409</v>
      </c>
      <c r="E79" s="35">
        <v>174.26620279203905</v>
      </c>
      <c r="F79" s="35">
        <v>185.55368051468895</v>
      </c>
      <c r="G79" s="19"/>
      <c r="H79" s="6">
        <v>10.899999999999977</v>
      </c>
      <c r="I79" s="6">
        <v>-7.9999999999999432</v>
      </c>
      <c r="J79" s="6">
        <v>-10.900000000000006</v>
      </c>
      <c r="K79" s="6">
        <v>-5.2000000000000171</v>
      </c>
      <c r="L79" s="6">
        <v>-24.564999999999998</v>
      </c>
      <c r="M79" s="19"/>
      <c r="N79" s="30">
        <v>0.66700904977375419</v>
      </c>
      <c r="O79" s="30">
        <v>0.48700732600732571</v>
      </c>
      <c r="P79" s="30">
        <v>0.60430508474576283</v>
      </c>
      <c r="Q79" s="30">
        <v>0.51192063932073217</v>
      </c>
      <c r="R79" s="30">
        <v>0.45117313432835787</v>
      </c>
      <c r="S79" s="25"/>
      <c r="T79" s="20">
        <f t="shared" si="13"/>
        <v>218.76313473123798</v>
      </c>
      <c r="U79" s="20">
        <f t="shared" si="14"/>
        <v>181.57836885542898</v>
      </c>
      <c r="V79" s="20">
        <f t="shared" si="15"/>
        <v>190.10177890859291</v>
      </c>
      <c r="W79" s="20">
        <f t="shared" si="16"/>
        <v>176.92819011650687</v>
      </c>
      <c r="X79" s="20">
        <f t="shared" si="17"/>
        <v>196.63674855946505</v>
      </c>
      <c r="Y79" s="19"/>
      <c r="Z79" s="24">
        <v>1399656</v>
      </c>
      <c r="AA79" s="24">
        <v>287787</v>
      </c>
      <c r="AB79" s="24">
        <v>145977</v>
      </c>
      <c r="AC79" s="24">
        <v>959689</v>
      </c>
      <c r="AD79" s="24">
        <v>287316</v>
      </c>
      <c r="AE79" s="24">
        <f t="shared" si="18"/>
        <v>3080425</v>
      </c>
      <c r="AF79" s="19"/>
      <c r="AG79" s="24">
        <f t="shared" si="19"/>
        <v>306193134.1053856</v>
      </c>
      <c r="AH79" s="24">
        <f t="shared" si="20"/>
        <v>52255894.037797339</v>
      </c>
      <c r="AI79" s="24">
        <f t="shared" si="21"/>
        <v>27750487.379739668</v>
      </c>
      <c r="AJ79" s="24">
        <f t="shared" si="22"/>
        <v>169796037.84472036</v>
      </c>
      <c r="AK79" s="24">
        <f t="shared" si="23"/>
        <v>56496884.049111262</v>
      </c>
      <c r="AL79" s="19"/>
      <c r="AM79" s="21">
        <f t="shared" si="24"/>
        <v>612492437.41675413</v>
      </c>
      <c r="AN79" s="19"/>
      <c r="AO79" s="6">
        <f t="shared" si="25"/>
        <v>198.83374450498036</v>
      </c>
    </row>
    <row r="80" spans="1:41" s="1" customFormat="1" x14ac:dyDescent="0.25">
      <c r="A80" s="16">
        <v>41030</v>
      </c>
      <c r="B80" s="35">
        <v>75.801779955192359</v>
      </c>
      <c r="C80" s="35">
        <v>64.915914108023514</v>
      </c>
      <c r="D80" s="35">
        <v>61.557891462219217</v>
      </c>
      <c r="E80" s="35">
        <v>61.075811407532065</v>
      </c>
      <c r="F80" s="35">
        <v>83.982850950003581</v>
      </c>
      <c r="G80" s="19"/>
      <c r="H80" s="6">
        <v>-24.799999999999994</v>
      </c>
      <c r="I80" s="6">
        <v>-8.2999999999999901</v>
      </c>
      <c r="J80" s="6">
        <v>-25.899999999999995</v>
      </c>
      <c r="K80" s="6">
        <v>-24.699999999999996</v>
      </c>
      <c r="L80" s="6">
        <v>-30.454999999999984</v>
      </c>
      <c r="M80" s="19"/>
      <c r="N80" s="30">
        <v>0.76870784313725271</v>
      </c>
      <c r="O80" s="30">
        <v>0.49094807692307596</v>
      </c>
      <c r="P80" s="30">
        <v>0.65909464285714336</v>
      </c>
      <c r="Q80" s="30">
        <v>0.48944051156245949</v>
      </c>
      <c r="R80" s="30">
        <v>0.44749245283018835</v>
      </c>
      <c r="S80" s="25"/>
      <c r="T80" s="20">
        <f t="shared" si="13"/>
        <v>94.865734464996223</v>
      </c>
      <c r="U80" s="20">
        <f t="shared" si="14"/>
        <v>68.990783146485043</v>
      </c>
      <c r="V80" s="20">
        <f t="shared" si="15"/>
        <v>78.628442712219226</v>
      </c>
      <c r="W80" s="20">
        <f t="shared" si="16"/>
        <v>73.164992043124812</v>
      </c>
      <c r="X80" s="20">
        <f t="shared" si="17"/>
        <v>97.61123360094696</v>
      </c>
      <c r="Y80" s="19"/>
      <c r="Z80" s="24">
        <v>1399315</v>
      </c>
      <c r="AA80" s="24">
        <v>288141</v>
      </c>
      <c r="AB80" s="24">
        <v>145881</v>
      </c>
      <c r="AC80" s="24">
        <v>961840</v>
      </c>
      <c r="AD80" s="24">
        <v>287715</v>
      </c>
      <c r="AE80" s="24">
        <f t="shared" si="18"/>
        <v>3082892</v>
      </c>
      <c r="AF80" s="19"/>
      <c r="AG80" s="24">
        <f t="shared" si="19"/>
        <v>132747045.22288619</v>
      </c>
      <c r="AH80" s="24">
        <f t="shared" si="20"/>
        <v>19879073.246611346</v>
      </c>
      <c r="AI80" s="24">
        <f t="shared" si="21"/>
        <v>11470395.851301253</v>
      </c>
      <c r="AJ80" s="24">
        <f t="shared" si="22"/>
        <v>70373015.946759164</v>
      </c>
      <c r="AK80" s="24">
        <f t="shared" si="23"/>
        <v>28084216.075496454</v>
      </c>
      <c r="AL80" s="19"/>
      <c r="AM80" s="21">
        <f t="shared" si="24"/>
        <v>262553746.34305441</v>
      </c>
      <c r="AN80" s="19"/>
      <c r="AO80" s="6">
        <f t="shared" si="25"/>
        <v>85.164756450454448</v>
      </c>
    </row>
    <row r="81" spans="1:41" s="1" customFormat="1" x14ac:dyDescent="0.25">
      <c r="A81" s="16">
        <v>41061</v>
      </c>
      <c r="B81" s="35">
        <v>70.311209396902711</v>
      </c>
      <c r="C81" s="35">
        <v>53.603052702979618</v>
      </c>
      <c r="D81" s="35">
        <v>48.029578072204799</v>
      </c>
      <c r="E81" s="35">
        <v>64.033502293708111</v>
      </c>
      <c r="F81" s="35">
        <v>55.025334821936802</v>
      </c>
      <c r="G81" s="19"/>
      <c r="H81" s="6">
        <v>6.2000000000000011</v>
      </c>
      <c r="I81" s="6">
        <v>8.5</v>
      </c>
      <c r="J81" s="6">
        <v>3.3000000000000007</v>
      </c>
      <c r="K81" s="6">
        <v>8.3000000000000007</v>
      </c>
      <c r="L81" s="6">
        <v>12.078999999999999</v>
      </c>
      <c r="M81" s="19"/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25"/>
      <c r="T81" s="20">
        <f t="shared" si="13"/>
        <v>70.311209396902711</v>
      </c>
      <c r="U81" s="20">
        <f t="shared" si="14"/>
        <v>53.603052702979618</v>
      </c>
      <c r="V81" s="20">
        <f t="shared" si="15"/>
        <v>48.029578072204799</v>
      </c>
      <c r="W81" s="20">
        <f t="shared" si="16"/>
        <v>64.033502293708111</v>
      </c>
      <c r="X81" s="20">
        <f t="shared" si="17"/>
        <v>55.025334821936802</v>
      </c>
      <c r="Y81" s="19"/>
      <c r="Z81" s="24">
        <v>1397801</v>
      </c>
      <c r="AA81" s="24">
        <v>287923</v>
      </c>
      <c r="AB81" s="24">
        <v>145669</v>
      </c>
      <c r="AC81" s="24">
        <v>961663</v>
      </c>
      <c r="AD81" s="24">
        <v>287809</v>
      </c>
      <c r="AE81" s="24">
        <f t="shared" si="18"/>
        <v>3080865</v>
      </c>
      <c r="AF81" s="19"/>
      <c r="AG81" s="24">
        <f t="shared" si="19"/>
        <v>98281078.806200013</v>
      </c>
      <c r="AH81" s="24">
        <f t="shared" si="20"/>
        <v>15433551.7434</v>
      </c>
      <c r="AI81" s="24">
        <f t="shared" si="21"/>
        <v>6996420.6082000006</v>
      </c>
      <c r="AJ81" s="24">
        <f t="shared" si="22"/>
        <v>61578649.91627422</v>
      </c>
      <c r="AK81" s="24">
        <f t="shared" si="23"/>
        <v>15836786.58976681</v>
      </c>
      <c r="AL81" s="19"/>
      <c r="AM81" s="21">
        <f t="shared" si="24"/>
        <v>198126487.66384101</v>
      </c>
      <c r="AN81" s="19"/>
      <c r="AO81" s="6">
        <f t="shared" si="25"/>
        <v>64.308720980582081</v>
      </c>
    </row>
    <row r="82" spans="1:41" s="1" customFormat="1" x14ac:dyDescent="0.25">
      <c r="A82" s="16">
        <v>41091</v>
      </c>
      <c r="B82" s="35">
        <v>54.203203044637938</v>
      </c>
      <c r="C82" s="35">
        <v>39.313305580134838</v>
      </c>
      <c r="D82" s="35">
        <v>38.939249145272704</v>
      </c>
      <c r="E82" s="35">
        <v>51.567824427363078</v>
      </c>
      <c r="F82" s="35">
        <v>38.708413521856365</v>
      </c>
      <c r="G82" s="19"/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19"/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25"/>
      <c r="T82" s="20">
        <f t="shared" si="13"/>
        <v>54.203203044637938</v>
      </c>
      <c r="U82" s="20">
        <f t="shared" si="14"/>
        <v>39.313305580134838</v>
      </c>
      <c r="V82" s="20">
        <f t="shared" si="15"/>
        <v>38.939249145272704</v>
      </c>
      <c r="W82" s="20">
        <f t="shared" si="16"/>
        <v>51.567824427363078</v>
      </c>
      <c r="X82" s="20">
        <f t="shared" si="17"/>
        <v>38.708413521856365</v>
      </c>
      <c r="Y82" s="19"/>
      <c r="Z82" s="24">
        <v>1397309</v>
      </c>
      <c r="AA82" s="24">
        <v>288183</v>
      </c>
      <c r="AB82" s="24">
        <v>145485</v>
      </c>
      <c r="AC82" s="24">
        <v>963074</v>
      </c>
      <c r="AD82" s="24">
        <v>288365</v>
      </c>
      <c r="AE82" s="24">
        <f t="shared" si="18"/>
        <v>3082416</v>
      </c>
      <c r="AF82" s="19"/>
      <c r="AG82" s="24">
        <f t="shared" si="19"/>
        <v>75738623.44309999</v>
      </c>
      <c r="AH82" s="24">
        <f t="shared" si="20"/>
        <v>11329426.341999998</v>
      </c>
      <c r="AI82" s="24">
        <f t="shared" si="21"/>
        <v>5665076.6618999997</v>
      </c>
      <c r="AJ82" s="24">
        <f t="shared" si="22"/>
        <v>49663630.942558266</v>
      </c>
      <c r="AK82" s="24">
        <f t="shared" si="23"/>
        <v>11162151.66523011</v>
      </c>
      <c r="AL82" s="19"/>
      <c r="AM82" s="21">
        <f t="shared" si="24"/>
        <v>153558909.05478835</v>
      </c>
      <c r="AN82" s="19"/>
      <c r="AO82" s="6">
        <f t="shared" si="25"/>
        <v>49.817710865369357</v>
      </c>
    </row>
    <row r="83" spans="1:41" s="1" customFormat="1" x14ac:dyDescent="0.25">
      <c r="A83" s="16">
        <v>41122</v>
      </c>
      <c r="B83" s="35">
        <v>47.687570072404725</v>
      </c>
      <c r="C83" s="35">
        <v>41.384144276433148</v>
      </c>
      <c r="D83" s="35">
        <v>29.321751966949197</v>
      </c>
      <c r="E83" s="35">
        <v>47.397427996884737</v>
      </c>
      <c r="F83" s="35">
        <v>41.788401623315849</v>
      </c>
      <c r="G83" s="19"/>
      <c r="H83" s="6">
        <v>0</v>
      </c>
      <c r="I83" s="6">
        <v>0</v>
      </c>
      <c r="J83" s="6">
        <v>0</v>
      </c>
      <c r="K83" s="6">
        <v>0.10000000000000009</v>
      </c>
      <c r="L83" s="6">
        <v>3.4940000000000002</v>
      </c>
      <c r="M83" s="19"/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25"/>
      <c r="T83" s="20">
        <f t="shared" si="13"/>
        <v>47.687570072404725</v>
      </c>
      <c r="U83" s="20">
        <f t="shared" si="14"/>
        <v>41.384144276433148</v>
      </c>
      <c r="V83" s="20">
        <f t="shared" si="15"/>
        <v>29.321751966949197</v>
      </c>
      <c r="W83" s="20">
        <f t="shared" si="16"/>
        <v>47.397427996884737</v>
      </c>
      <c r="X83" s="20">
        <f t="shared" si="17"/>
        <v>41.788401623315849</v>
      </c>
      <c r="Y83" s="19"/>
      <c r="Z83" s="24">
        <v>1396594</v>
      </c>
      <c r="AA83" s="24">
        <v>288142</v>
      </c>
      <c r="AB83" s="24">
        <v>145352</v>
      </c>
      <c r="AC83" s="24">
        <v>963000</v>
      </c>
      <c r="AD83" s="24">
        <v>288422</v>
      </c>
      <c r="AE83" s="24">
        <f t="shared" si="18"/>
        <v>3081510</v>
      </c>
      <c r="AF83" s="19"/>
      <c r="AG83" s="24">
        <f t="shared" si="19"/>
        <v>66600174.237700008</v>
      </c>
      <c r="AH83" s="24">
        <f t="shared" si="20"/>
        <v>11924510.100099999</v>
      </c>
      <c r="AI83" s="24">
        <f t="shared" si="21"/>
        <v>4261975.2918999996</v>
      </c>
      <c r="AJ83" s="24">
        <f t="shared" si="22"/>
        <v>45643723.160999998</v>
      </c>
      <c r="AK83" s="24">
        <f t="shared" si="23"/>
        <v>12052694.373000003</v>
      </c>
      <c r="AL83" s="19"/>
      <c r="AM83" s="21">
        <f t="shared" si="24"/>
        <v>140483077.16370001</v>
      </c>
      <c r="AN83" s="19"/>
      <c r="AO83" s="6">
        <f t="shared" si="25"/>
        <v>45.589038219476819</v>
      </c>
    </row>
    <row r="84" spans="1:41" s="1" customFormat="1" x14ac:dyDescent="0.25">
      <c r="A84" s="16">
        <v>41153</v>
      </c>
      <c r="B84" s="35">
        <v>93.1543614968665</v>
      </c>
      <c r="C84" s="35">
        <v>71.49404651604803</v>
      </c>
      <c r="D84" s="35">
        <v>73.024991138965916</v>
      </c>
      <c r="E84" s="35">
        <v>58.344860384676778</v>
      </c>
      <c r="F84" s="35">
        <v>55.174343056007878</v>
      </c>
      <c r="G84" s="19"/>
      <c r="H84" s="6">
        <v>31.900000000000006</v>
      </c>
      <c r="I84" s="6">
        <v>52.100000000000009</v>
      </c>
      <c r="J84" s="6">
        <v>23.799999999999997</v>
      </c>
      <c r="K84" s="6">
        <v>54.399999999999991</v>
      </c>
      <c r="L84" s="6">
        <v>59.125</v>
      </c>
      <c r="M84" s="19"/>
      <c r="N84" s="30">
        <v>0.55301000000000045</v>
      </c>
      <c r="O84" s="30">
        <v>0.29463333333333064</v>
      </c>
      <c r="P84" s="30">
        <v>0.64765000000000583</v>
      </c>
      <c r="Q84" s="30">
        <v>0</v>
      </c>
      <c r="R84" s="30">
        <v>0.15336296296296223</v>
      </c>
      <c r="S84" s="25"/>
      <c r="T84" s="20">
        <f t="shared" si="13"/>
        <v>75.513342496866485</v>
      </c>
      <c r="U84" s="20">
        <f t="shared" si="14"/>
        <v>56.143649849381504</v>
      </c>
      <c r="V84" s="20">
        <f t="shared" si="15"/>
        <v>57.610921138965779</v>
      </c>
      <c r="W84" s="20">
        <f t="shared" si="16"/>
        <v>58.344860384676778</v>
      </c>
      <c r="X84" s="20">
        <f t="shared" si="17"/>
        <v>46.106757870822733</v>
      </c>
      <c r="Y84" s="19"/>
      <c r="Z84" s="24">
        <v>1399557</v>
      </c>
      <c r="AA84" s="24">
        <v>289163</v>
      </c>
      <c r="AB84" s="24">
        <v>145676</v>
      </c>
      <c r="AC84" s="24">
        <v>964758</v>
      </c>
      <c r="AD84" s="24">
        <v>288638</v>
      </c>
      <c r="AE84" s="24">
        <f t="shared" si="18"/>
        <v>3087792</v>
      </c>
      <c r="AF84" s="19"/>
      <c r="AG84" s="24">
        <f t="shared" si="19"/>
        <v>105685227.08488697</v>
      </c>
      <c r="AH84" s="24">
        <f t="shared" si="20"/>
        <v>16234666.221396703</v>
      </c>
      <c r="AI84" s="24">
        <f t="shared" si="21"/>
        <v>8392528.5478399787</v>
      </c>
      <c r="AJ84" s="24">
        <f t="shared" si="22"/>
        <v>56288670.814999998</v>
      </c>
      <c r="AK84" s="24">
        <f t="shared" si="23"/>
        <v>13308162.378318531</v>
      </c>
      <c r="AL84" s="19"/>
      <c r="AM84" s="21">
        <f t="shared" si="24"/>
        <v>199909255.04744217</v>
      </c>
      <c r="AN84" s="19"/>
      <c r="AO84" s="6">
        <f t="shared" si="25"/>
        <v>64.741813906973704</v>
      </c>
    </row>
    <row r="85" spans="1:41" s="1" customFormat="1" x14ac:dyDescent="0.25">
      <c r="A85" s="16">
        <v>41183</v>
      </c>
      <c r="B85" s="35">
        <v>128.92879885519605</v>
      </c>
      <c r="C85" s="35">
        <v>89.989645318267975</v>
      </c>
      <c r="D85" s="35">
        <v>95.27856091265042</v>
      </c>
      <c r="E85" s="35">
        <v>118.34242216206346</v>
      </c>
      <c r="F85" s="35">
        <v>135.9745729677397</v>
      </c>
      <c r="G85" s="19"/>
      <c r="H85" s="6">
        <v>37.599999999999994</v>
      </c>
      <c r="I85" s="6">
        <v>-7</v>
      </c>
      <c r="J85" s="6">
        <v>38.299999999999983</v>
      </c>
      <c r="K85" s="6">
        <v>40.899999999999977</v>
      </c>
      <c r="L85" s="6">
        <v>13.662000000000006</v>
      </c>
      <c r="M85" s="19"/>
      <c r="N85" s="30">
        <v>0.56811570247934029</v>
      </c>
      <c r="O85" s="30">
        <v>0.38578770949720614</v>
      </c>
      <c r="P85" s="30">
        <v>0.49970918367346845</v>
      </c>
      <c r="Q85" s="30">
        <v>0.3301653595826714</v>
      </c>
      <c r="R85" s="30">
        <v>0.35614218009478776</v>
      </c>
      <c r="S85" s="25"/>
      <c r="T85" s="20">
        <f t="shared" si="13"/>
        <v>107.56764844197286</v>
      </c>
      <c r="U85" s="20">
        <f t="shared" si="14"/>
        <v>92.690159284748418</v>
      </c>
      <c r="V85" s="20">
        <f t="shared" si="15"/>
        <v>76.139699177956587</v>
      </c>
      <c r="W85" s="20">
        <f t="shared" si="16"/>
        <v>104.8386589551322</v>
      </c>
      <c r="X85" s="20">
        <f t="shared" si="17"/>
        <v>131.10895850328473</v>
      </c>
      <c r="Y85" s="19"/>
      <c r="Z85" s="24">
        <v>1407586</v>
      </c>
      <c r="AA85" s="24">
        <v>291751</v>
      </c>
      <c r="AB85" s="24">
        <v>146343</v>
      </c>
      <c r="AC85" s="24">
        <v>963746</v>
      </c>
      <c r="AD85" s="24">
        <v>289210</v>
      </c>
      <c r="AE85" s="24">
        <f t="shared" si="18"/>
        <v>3098636</v>
      </c>
      <c r="AF85" s="19"/>
      <c r="AG85" s="24">
        <f t="shared" si="19"/>
        <v>151410715.99984282</v>
      </c>
      <c r="AH85" s="24">
        <f t="shared" si="20"/>
        <v>27042446.661484636</v>
      </c>
      <c r="AI85" s="24">
        <f t="shared" si="21"/>
        <v>11142511.9967997</v>
      </c>
      <c r="AJ85" s="24">
        <f t="shared" si="22"/>
        <v>101037838.21337284</v>
      </c>
      <c r="AK85" s="24">
        <f t="shared" si="23"/>
        <v>37918021.888734974</v>
      </c>
      <c r="AL85" s="19"/>
      <c r="AM85" s="21">
        <f t="shared" si="24"/>
        <v>328551534.76023501</v>
      </c>
      <c r="AN85" s="19"/>
      <c r="AO85" s="6">
        <f t="shared" si="25"/>
        <v>106.03101970035686</v>
      </c>
    </row>
    <row r="86" spans="1:41" s="1" customFormat="1" x14ac:dyDescent="0.25">
      <c r="A86" s="16">
        <v>41214</v>
      </c>
      <c r="B86" s="35">
        <v>303.82315649603817</v>
      </c>
      <c r="C86" s="35">
        <v>255.92778435138729</v>
      </c>
      <c r="D86" s="35">
        <v>246.90570704434569</v>
      </c>
      <c r="E86" s="35">
        <v>255.4594350861698</v>
      </c>
      <c r="F86" s="35">
        <v>268.87779931154364</v>
      </c>
      <c r="G86" s="19"/>
      <c r="H86" s="6">
        <v>43.199999999999989</v>
      </c>
      <c r="I86" s="6">
        <v>49.100000000000023</v>
      </c>
      <c r="J86" s="6">
        <v>40.100000000000023</v>
      </c>
      <c r="K86" s="6">
        <v>35.499999999999943</v>
      </c>
      <c r="L86" s="6">
        <v>18.619999999999948</v>
      </c>
      <c r="M86" s="19"/>
      <c r="N86" s="30">
        <v>0.63939016393442594</v>
      </c>
      <c r="O86" s="30">
        <v>0.43224694376528078</v>
      </c>
      <c r="P86" s="30">
        <v>0.56820068027210779</v>
      </c>
      <c r="Q86" s="30">
        <v>0.48702023359095548</v>
      </c>
      <c r="R86" s="30">
        <v>0.46543793911006914</v>
      </c>
      <c r="S86" s="25"/>
      <c r="T86" s="20">
        <f t="shared" si="13"/>
        <v>276.20150141407095</v>
      </c>
      <c r="U86" s="20">
        <f t="shared" si="14"/>
        <v>234.70445941251199</v>
      </c>
      <c r="V86" s="20">
        <f t="shared" si="15"/>
        <v>224.12085976543415</v>
      </c>
      <c r="W86" s="20">
        <f t="shared" si="16"/>
        <v>238.17021679369091</v>
      </c>
      <c r="X86" s="20">
        <f t="shared" si="17"/>
        <v>260.21134488531419</v>
      </c>
      <c r="Y86" s="19"/>
      <c r="Z86" s="24">
        <v>1411722</v>
      </c>
      <c r="AA86" s="24">
        <v>293010</v>
      </c>
      <c r="AB86" s="24">
        <v>146756</v>
      </c>
      <c r="AC86" s="24">
        <v>966928</v>
      </c>
      <c r="AD86" s="24">
        <v>290505</v>
      </c>
      <c r="AE86" s="24">
        <f t="shared" si="18"/>
        <v>3108921</v>
      </c>
      <c r="AF86" s="19"/>
      <c r="AG86" s="24">
        <f t="shared" si="19"/>
        <v>389919735.97927505</v>
      </c>
      <c r="AH86" s="24">
        <f t="shared" si="20"/>
        <v>68770753.652460143</v>
      </c>
      <c r="AI86" s="24">
        <f t="shared" si="21"/>
        <v>32891080.895736054</v>
      </c>
      <c r="AJ86" s="24">
        <f t="shared" si="22"/>
        <v>230293451.38388997</v>
      </c>
      <c r="AK86" s="24">
        <f t="shared" si="23"/>
        <v>75592696.745908201</v>
      </c>
      <c r="AL86" s="19"/>
      <c r="AM86" s="21">
        <f t="shared" si="24"/>
        <v>797467718.65726948</v>
      </c>
      <c r="AN86" s="19"/>
      <c r="AO86" s="6">
        <f t="shared" si="25"/>
        <v>256.50948308344584</v>
      </c>
    </row>
    <row r="87" spans="1:41" s="1" customFormat="1" x14ac:dyDescent="0.25">
      <c r="A87" s="16">
        <v>41244</v>
      </c>
      <c r="B87" s="35">
        <v>347.21838846105999</v>
      </c>
      <c r="C87" s="35">
        <v>330.25300963593281</v>
      </c>
      <c r="D87" s="35">
        <v>275.13229499108809</v>
      </c>
      <c r="E87" s="35">
        <v>302.03015400168147</v>
      </c>
      <c r="F87" s="35">
        <v>333.32781148086411</v>
      </c>
      <c r="G87" s="19"/>
      <c r="H87" s="6">
        <v>-35.899999999999977</v>
      </c>
      <c r="I87" s="6">
        <v>0.50000000000011369</v>
      </c>
      <c r="J87" s="6">
        <v>-33.999999999999943</v>
      </c>
      <c r="K87" s="6">
        <v>-31.300000000000068</v>
      </c>
      <c r="L87" s="6">
        <v>-19.684999999999945</v>
      </c>
      <c r="M87" s="19"/>
      <c r="N87" s="30">
        <v>0.64379443254817814</v>
      </c>
      <c r="O87" s="30">
        <v>0.46048844884488421</v>
      </c>
      <c r="P87" s="30">
        <v>0.58438927738927637</v>
      </c>
      <c r="Q87" s="30">
        <v>0.53831518185779814</v>
      </c>
      <c r="R87" s="30">
        <v>0.46867799352750816</v>
      </c>
      <c r="S87" s="25"/>
      <c r="T87" s="20">
        <f t="shared" si="13"/>
        <v>370.33060858953957</v>
      </c>
      <c r="U87" s="20">
        <f t="shared" si="14"/>
        <v>330.02276541151031</v>
      </c>
      <c r="V87" s="20">
        <f t="shared" si="15"/>
        <v>295.00153042232347</v>
      </c>
      <c r="W87" s="20">
        <f t="shared" si="16"/>
        <v>318.87941919383059</v>
      </c>
      <c r="X87" s="20">
        <f t="shared" si="17"/>
        <v>342.55373778345307</v>
      </c>
      <c r="Y87" s="19"/>
      <c r="Z87" s="24">
        <v>1414740</v>
      </c>
      <c r="AA87" s="24">
        <v>294149</v>
      </c>
      <c r="AB87" s="24">
        <v>146994</v>
      </c>
      <c r="AC87" s="24">
        <v>969405</v>
      </c>
      <c r="AD87" s="24">
        <v>291546</v>
      </c>
      <c r="AE87" s="24">
        <f t="shared" si="18"/>
        <v>3116834</v>
      </c>
      <c r="AF87" s="19"/>
      <c r="AG87" s="24">
        <f t="shared" si="19"/>
        <v>523921525.19596523</v>
      </c>
      <c r="AH87" s="24">
        <f t="shared" si="20"/>
        <v>97075866.423030347</v>
      </c>
      <c r="AI87" s="24">
        <f t="shared" si="21"/>
        <v>43363454.962899014</v>
      </c>
      <c r="AJ87" s="24">
        <f t="shared" si="22"/>
        <v>309123303.36359537</v>
      </c>
      <c r="AK87" s="24">
        <f t="shared" si="23"/>
        <v>99870172.035814613</v>
      </c>
      <c r="AL87" s="19"/>
      <c r="AM87" s="21">
        <f t="shared" si="24"/>
        <v>1073354321.9813045</v>
      </c>
      <c r="AN87" s="19"/>
      <c r="AO87" s="6">
        <f t="shared" si="25"/>
        <v>344.37327171780868</v>
      </c>
    </row>
    <row r="88" spans="1:41" s="1" customFormat="1" x14ac:dyDescent="0.25">
      <c r="A88" s="16">
        <v>41275</v>
      </c>
      <c r="B88" s="35">
        <v>432.50175547648894</v>
      </c>
      <c r="C88" s="35">
        <v>410.23085082979679</v>
      </c>
      <c r="D88" s="35">
        <v>354.07880259378709</v>
      </c>
      <c r="E88" s="35">
        <v>385.72265192493842</v>
      </c>
      <c r="F88" s="35">
        <v>417.17872834471473</v>
      </c>
      <c r="G88" s="19"/>
      <c r="H88" s="6">
        <v>-28.200000000000045</v>
      </c>
      <c r="I88" s="6">
        <v>12.699999999999818</v>
      </c>
      <c r="J88" s="6">
        <v>-26.099999999999966</v>
      </c>
      <c r="K88" s="6">
        <v>-23.099999999999909</v>
      </c>
      <c r="L88" s="6">
        <v>-2.4559999999999036</v>
      </c>
      <c r="M88" s="19"/>
      <c r="N88" s="30">
        <v>0.67050976909413706</v>
      </c>
      <c r="O88" s="30">
        <v>0.48102367688022113</v>
      </c>
      <c r="P88" s="30">
        <v>0.6075113636363626</v>
      </c>
      <c r="Q88" s="30">
        <v>0.54831744316910236</v>
      </c>
      <c r="R88" s="30">
        <v>0.50126703755215629</v>
      </c>
      <c r="S88" s="25"/>
      <c r="T88" s="20">
        <f t="shared" si="13"/>
        <v>451.41013096494362</v>
      </c>
      <c r="U88" s="20">
        <f t="shared" si="14"/>
        <v>404.12185013341809</v>
      </c>
      <c r="V88" s="20">
        <f t="shared" si="15"/>
        <v>369.93484918469613</v>
      </c>
      <c r="W88" s="20">
        <f t="shared" si="16"/>
        <v>398.38878486214463</v>
      </c>
      <c r="X88" s="20">
        <f t="shared" si="17"/>
        <v>418.40984018894278</v>
      </c>
      <c r="Y88" s="19"/>
      <c r="Z88" s="24">
        <v>1417651</v>
      </c>
      <c r="AA88" s="24">
        <v>295012</v>
      </c>
      <c r="AB88" s="24">
        <v>147275</v>
      </c>
      <c r="AC88" s="24">
        <v>969018</v>
      </c>
      <c r="AD88" s="24">
        <v>291557</v>
      </c>
      <c r="AE88" s="24">
        <f t="shared" si="18"/>
        <v>3120513</v>
      </c>
      <c r="AF88" s="19"/>
      <c r="AG88" s="24">
        <f t="shared" si="19"/>
        <v>639942023.57258332</v>
      </c>
      <c r="AH88" s="24">
        <f t="shared" si="20"/>
        <v>119220795.25155994</v>
      </c>
      <c r="AI88" s="24">
        <f t="shared" si="21"/>
        <v>54482154.91367612</v>
      </c>
      <c r="AJ88" s="24">
        <f t="shared" si="22"/>
        <v>386045903.52954566</v>
      </c>
      <c r="AK88" s="24">
        <f t="shared" si="23"/>
        <v>121990317.77596758</v>
      </c>
      <c r="AL88" s="19"/>
      <c r="AM88" s="21">
        <f t="shared" si="24"/>
        <v>1321681195.0433326</v>
      </c>
      <c r="AN88" s="19"/>
      <c r="AO88" s="6">
        <f t="shared" si="25"/>
        <v>423.54612688469257</v>
      </c>
    </row>
    <row r="89" spans="1:41" s="1" customFormat="1" x14ac:dyDescent="0.25">
      <c r="A89" s="16">
        <v>41306</v>
      </c>
      <c r="B89" s="35">
        <v>413.34692275802797</v>
      </c>
      <c r="C89" s="35">
        <v>341.72111856505944</v>
      </c>
      <c r="D89" s="35">
        <v>341.90326570143361</v>
      </c>
      <c r="E89" s="35">
        <v>369.23936656207331</v>
      </c>
      <c r="F89" s="35">
        <v>370.14568161399666</v>
      </c>
      <c r="G89" s="19"/>
      <c r="H89" s="6">
        <v>20.800000000000068</v>
      </c>
      <c r="I89" s="6">
        <v>-5.6999999999998181</v>
      </c>
      <c r="J89" s="6">
        <v>25.5</v>
      </c>
      <c r="K89" s="6">
        <v>22.199999999999932</v>
      </c>
      <c r="L89" s="6">
        <v>-0.58399999999994634</v>
      </c>
      <c r="M89" s="19"/>
      <c r="N89" s="30">
        <v>0.63474124513618557</v>
      </c>
      <c r="O89" s="30">
        <v>0.46934444444444412</v>
      </c>
      <c r="P89" s="30">
        <v>0.58454526748971203</v>
      </c>
      <c r="Q89" s="30">
        <v>0.521708829682897</v>
      </c>
      <c r="R89" s="30">
        <v>0.45320426829268312</v>
      </c>
      <c r="S89" s="25"/>
      <c r="T89" s="20">
        <f t="shared" si="13"/>
        <v>400.14430485919524</v>
      </c>
      <c r="U89" s="20">
        <f t="shared" si="14"/>
        <v>344.39638189839269</v>
      </c>
      <c r="V89" s="20">
        <f t="shared" si="15"/>
        <v>326.99736138044597</v>
      </c>
      <c r="W89" s="20">
        <f t="shared" si="16"/>
        <v>357.65743054311304</v>
      </c>
      <c r="X89" s="20">
        <f t="shared" si="17"/>
        <v>370.41035290667958</v>
      </c>
      <c r="Y89" s="19"/>
      <c r="Z89" s="24">
        <v>1419565</v>
      </c>
      <c r="AA89" s="24">
        <v>295399</v>
      </c>
      <c r="AB89" s="24">
        <v>147391</v>
      </c>
      <c r="AC89" s="24">
        <v>970425</v>
      </c>
      <c r="AD89" s="24">
        <v>292070</v>
      </c>
      <c r="AE89" s="24">
        <f t="shared" si="18"/>
        <v>3124850</v>
      </c>
      <c r="AF89" s="19"/>
      <c r="AG89" s="24">
        <f t="shared" si="19"/>
        <v>568030850.12744355</v>
      </c>
      <c r="AH89" s="24">
        <f t="shared" si="20"/>
        <v>101734346.8164033</v>
      </c>
      <c r="AI89" s="24">
        <f t="shared" si="21"/>
        <v>48196468.091225311</v>
      </c>
      <c r="AJ89" s="24">
        <f t="shared" si="22"/>
        <v>347079712.03480047</v>
      </c>
      <c r="AK89" s="24">
        <f t="shared" si="23"/>
        <v>108185751.77345391</v>
      </c>
      <c r="AL89" s="19"/>
      <c r="AM89" s="21">
        <f t="shared" si="24"/>
        <v>1173227128.8433266</v>
      </c>
      <c r="AN89" s="19"/>
      <c r="AO89" s="6">
        <f t="shared" si="25"/>
        <v>375.45070286360198</v>
      </c>
    </row>
    <row r="90" spans="1:41" s="1" customFormat="1" x14ac:dyDescent="0.25">
      <c r="A90" s="16">
        <v>41334</v>
      </c>
      <c r="B90" s="35">
        <v>363.8214508555638</v>
      </c>
      <c r="C90" s="35">
        <v>303.30579886645148</v>
      </c>
      <c r="D90" s="35">
        <v>302.56197528572494</v>
      </c>
      <c r="E90" s="35">
        <v>326.18297566459364</v>
      </c>
      <c r="F90" s="35">
        <v>308.15648788471219</v>
      </c>
      <c r="G90" s="19"/>
      <c r="H90" s="6">
        <v>51.899999999999977</v>
      </c>
      <c r="I90" s="6">
        <v>-0.59999999999990905</v>
      </c>
      <c r="J90" s="6">
        <v>41.900000000000034</v>
      </c>
      <c r="K90" s="6">
        <v>68.300000000000011</v>
      </c>
      <c r="L90" s="6">
        <v>25.292000000000144</v>
      </c>
      <c r="M90" s="19"/>
      <c r="N90" s="30">
        <v>0.65921428571428642</v>
      </c>
      <c r="O90" s="30">
        <v>0.48075196850393587</v>
      </c>
      <c r="P90" s="30">
        <v>0.60571173469387674</v>
      </c>
      <c r="Q90" s="30">
        <v>0.52769813648819119</v>
      </c>
      <c r="R90" s="30">
        <v>0.46456367041198443</v>
      </c>
      <c r="S90" s="25"/>
      <c r="T90" s="20">
        <f t="shared" si="13"/>
        <v>329.60822942699235</v>
      </c>
      <c r="U90" s="20">
        <f t="shared" si="14"/>
        <v>303.59425004755383</v>
      </c>
      <c r="V90" s="20">
        <f t="shared" si="15"/>
        <v>277.18265360205146</v>
      </c>
      <c r="W90" s="20">
        <f t="shared" si="16"/>
        <v>290.14119294245017</v>
      </c>
      <c r="X90" s="20">
        <f t="shared" si="17"/>
        <v>296.40674353265223</v>
      </c>
      <c r="Y90" s="19"/>
      <c r="Z90" s="24">
        <v>1421402</v>
      </c>
      <c r="AA90" s="24">
        <v>295885</v>
      </c>
      <c r="AB90" s="24">
        <v>147607</v>
      </c>
      <c r="AC90" s="24">
        <v>971383</v>
      </c>
      <c r="AD90" s="24">
        <v>292069</v>
      </c>
      <c r="AE90" s="24">
        <f t="shared" si="18"/>
        <v>3128346</v>
      </c>
      <c r="AF90" s="19"/>
      <c r="AG90" s="24">
        <f t="shared" si="19"/>
        <v>468505796.5239858</v>
      </c>
      <c r="AH90" s="24">
        <f t="shared" si="20"/>
        <v>89828984.675320461</v>
      </c>
      <c r="AI90" s="24">
        <f t="shared" si="21"/>
        <v>40914099.950238012</v>
      </c>
      <c r="AJ90" s="24">
        <f t="shared" si="22"/>
        <v>281838222.42401606</v>
      </c>
      <c r="AK90" s="24">
        <f t="shared" si="23"/>
        <v>86571221.176838204</v>
      </c>
      <c r="AL90" s="19"/>
      <c r="AM90" s="21">
        <f t="shared" si="24"/>
        <v>967658324.7503984</v>
      </c>
      <c r="AN90" s="19"/>
      <c r="AO90" s="6">
        <f t="shared" si="25"/>
        <v>309.31946937787524</v>
      </c>
    </row>
    <row r="91" spans="1:41" s="1" customFormat="1" x14ac:dyDescent="0.25">
      <c r="A91" s="16">
        <v>41365</v>
      </c>
      <c r="B91" s="35">
        <v>256.56060254140897</v>
      </c>
      <c r="C91" s="35">
        <v>196.62154824708185</v>
      </c>
      <c r="D91" s="35">
        <v>206.32674191408418</v>
      </c>
      <c r="E91" s="35">
        <v>203.83970728502558</v>
      </c>
      <c r="F91" s="35">
        <v>213.59123562107712</v>
      </c>
      <c r="G91" s="19"/>
      <c r="H91" s="6">
        <v>44.600000000000023</v>
      </c>
      <c r="I91" s="6">
        <v>11.899999999999977</v>
      </c>
      <c r="J91" s="6">
        <v>9.1000000000000227</v>
      </c>
      <c r="K91" s="6">
        <v>23.39999999999992</v>
      </c>
      <c r="L91" s="6">
        <v>34.612000000000023</v>
      </c>
      <c r="M91" s="19"/>
      <c r="N91" s="30">
        <v>0.66700904977375419</v>
      </c>
      <c r="O91" s="30">
        <v>0.48700732600732571</v>
      </c>
      <c r="P91" s="30">
        <v>0.60430508474576283</v>
      </c>
      <c r="Q91" s="30">
        <v>0.51191971858278573</v>
      </c>
      <c r="R91" s="30">
        <v>0.45117313432835787</v>
      </c>
      <c r="S91" s="25"/>
      <c r="T91" s="20">
        <f t="shared" si="13"/>
        <v>226.81199892149951</v>
      </c>
      <c r="U91" s="20">
        <f t="shared" si="14"/>
        <v>190.82616106759468</v>
      </c>
      <c r="V91" s="20">
        <f t="shared" si="15"/>
        <v>200.82756564289772</v>
      </c>
      <c r="W91" s="20">
        <f t="shared" si="16"/>
        <v>191.86078587018844</v>
      </c>
      <c r="X91" s="20">
        <f t="shared" si="17"/>
        <v>197.97523109570398</v>
      </c>
      <c r="Y91" s="19"/>
      <c r="Z91" s="24">
        <v>1422518</v>
      </c>
      <c r="AA91" s="24">
        <v>296420</v>
      </c>
      <c r="AB91" s="24">
        <v>147726</v>
      </c>
      <c r="AC91" s="24">
        <v>972639</v>
      </c>
      <c r="AD91" s="24">
        <v>292355</v>
      </c>
      <c r="AE91" s="24">
        <f t="shared" si="18"/>
        <v>3131658</v>
      </c>
      <c r="AF91" s="19"/>
      <c r="AG91" s="24">
        <f t="shared" si="19"/>
        <v>322644151.08181363</v>
      </c>
      <c r="AH91" s="24">
        <f t="shared" si="20"/>
        <v>56564690.663656414</v>
      </c>
      <c r="AI91" s="24">
        <f t="shared" si="21"/>
        <v>29667452.962162711</v>
      </c>
      <c r="AJ91" s="24">
        <f t="shared" si="22"/>
        <v>186611282.90799421</v>
      </c>
      <c r="AK91" s="24">
        <f t="shared" si="23"/>
        <v>57879048.686984539</v>
      </c>
      <c r="AL91" s="19"/>
      <c r="AM91" s="21">
        <f t="shared" si="24"/>
        <v>653366626.30261159</v>
      </c>
      <c r="AN91" s="19"/>
      <c r="AO91" s="6">
        <f t="shared" si="25"/>
        <v>208.63281568504976</v>
      </c>
    </row>
    <row r="92" spans="1:41" s="1" customFormat="1" x14ac:dyDescent="0.25">
      <c r="A92" s="16">
        <v>41395</v>
      </c>
      <c r="B92" s="35">
        <v>108.12614765778029</v>
      </c>
      <c r="C92" s="35">
        <v>79.992815642759183</v>
      </c>
      <c r="D92" s="35">
        <v>92.079848710052914</v>
      </c>
      <c r="E92" s="35">
        <v>87.92218610717218</v>
      </c>
      <c r="F92" s="35">
        <v>107.59422299539737</v>
      </c>
      <c r="G92" s="19"/>
      <c r="H92" s="6">
        <v>7.3999999999999915</v>
      </c>
      <c r="I92" s="6">
        <v>11.300000000000004</v>
      </c>
      <c r="J92" s="6">
        <v>-3.2000000000000028</v>
      </c>
      <c r="K92" s="6">
        <v>10.799999999999997</v>
      </c>
      <c r="L92" s="6">
        <v>14.949000000000012</v>
      </c>
      <c r="M92" s="19"/>
      <c r="N92" s="30">
        <v>0.76870784313725271</v>
      </c>
      <c r="O92" s="30">
        <v>0.49094807692307596</v>
      </c>
      <c r="P92" s="30">
        <v>0.65909464285714336</v>
      </c>
      <c r="Q92" s="30">
        <v>0.48937949576889223</v>
      </c>
      <c r="R92" s="30">
        <v>0.44749245283018835</v>
      </c>
      <c r="S92" s="25"/>
      <c r="T92" s="20">
        <f t="shared" si="13"/>
        <v>102.43770961856463</v>
      </c>
      <c r="U92" s="20">
        <f t="shared" si="14"/>
        <v>74.445102373528428</v>
      </c>
      <c r="V92" s="20">
        <f t="shared" si="15"/>
        <v>94.188951567195772</v>
      </c>
      <c r="W92" s="20">
        <f t="shared" si="16"/>
        <v>82.636887552868146</v>
      </c>
      <c r="X92" s="20">
        <f t="shared" si="17"/>
        <v>100.90465831803888</v>
      </c>
      <c r="Y92" s="19"/>
      <c r="Z92" s="24">
        <v>1422817</v>
      </c>
      <c r="AA92" s="24">
        <v>296853</v>
      </c>
      <c r="AB92" s="24">
        <v>147758</v>
      </c>
      <c r="AC92" s="24">
        <v>975309</v>
      </c>
      <c r="AD92" s="24">
        <v>292876</v>
      </c>
      <c r="AE92" s="24">
        <f t="shared" si="18"/>
        <v>3135613</v>
      </c>
      <c r="AF92" s="19"/>
      <c r="AG92" s="24">
        <f t="shared" si="19"/>
        <v>145750114.68635726</v>
      </c>
      <c r="AH92" s="24">
        <f t="shared" si="20"/>
        <v>22099251.974889036</v>
      </c>
      <c r="AI92" s="24">
        <f t="shared" si="21"/>
        <v>13917171.105665714</v>
      </c>
      <c r="AJ92" s="24">
        <f t="shared" si="22"/>
        <v>80596500.162300274</v>
      </c>
      <c r="AK92" s="24">
        <f t="shared" si="23"/>
        <v>29552552.709553957</v>
      </c>
      <c r="AL92" s="19"/>
      <c r="AM92" s="21">
        <f t="shared" si="24"/>
        <v>291915590.63876623</v>
      </c>
      <c r="AN92" s="19"/>
      <c r="AO92" s="6">
        <f t="shared" si="25"/>
        <v>93.096817317304854</v>
      </c>
    </row>
    <row r="93" spans="1:41" s="1" customFormat="1" x14ac:dyDescent="0.25">
      <c r="A93" s="16">
        <v>41426</v>
      </c>
      <c r="B93" s="35">
        <v>66.782728511069379</v>
      </c>
      <c r="C93" s="35">
        <v>57.344593430152621</v>
      </c>
      <c r="D93" s="35">
        <v>50.585184643392303</v>
      </c>
      <c r="E93" s="35">
        <v>64.452899698119566</v>
      </c>
      <c r="F93" s="35">
        <v>60.123564287079766</v>
      </c>
      <c r="G93" s="19"/>
      <c r="H93" s="6">
        <v>6.2000000000000011</v>
      </c>
      <c r="I93" s="6">
        <v>17.099999999999994</v>
      </c>
      <c r="J93" s="6">
        <v>6</v>
      </c>
      <c r="K93" s="6">
        <v>13.000000000000002</v>
      </c>
      <c r="L93" s="6">
        <v>28.145000000000003</v>
      </c>
      <c r="M93" s="19"/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25"/>
      <c r="T93" s="20">
        <f t="shared" si="13"/>
        <v>66.782728511069379</v>
      </c>
      <c r="U93" s="20">
        <f t="shared" si="14"/>
        <v>57.344593430152621</v>
      </c>
      <c r="V93" s="20">
        <f t="shared" si="15"/>
        <v>50.585184643392303</v>
      </c>
      <c r="W93" s="20">
        <f t="shared" si="16"/>
        <v>64.452899698119566</v>
      </c>
      <c r="X93" s="20">
        <f t="shared" si="17"/>
        <v>60.123564287079766</v>
      </c>
      <c r="Y93" s="19"/>
      <c r="Z93" s="24">
        <v>1421490</v>
      </c>
      <c r="AA93" s="24">
        <v>296704</v>
      </c>
      <c r="AB93" s="24">
        <v>147487</v>
      </c>
      <c r="AC93" s="24">
        <v>974558</v>
      </c>
      <c r="AD93" s="24">
        <v>292936</v>
      </c>
      <c r="AE93" s="24">
        <f t="shared" si="18"/>
        <v>3133175</v>
      </c>
      <c r="AF93" s="19"/>
      <c r="AG93" s="24">
        <f t="shared" si="19"/>
        <v>94930980.751200005</v>
      </c>
      <c r="AH93" s="24">
        <f t="shared" si="20"/>
        <v>17014370.249100003</v>
      </c>
      <c r="AI93" s="24">
        <f t="shared" si="21"/>
        <v>7460657.1275000004</v>
      </c>
      <c r="AJ93" s="24">
        <f t="shared" si="22"/>
        <v>62813089.024000011</v>
      </c>
      <c r="AK93" s="24">
        <f t="shared" si="23"/>
        <v>17612356.427999999</v>
      </c>
      <c r="AL93" s="19"/>
      <c r="AM93" s="21">
        <f t="shared" si="24"/>
        <v>199831453.57980001</v>
      </c>
      <c r="AN93" s="19"/>
      <c r="AO93" s="6">
        <f t="shared" si="25"/>
        <v>63.779218709392232</v>
      </c>
    </row>
    <row r="94" spans="1:41" s="1" customFormat="1" x14ac:dyDescent="0.25">
      <c r="A94" s="16">
        <v>41456</v>
      </c>
      <c r="B94" s="35">
        <v>51.973687126544561</v>
      </c>
      <c r="C94" s="35">
        <v>41.095408515406724</v>
      </c>
      <c r="D94" s="35">
        <v>38.363987945967956</v>
      </c>
      <c r="E94" s="35">
        <v>55.089740886366428</v>
      </c>
      <c r="F94" s="35">
        <v>46.170920193375622</v>
      </c>
      <c r="G94" s="19"/>
      <c r="H94" s="6">
        <v>0</v>
      </c>
      <c r="I94" s="6">
        <v>0.59999999999999964</v>
      </c>
      <c r="J94" s="6">
        <v>0</v>
      </c>
      <c r="K94" s="6">
        <v>0.29999999999999982</v>
      </c>
      <c r="L94" s="6">
        <v>4.68</v>
      </c>
      <c r="M94" s="19"/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25"/>
      <c r="T94" s="20">
        <f t="shared" si="13"/>
        <v>51.973687126544561</v>
      </c>
      <c r="U94" s="20">
        <f t="shared" si="14"/>
        <v>41.095408515406724</v>
      </c>
      <c r="V94" s="20">
        <f t="shared" si="15"/>
        <v>38.363987945967956</v>
      </c>
      <c r="W94" s="20">
        <f t="shared" si="16"/>
        <v>55.089740886366428</v>
      </c>
      <c r="X94" s="20">
        <f t="shared" si="17"/>
        <v>46.170920193375622</v>
      </c>
      <c r="Y94" s="19"/>
      <c r="Z94" s="24">
        <v>1420551</v>
      </c>
      <c r="AA94" s="24">
        <v>296721</v>
      </c>
      <c r="AB94" s="24">
        <v>147320</v>
      </c>
      <c r="AC94" s="24">
        <v>976120</v>
      </c>
      <c r="AD94" s="24">
        <v>293522</v>
      </c>
      <c r="AE94" s="24">
        <f t="shared" si="18"/>
        <v>3134234</v>
      </c>
      <c r="AF94" s="19"/>
      <c r="AG94" s="24">
        <f t="shared" si="19"/>
        <v>73831273.221300006</v>
      </c>
      <c r="AH94" s="24">
        <f t="shared" si="20"/>
        <v>12193870.710099999</v>
      </c>
      <c r="AI94" s="24">
        <f t="shared" si="21"/>
        <v>5651782.7041999996</v>
      </c>
      <c r="AJ94" s="24">
        <f t="shared" si="22"/>
        <v>53774197.873999998</v>
      </c>
      <c r="AK94" s="24">
        <f t="shared" si="23"/>
        <v>13552180.836999999</v>
      </c>
      <c r="AL94" s="19"/>
      <c r="AM94" s="21">
        <f t="shared" si="24"/>
        <v>159003305.3466</v>
      </c>
      <c r="AN94" s="19"/>
      <c r="AO94" s="6">
        <f t="shared" si="25"/>
        <v>50.731153240823751</v>
      </c>
    </row>
    <row r="95" spans="1:41" s="1" customFormat="1" x14ac:dyDescent="0.25">
      <c r="A95" s="16">
        <v>41487</v>
      </c>
      <c r="B95" s="35">
        <v>48.550014267956378</v>
      </c>
      <c r="C95" s="35">
        <v>33.905024985950092</v>
      </c>
      <c r="D95" s="35">
        <v>34.728327762360657</v>
      </c>
      <c r="E95" s="35">
        <v>52.719386424275179</v>
      </c>
      <c r="F95" s="35">
        <v>44.124612467435171</v>
      </c>
      <c r="G95" s="19"/>
      <c r="H95" s="6">
        <v>0</v>
      </c>
      <c r="I95" s="6">
        <v>0.5</v>
      </c>
      <c r="J95" s="6">
        <v>0</v>
      </c>
      <c r="K95" s="6">
        <v>2.2000000000000002</v>
      </c>
      <c r="L95" s="6">
        <v>5.99</v>
      </c>
      <c r="M95" s="19"/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25"/>
      <c r="T95" s="20">
        <f t="shared" si="13"/>
        <v>48.550014267956378</v>
      </c>
      <c r="U95" s="20">
        <f t="shared" si="14"/>
        <v>33.905024985950092</v>
      </c>
      <c r="V95" s="20">
        <f t="shared" si="15"/>
        <v>34.728327762360657</v>
      </c>
      <c r="W95" s="20">
        <f t="shared" si="16"/>
        <v>52.719386424275179</v>
      </c>
      <c r="X95" s="20">
        <f t="shared" si="17"/>
        <v>44.124612467435171</v>
      </c>
      <c r="Y95" s="19"/>
      <c r="Z95" s="24">
        <v>1421500</v>
      </c>
      <c r="AA95" s="24">
        <v>297155</v>
      </c>
      <c r="AB95" s="24">
        <v>147383</v>
      </c>
      <c r="AC95" s="24">
        <v>977097</v>
      </c>
      <c r="AD95" s="24">
        <v>293645</v>
      </c>
      <c r="AE95" s="24">
        <f t="shared" si="18"/>
        <v>3136780</v>
      </c>
      <c r="AF95" s="19"/>
      <c r="AG95" s="24">
        <f t="shared" si="19"/>
        <v>69013845.281899989</v>
      </c>
      <c r="AH95" s="24">
        <f t="shared" si="20"/>
        <v>10075047.6997</v>
      </c>
      <c r="AI95" s="24">
        <f t="shared" si="21"/>
        <v>5118365.1306000007</v>
      </c>
      <c r="AJ95" s="24">
        <f t="shared" si="22"/>
        <v>51511954.317000002</v>
      </c>
      <c r="AK95" s="24">
        <f t="shared" si="23"/>
        <v>12956971.828</v>
      </c>
      <c r="AL95" s="19"/>
      <c r="AM95" s="21">
        <f t="shared" si="24"/>
        <v>148676184.2572</v>
      </c>
      <c r="AN95" s="19"/>
      <c r="AO95" s="6">
        <f t="shared" si="25"/>
        <v>47.397708560115788</v>
      </c>
    </row>
    <row r="96" spans="1:41" s="1" customFormat="1" x14ac:dyDescent="0.25">
      <c r="A96" s="16">
        <v>41518</v>
      </c>
      <c r="B96" s="35">
        <v>98.53274669813932</v>
      </c>
      <c r="C96" s="35">
        <v>81.499666891164068</v>
      </c>
      <c r="D96" s="35">
        <v>74.741675240279562</v>
      </c>
      <c r="E96" s="35">
        <v>60.719266337825523</v>
      </c>
      <c r="F96" s="35">
        <v>57.859409370463425</v>
      </c>
      <c r="G96" s="19"/>
      <c r="H96" s="6">
        <v>33.5</v>
      </c>
      <c r="I96" s="6">
        <v>51.1</v>
      </c>
      <c r="J96" s="6">
        <v>30.200000000000003</v>
      </c>
      <c r="K96" s="6">
        <v>41.199999999999996</v>
      </c>
      <c r="L96" s="6">
        <v>46.506</v>
      </c>
      <c r="M96" s="19"/>
      <c r="N96" s="30">
        <v>0.55301000000000045</v>
      </c>
      <c r="O96" s="30">
        <v>0.29463333333333064</v>
      </c>
      <c r="P96" s="30">
        <v>0.64765000000000583</v>
      </c>
      <c r="Q96" s="30">
        <v>0</v>
      </c>
      <c r="R96" s="30">
        <v>0.15336296296296223</v>
      </c>
      <c r="S96" s="25"/>
      <c r="T96" s="20">
        <f t="shared" si="13"/>
        <v>80.006911698139305</v>
      </c>
      <c r="U96" s="20">
        <f t="shared" si="14"/>
        <v>66.443903557830879</v>
      </c>
      <c r="V96" s="20">
        <f t="shared" si="15"/>
        <v>55.182645240279385</v>
      </c>
      <c r="W96" s="20">
        <f t="shared" si="16"/>
        <v>60.719266337825523</v>
      </c>
      <c r="X96" s="20">
        <f t="shared" si="17"/>
        <v>50.727111414907903</v>
      </c>
      <c r="Y96" s="19"/>
      <c r="Z96" s="24">
        <v>1422822</v>
      </c>
      <c r="AA96" s="24">
        <v>297999</v>
      </c>
      <c r="AB96" s="24">
        <v>147370</v>
      </c>
      <c r="AC96" s="24">
        <v>978588</v>
      </c>
      <c r="AD96" s="24">
        <v>294137</v>
      </c>
      <c r="AE96" s="24">
        <f t="shared" si="18"/>
        <v>3140916</v>
      </c>
      <c r="AF96" s="19"/>
      <c r="AG96" s="24">
        <f t="shared" si="19"/>
        <v>113835594.11616996</v>
      </c>
      <c r="AH96" s="24">
        <f t="shared" si="20"/>
        <v>19800216.816330045</v>
      </c>
      <c r="AI96" s="24">
        <f t="shared" si="21"/>
        <v>8132266.429059973</v>
      </c>
      <c r="AJ96" s="24">
        <f t="shared" si="22"/>
        <v>59419145.407000005</v>
      </c>
      <c r="AK96" s="24">
        <f t="shared" si="23"/>
        <v>14920720.370246766</v>
      </c>
      <c r="AL96" s="19"/>
      <c r="AM96" s="21">
        <f t="shared" si="24"/>
        <v>216107943.13880676</v>
      </c>
      <c r="AN96" s="19"/>
      <c r="AO96" s="6">
        <f t="shared" si="25"/>
        <v>68.804114194332726</v>
      </c>
    </row>
    <row r="97" spans="1:41" s="1" customFormat="1" x14ac:dyDescent="0.25">
      <c r="A97" s="16">
        <v>41548</v>
      </c>
      <c r="B97" s="35">
        <v>137.58909136118038</v>
      </c>
      <c r="C97" s="35">
        <v>112.59009096762132</v>
      </c>
      <c r="D97" s="35">
        <v>104.8536521766536</v>
      </c>
      <c r="E97" s="35">
        <v>106.93878217078448</v>
      </c>
      <c r="F97" s="35">
        <v>114.60486331750339</v>
      </c>
      <c r="G97" s="19"/>
      <c r="H97" s="6">
        <v>14.5</v>
      </c>
      <c r="I97" s="6">
        <v>-5.1000000000000227</v>
      </c>
      <c r="J97" s="6">
        <v>22.900000000000006</v>
      </c>
      <c r="K97" s="6">
        <v>13.099999999999994</v>
      </c>
      <c r="L97" s="6">
        <v>0.16499999999999204</v>
      </c>
      <c r="M97" s="19"/>
      <c r="N97" s="30">
        <v>0.56811570247934029</v>
      </c>
      <c r="O97" s="30">
        <v>0.38578770949720614</v>
      </c>
      <c r="P97" s="30">
        <v>0.49970918367346845</v>
      </c>
      <c r="Q97" s="30">
        <v>0.33017282896645767</v>
      </c>
      <c r="R97" s="30">
        <v>0.35614218009478776</v>
      </c>
      <c r="S97" s="25"/>
      <c r="T97" s="20">
        <f t="shared" si="13"/>
        <v>129.35141367522994</v>
      </c>
      <c r="U97" s="20">
        <f t="shared" si="14"/>
        <v>114.55760828605708</v>
      </c>
      <c r="V97" s="20">
        <f t="shared" si="15"/>
        <v>93.41031187053116</v>
      </c>
      <c r="W97" s="20">
        <f t="shared" si="16"/>
        <v>102.61351811132388</v>
      </c>
      <c r="X97" s="20">
        <f t="shared" si="17"/>
        <v>114.54609985778775</v>
      </c>
      <c r="Y97" s="19"/>
      <c r="Z97" s="24">
        <v>1428231</v>
      </c>
      <c r="AA97" s="24">
        <v>299580</v>
      </c>
      <c r="AB97" s="24">
        <v>147860</v>
      </c>
      <c r="AC97" s="24">
        <v>977665</v>
      </c>
      <c r="AD97" s="24">
        <v>294800</v>
      </c>
      <c r="AE97" s="24">
        <f t="shared" si="18"/>
        <v>3148136</v>
      </c>
      <c r="AF97" s="19"/>
      <c r="AG97" s="24">
        <f t="shared" si="19"/>
        <v>184743698.90478733</v>
      </c>
      <c r="AH97" s="24">
        <f t="shared" si="20"/>
        <v>34319168.290336981</v>
      </c>
      <c r="AI97" s="24">
        <f t="shared" si="21"/>
        <v>13811648.713176737</v>
      </c>
      <c r="AJ97" s="24">
        <f t="shared" si="22"/>
        <v>100321645.18430747</v>
      </c>
      <c r="AK97" s="24">
        <f t="shared" si="23"/>
        <v>33768190.23807583</v>
      </c>
      <c r="AL97" s="19"/>
      <c r="AM97" s="21">
        <f t="shared" si="24"/>
        <v>366964351.33068436</v>
      </c>
      <c r="AN97" s="19"/>
      <c r="AO97" s="6">
        <f t="shared" si="25"/>
        <v>116.56559669934347</v>
      </c>
    </row>
    <row r="98" spans="1:41" s="1" customFormat="1" x14ac:dyDescent="0.25">
      <c r="A98" s="16">
        <v>41579</v>
      </c>
      <c r="B98" s="35">
        <v>293.37230818221911</v>
      </c>
      <c r="C98" s="35">
        <v>251.52227964781642</v>
      </c>
      <c r="D98" s="35">
        <v>234.62368578752105</v>
      </c>
      <c r="E98" s="35">
        <v>247.43513432525182</v>
      </c>
      <c r="F98" s="35">
        <v>274.92820493162526</v>
      </c>
      <c r="G98" s="19"/>
      <c r="H98" s="6">
        <v>72.300000000000011</v>
      </c>
      <c r="I98" s="6">
        <v>54.999999999999943</v>
      </c>
      <c r="J98" s="6">
        <v>51.999999999999886</v>
      </c>
      <c r="K98" s="6">
        <v>54.500000000000057</v>
      </c>
      <c r="L98" s="6">
        <v>46.403999999999996</v>
      </c>
      <c r="M98" s="19"/>
      <c r="N98" s="30">
        <v>0.63939016393442594</v>
      </c>
      <c r="O98" s="30">
        <v>0.43224694376528078</v>
      </c>
      <c r="P98" s="30">
        <v>0.56820068027210779</v>
      </c>
      <c r="Q98" s="30">
        <v>0.48702549459521094</v>
      </c>
      <c r="R98" s="30">
        <v>0.46543793911006914</v>
      </c>
      <c r="S98" s="25"/>
      <c r="T98" s="20">
        <f t="shared" si="13"/>
        <v>247.14439932976012</v>
      </c>
      <c r="U98" s="20">
        <f t="shared" si="14"/>
        <v>227.74869774072602</v>
      </c>
      <c r="V98" s="20">
        <f t="shared" si="15"/>
        <v>205.0772504133715</v>
      </c>
      <c r="W98" s="20">
        <f t="shared" si="16"/>
        <v>220.8922448698128</v>
      </c>
      <c r="X98" s="20">
        <f t="shared" si="17"/>
        <v>253.3300228051616</v>
      </c>
      <c r="Y98" s="19"/>
      <c r="Z98" s="24">
        <v>1433022</v>
      </c>
      <c r="AA98" s="24">
        <v>301093</v>
      </c>
      <c r="AB98" s="24">
        <v>148250</v>
      </c>
      <c r="AC98" s="24">
        <v>980188</v>
      </c>
      <c r="AD98" s="24">
        <v>296089</v>
      </c>
      <c r="AE98" s="24">
        <f t="shared" si="18"/>
        <v>3158642</v>
      </c>
      <c r="AF98" s="19"/>
      <c r="AG98" s="24">
        <f t="shared" si="19"/>
        <v>354163361.41633153</v>
      </c>
      <c r="AH98" s="24">
        <f t="shared" si="20"/>
        <v>68573538.648848414</v>
      </c>
      <c r="AI98" s="24">
        <f t="shared" si="21"/>
        <v>30402702.373782326</v>
      </c>
      <c r="AJ98" s="24">
        <f t="shared" si="22"/>
        <v>216515927.71445206</v>
      </c>
      <c r="AK98" s="24">
        <f t="shared" si="23"/>
        <v>75008233.122357488</v>
      </c>
      <c r="AL98" s="19"/>
      <c r="AM98" s="21">
        <f t="shared" si="24"/>
        <v>744663763.27577186</v>
      </c>
      <c r="AN98" s="19"/>
      <c r="AO98" s="6">
        <f t="shared" si="25"/>
        <v>235.75440435344424</v>
      </c>
    </row>
    <row r="99" spans="1:41" s="1" customFormat="1" x14ac:dyDescent="0.25">
      <c r="A99" s="16">
        <v>41609</v>
      </c>
      <c r="B99" s="35">
        <v>448.13890255284889</v>
      </c>
      <c r="C99" s="35">
        <v>402.83106040433375</v>
      </c>
      <c r="D99" s="35">
        <v>360.03392504586969</v>
      </c>
      <c r="E99" s="35">
        <v>392.83539920275496</v>
      </c>
      <c r="F99" s="35">
        <v>427.48096847248536</v>
      </c>
      <c r="G99" s="19"/>
      <c r="H99" s="6">
        <v>125.39999999999998</v>
      </c>
      <c r="I99" s="6">
        <v>147.79999999999984</v>
      </c>
      <c r="J99" s="6">
        <v>109.5</v>
      </c>
      <c r="K99" s="6">
        <v>114.20000000000016</v>
      </c>
      <c r="L99" s="6">
        <v>193.1629999999999</v>
      </c>
      <c r="M99" s="19"/>
      <c r="N99" s="30">
        <v>0.64379443254817814</v>
      </c>
      <c r="O99" s="30">
        <v>0.46048844884488421</v>
      </c>
      <c r="P99" s="30">
        <v>0.58438927738927637</v>
      </c>
      <c r="Q99" s="30">
        <v>0.53831875999275591</v>
      </c>
      <c r="R99" s="30">
        <v>0.46867799352750816</v>
      </c>
      <c r="S99" s="25"/>
      <c r="T99" s="20">
        <f t="shared" si="13"/>
        <v>367.40708071130734</v>
      </c>
      <c r="U99" s="20">
        <f t="shared" si="14"/>
        <v>334.77086766505994</v>
      </c>
      <c r="V99" s="20">
        <f t="shared" si="15"/>
        <v>296.04329917174391</v>
      </c>
      <c r="W99" s="20">
        <f t="shared" si="16"/>
        <v>331.35939681158214</v>
      </c>
      <c r="X99" s="20">
        <f t="shared" si="17"/>
        <v>336.94972120873138</v>
      </c>
      <c r="Y99" s="19"/>
      <c r="Z99" s="24">
        <v>1437022</v>
      </c>
      <c r="AA99" s="24">
        <v>302374</v>
      </c>
      <c r="AB99" s="24">
        <v>148682</v>
      </c>
      <c r="AC99" s="24">
        <v>982383</v>
      </c>
      <c r="AD99" s="24">
        <v>297169</v>
      </c>
      <c r="AE99" s="24">
        <f t="shared" si="18"/>
        <v>3167630</v>
      </c>
      <c r="AF99" s="19"/>
      <c r="AG99" s="24">
        <f t="shared" si="19"/>
        <v>527972057.93792433</v>
      </c>
      <c r="AH99" s="24">
        <f t="shared" si="20"/>
        <v>101226006.33935483</v>
      </c>
      <c r="AI99" s="24">
        <f t="shared" si="21"/>
        <v>44016309.80745323</v>
      </c>
      <c r="AJ99" s="24">
        <f t="shared" si="22"/>
        <v>325521838.31795251</v>
      </c>
      <c r="AK99" s="24">
        <f t="shared" si="23"/>
        <v>100131011.70187749</v>
      </c>
      <c r="AL99" s="19"/>
      <c r="AM99" s="21">
        <f t="shared" si="24"/>
        <v>1098867224.1045625</v>
      </c>
      <c r="AN99" s="19"/>
      <c r="AO99" s="6">
        <f t="shared" si="25"/>
        <v>346.90517014441792</v>
      </c>
    </row>
    <row r="100" spans="1:41" s="1" customFormat="1" x14ac:dyDescent="0.25">
      <c r="A100" s="16">
        <v>41640</v>
      </c>
      <c r="B100" s="35">
        <v>536.74554864774154</v>
      </c>
      <c r="C100" s="35">
        <v>440.7681141178835</v>
      </c>
      <c r="D100" s="35">
        <v>443.71222093772656</v>
      </c>
      <c r="E100" s="35">
        <v>481.45283874420619</v>
      </c>
      <c r="F100" s="35">
        <v>469.70271866204405</v>
      </c>
      <c r="G100" s="19"/>
      <c r="H100" s="6">
        <v>157.00000000000011</v>
      </c>
      <c r="I100" s="6">
        <v>84.199999999999932</v>
      </c>
      <c r="J100" s="6">
        <v>137.09999999999991</v>
      </c>
      <c r="K100" s="6">
        <v>156.09999999999991</v>
      </c>
      <c r="L100" s="6">
        <v>145.16300000000012</v>
      </c>
      <c r="M100" s="19"/>
      <c r="N100" s="30">
        <v>0.67050976909413706</v>
      </c>
      <c r="O100" s="30">
        <v>0.48102367688022113</v>
      </c>
      <c r="P100" s="30">
        <v>0.6075113636363626</v>
      </c>
      <c r="Q100" s="30">
        <v>0.54831719415544256</v>
      </c>
      <c r="R100" s="30">
        <v>0.50126703755215629</v>
      </c>
      <c r="S100" s="25"/>
      <c r="T100" s="20">
        <f t="shared" si="13"/>
        <v>431.47551489996192</v>
      </c>
      <c r="U100" s="20">
        <f t="shared" si="14"/>
        <v>400.26592052456891</v>
      </c>
      <c r="V100" s="20">
        <f t="shared" si="15"/>
        <v>360.42241298318129</v>
      </c>
      <c r="W100" s="20">
        <f t="shared" si="16"/>
        <v>395.86052473654166</v>
      </c>
      <c r="X100" s="20">
        <f t="shared" si="17"/>
        <v>396.93729168986033</v>
      </c>
      <c r="Y100" s="19"/>
      <c r="Z100" s="24">
        <v>1439111</v>
      </c>
      <c r="AA100" s="24">
        <v>303537</v>
      </c>
      <c r="AB100" s="24">
        <v>148956</v>
      </c>
      <c r="AC100" s="24">
        <v>981881</v>
      </c>
      <c r="AD100" s="24">
        <v>297379</v>
      </c>
      <c r="AE100" s="24">
        <f t="shared" si="18"/>
        <v>3170864</v>
      </c>
      <c r="AF100" s="19"/>
      <c r="AG100" s="24">
        <f t="shared" si="19"/>
        <v>620941159.72319913</v>
      </c>
      <c r="AH100" s="24">
        <f t="shared" si="20"/>
        <v>121495516.71826607</v>
      </c>
      <c r="AI100" s="24">
        <f t="shared" si="21"/>
        <v>53687080.948322751</v>
      </c>
      <c r="AJ100" s="24">
        <f t="shared" si="22"/>
        <v>388687927.88884026</v>
      </c>
      <c r="AK100" s="24">
        <f t="shared" si="23"/>
        <v>118040814.86543897</v>
      </c>
      <c r="AL100" s="19"/>
      <c r="AM100" s="21">
        <f t="shared" si="24"/>
        <v>1302852500.144067</v>
      </c>
      <c r="AN100" s="19"/>
      <c r="AO100" s="6">
        <f t="shared" si="25"/>
        <v>410.88249137902699</v>
      </c>
    </row>
    <row r="101" spans="1:41" s="1" customFormat="1" x14ac:dyDescent="0.25">
      <c r="A101" s="16">
        <v>41671</v>
      </c>
      <c r="B101" s="35">
        <v>471.96091623875031</v>
      </c>
      <c r="C101" s="35">
        <v>377.2799285920957</v>
      </c>
      <c r="D101" s="35">
        <v>398.07730857633277</v>
      </c>
      <c r="E101" s="35">
        <v>421.62417413525577</v>
      </c>
      <c r="F101" s="35">
        <v>377.42746451820949</v>
      </c>
      <c r="G101" s="19"/>
      <c r="H101" s="6">
        <v>126.10000000000014</v>
      </c>
      <c r="I101" s="6">
        <v>61.299999999999955</v>
      </c>
      <c r="J101" s="6">
        <v>109.09999999999991</v>
      </c>
      <c r="K101" s="6">
        <v>150.19999999999993</v>
      </c>
      <c r="L101" s="6">
        <v>97.650999999999954</v>
      </c>
      <c r="M101" s="19"/>
      <c r="N101" s="30">
        <v>0.63474124513618557</v>
      </c>
      <c r="O101" s="30">
        <v>0.46934444444444412</v>
      </c>
      <c r="P101" s="30">
        <v>0.58454526748971203</v>
      </c>
      <c r="Q101" s="30">
        <v>0.52170701749891013</v>
      </c>
      <c r="R101" s="30">
        <v>0.45320426829268312</v>
      </c>
      <c r="S101" s="25"/>
      <c r="T101" s="20">
        <f t="shared" si="13"/>
        <v>391.92004522707725</v>
      </c>
      <c r="U101" s="20">
        <f t="shared" si="14"/>
        <v>348.5091141476513</v>
      </c>
      <c r="V101" s="20">
        <f t="shared" si="15"/>
        <v>334.30341989320522</v>
      </c>
      <c r="W101" s="20">
        <f t="shared" si="16"/>
        <v>343.26378010691951</v>
      </c>
      <c r="X101" s="20">
        <f t="shared" si="17"/>
        <v>333.17161451516074</v>
      </c>
      <c r="Y101" s="19"/>
      <c r="Z101" s="24">
        <v>1440702</v>
      </c>
      <c r="AA101" s="24">
        <v>304140</v>
      </c>
      <c r="AB101" s="24">
        <v>149143</v>
      </c>
      <c r="AC101" s="24">
        <v>982805</v>
      </c>
      <c r="AD101" s="24">
        <v>297702</v>
      </c>
      <c r="AE101" s="24">
        <f t="shared" si="18"/>
        <v>3174492</v>
      </c>
      <c r="AF101" s="19"/>
      <c r="AG101" s="24">
        <f t="shared" si="19"/>
        <v>564639992.99874067</v>
      </c>
      <c r="AH101" s="24">
        <f t="shared" si="20"/>
        <v>105995561.97686666</v>
      </c>
      <c r="AI101" s="24">
        <f t="shared" si="21"/>
        <v>49859014.953132309</v>
      </c>
      <c r="AJ101" s="24">
        <f t="shared" si="22"/>
        <v>337361359.40798104</v>
      </c>
      <c r="AK101" s="24">
        <f t="shared" si="23"/>
        <v>99185855.98439239</v>
      </c>
      <c r="AL101" s="19"/>
      <c r="AM101" s="21">
        <f t="shared" si="24"/>
        <v>1157041785.3211131</v>
      </c>
      <c r="AN101" s="19"/>
      <c r="AO101" s="6">
        <f t="shared" si="25"/>
        <v>364.4809264981966</v>
      </c>
    </row>
    <row r="102" spans="1:41" s="1" customFormat="1" x14ac:dyDescent="0.25">
      <c r="A102" s="16">
        <v>41699</v>
      </c>
      <c r="B102" s="35">
        <v>436.97796260850089</v>
      </c>
      <c r="C102" s="35">
        <v>360.90869984705671</v>
      </c>
      <c r="D102" s="35">
        <v>373.35945134063962</v>
      </c>
      <c r="E102" s="35">
        <v>379.55855933339029</v>
      </c>
      <c r="F102" s="35">
        <v>373.91446338965869</v>
      </c>
      <c r="G102" s="19"/>
      <c r="H102" s="6">
        <v>170.29999999999995</v>
      </c>
      <c r="I102" s="6">
        <v>150.10000000000014</v>
      </c>
      <c r="J102" s="6">
        <v>152.50000000000011</v>
      </c>
      <c r="K102" s="6">
        <v>183.30000000000007</v>
      </c>
      <c r="L102" s="6">
        <v>168.20900000000017</v>
      </c>
      <c r="M102" s="19"/>
      <c r="N102" s="30">
        <v>0.65921428571428642</v>
      </c>
      <c r="O102" s="30">
        <v>0.48075196850393587</v>
      </c>
      <c r="P102" s="30">
        <v>0.60571173469387674</v>
      </c>
      <c r="Q102" s="30">
        <v>0.52769542492835908</v>
      </c>
      <c r="R102" s="30">
        <v>0.46456367041198443</v>
      </c>
      <c r="S102" s="25"/>
      <c r="T102" s="20">
        <f t="shared" si="13"/>
        <v>324.71376975135797</v>
      </c>
      <c r="U102" s="20">
        <f t="shared" si="14"/>
        <v>288.74782937461589</v>
      </c>
      <c r="V102" s="20">
        <f t="shared" si="15"/>
        <v>280.98841179982333</v>
      </c>
      <c r="W102" s="20">
        <f t="shared" si="16"/>
        <v>282.83198794402205</v>
      </c>
      <c r="X102" s="20">
        <f t="shared" si="17"/>
        <v>295.77067295332915</v>
      </c>
      <c r="Y102" s="19"/>
      <c r="Z102" s="24">
        <v>1442269</v>
      </c>
      <c r="AA102" s="24">
        <v>304688</v>
      </c>
      <c r="AB102" s="24">
        <v>149369</v>
      </c>
      <c r="AC102" s="24">
        <v>983544</v>
      </c>
      <c r="AD102" s="24">
        <v>297853</v>
      </c>
      <c r="AE102" s="24">
        <f t="shared" si="18"/>
        <v>3177723</v>
      </c>
      <c r="AF102" s="19"/>
      <c r="AG102" s="24">
        <f t="shared" si="19"/>
        <v>468324603.98552132</v>
      </c>
      <c r="AH102" s="24">
        <f t="shared" si="20"/>
        <v>87977998.636492968</v>
      </c>
      <c r="AI102" s="24">
        <f t="shared" si="21"/>
        <v>41970958.08212781</v>
      </c>
      <c r="AJ102" s="24">
        <f t="shared" si="22"/>
        <v>278177704.75041521</v>
      </c>
      <c r="AK102" s="24">
        <f t="shared" si="23"/>
        <v>88096182.251167953</v>
      </c>
      <c r="AL102" s="19"/>
      <c r="AM102" s="21">
        <f t="shared" si="24"/>
        <v>964547447.70572519</v>
      </c>
      <c r="AN102" s="19"/>
      <c r="AO102" s="6">
        <f t="shared" si="25"/>
        <v>303.53414935969096</v>
      </c>
    </row>
    <row r="103" spans="1:41" s="1" customFormat="1" x14ac:dyDescent="0.25">
      <c r="A103" s="16">
        <v>41730</v>
      </c>
      <c r="B103" s="35">
        <v>250.43847080330508</v>
      </c>
      <c r="C103" s="35">
        <v>201.74068703886402</v>
      </c>
      <c r="D103" s="35">
        <v>201.20154697132841</v>
      </c>
      <c r="E103" s="35">
        <v>213.01667333402403</v>
      </c>
      <c r="F103" s="35">
        <v>238.53149687122735</v>
      </c>
      <c r="G103" s="19"/>
      <c r="H103" s="6">
        <v>41.299999999999955</v>
      </c>
      <c r="I103" s="6">
        <v>18.200000000000102</v>
      </c>
      <c r="J103" s="6">
        <v>7.4000000000000057</v>
      </c>
      <c r="K103" s="6">
        <v>16.100000000000023</v>
      </c>
      <c r="L103" s="6">
        <v>34.171000000000049</v>
      </c>
      <c r="M103" s="19"/>
      <c r="N103" s="30">
        <v>0.66700904977375419</v>
      </c>
      <c r="O103" s="30">
        <v>0.48700732600732571</v>
      </c>
      <c r="P103" s="30">
        <v>0.60430508474576283</v>
      </c>
      <c r="Q103" s="30">
        <v>0.51191968124973619</v>
      </c>
      <c r="R103" s="30">
        <v>0.45117313432835787</v>
      </c>
      <c r="S103" s="25"/>
      <c r="T103" s="20">
        <f t="shared" si="13"/>
        <v>222.89099704764905</v>
      </c>
      <c r="U103" s="20">
        <f t="shared" si="14"/>
        <v>192.87715370553065</v>
      </c>
      <c r="V103" s="20">
        <f t="shared" si="15"/>
        <v>196.72968934420976</v>
      </c>
      <c r="W103" s="20">
        <f t="shared" si="16"/>
        <v>204.77476646590327</v>
      </c>
      <c r="X103" s="20">
        <f t="shared" si="17"/>
        <v>223.11445969809301</v>
      </c>
      <c r="Y103" s="19"/>
      <c r="Z103" s="24">
        <v>1443362</v>
      </c>
      <c r="AA103" s="24">
        <v>305089</v>
      </c>
      <c r="AB103" s="24">
        <v>149521</v>
      </c>
      <c r="AC103" s="24">
        <v>984498</v>
      </c>
      <c r="AD103" s="24">
        <v>298200</v>
      </c>
      <c r="AE103" s="24">
        <f t="shared" si="18"/>
        <v>3180670</v>
      </c>
      <c r="AF103" s="19"/>
      <c r="AG103" s="24">
        <f t="shared" si="19"/>
        <v>321712395.28068882</v>
      </c>
      <c r="AH103" s="24">
        <f t="shared" si="20"/>
        <v>58844697.946866639</v>
      </c>
      <c r="AI103" s="24">
        <f t="shared" si="21"/>
        <v>29415219.880435586</v>
      </c>
      <c r="AJ103" s="24">
        <f t="shared" si="22"/>
        <v>201600348.03614885</v>
      </c>
      <c r="AK103" s="24">
        <f t="shared" si="23"/>
        <v>66532731.881971337</v>
      </c>
      <c r="AL103" s="19"/>
      <c r="AM103" s="21">
        <f t="shared" si="24"/>
        <v>678105393.02611125</v>
      </c>
      <c r="AN103" s="19"/>
      <c r="AO103" s="6">
        <f t="shared" si="25"/>
        <v>213.1957710250077</v>
      </c>
    </row>
    <row r="104" spans="1:41" s="1" customFormat="1" x14ac:dyDescent="0.25">
      <c r="A104" s="16">
        <v>41760</v>
      </c>
      <c r="B104" s="35">
        <v>129.57594672344032</v>
      </c>
      <c r="C104" s="35">
        <v>95.730364063492502</v>
      </c>
      <c r="D104" s="35">
        <v>110.40706499297987</v>
      </c>
      <c r="E104" s="35">
        <v>101.18557561201429</v>
      </c>
      <c r="F104" s="35">
        <v>133.28803080366268</v>
      </c>
      <c r="G104" s="19"/>
      <c r="H104" s="6">
        <v>10.400000000000013</v>
      </c>
      <c r="I104" s="6">
        <v>4.4000000000000199</v>
      </c>
      <c r="J104" s="6">
        <v>11.499999999999986</v>
      </c>
      <c r="K104" s="6">
        <v>22.100000000000009</v>
      </c>
      <c r="L104" s="6">
        <v>22.463999999999999</v>
      </c>
      <c r="M104" s="19"/>
      <c r="N104" s="30">
        <v>0.76870784313725271</v>
      </c>
      <c r="O104" s="30">
        <v>0.49094807692307596</v>
      </c>
      <c r="P104" s="30">
        <v>0.65909464285714336</v>
      </c>
      <c r="Q104" s="30">
        <v>0.48937681827469415</v>
      </c>
      <c r="R104" s="30">
        <v>0.44749245283018835</v>
      </c>
      <c r="S104" s="25"/>
      <c r="T104" s="20">
        <f t="shared" si="13"/>
        <v>121.58138515481289</v>
      </c>
      <c r="U104" s="20">
        <f t="shared" si="14"/>
        <v>93.570192525030961</v>
      </c>
      <c r="V104" s="20">
        <f t="shared" si="15"/>
        <v>102.82747660012274</v>
      </c>
      <c r="W104" s="20">
        <f t="shared" si="16"/>
        <v>90.370347928143545</v>
      </c>
      <c r="X104" s="20">
        <f t="shared" si="17"/>
        <v>123.23556034328533</v>
      </c>
      <c r="Y104" s="19"/>
      <c r="Z104" s="24">
        <v>1443862</v>
      </c>
      <c r="AA104" s="24">
        <v>305422</v>
      </c>
      <c r="AB104" s="24">
        <v>149570</v>
      </c>
      <c r="AC104" s="24">
        <v>987191</v>
      </c>
      <c r="AD104" s="24">
        <v>298471</v>
      </c>
      <c r="AE104" s="24">
        <f t="shared" si="18"/>
        <v>3184516</v>
      </c>
      <c r="AF104" s="19"/>
      <c r="AG104" s="24">
        <f t="shared" si="19"/>
        <v>175546741.93239844</v>
      </c>
      <c r="AH104" s="24">
        <f t="shared" si="20"/>
        <v>28578395.341380008</v>
      </c>
      <c r="AI104" s="24">
        <f t="shared" si="21"/>
        <v>15379905.675080357</v>
      </c>
      <c r="AJ104" s="24">
        <f t="shared" si="22"/>
        <v>89212794.141531959</v>
      </c>
      <c r="AK104" s="24">
        <f t="shared" si="23"/>
        <v>36782240.931220718</v>
      </c>
      <c r="AL104" s="19"/>
      <c r="AM104" s="21">
        <f t="shared" si="24"/>
        <v>345500078.02161145</v>
      </c>
      <c r="AN104" s="19"/>
      <c r="AO104" s="6">
        <f t="shared" si="25"/>
        <v>108.49374850734348</v>
      </c>
    </row>
    <row r="105" spans="1:41" s="1" customFormat="1" x14ac:dyDescent="0.25">
      <c r="A105" s="16">
        <v>41791</v>
      </c>
      <c r="B105" s="35">
        <v>44.992320147659797</v>
      </c>
      <c r="C105" s="35">
        <v>30.715610587109925</v>
      </c>
      <c r="D105" s="35">
        <v>29.552230039438356</v>
      </c>
      <c r="E105" s="35">
        <v>65.079635847259226</v>
      </c>
      <c r="F105" s="35">
        <v>55.270624463504952</v>
      </c>
      <c r="G105" s="19"/>
      <c r="H105" s="6">
        <v>0.19999999999999929</v>
      </c>
      <c r="I105" s="6">
        <v>1.5999999999999996</v>
      </c>
      <c r="J105" s="6">
        <v>0.80000000000000071</v>
      </c>
      <c r="K105" s="6">
        <v>4.5999999999999996</v>
      </c>
      <c r="L105" s="6">
        <v>18.592000000000002</v>
      </c>
      <c r="M105" s="19"/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25"/>
      <c r="T105" s="20">
        <f t="shared" si="13"/>
        <v>44.992320147659797</v>
      </c>
      <c r="U105" s="20">
        <f t="shared" si="14"/>
        <v>30.715610587109925</v>
      </c>
      <c r="V105" s="20">
        <f t="shared" si="15"/>
        <v>29.552230039438356</v>
      </c>
      <c r="W105" s="20">
        <f t="shared" si="16"/>
        <v>65.079635847259226</v>
      </c>
      <c r="X105" s="20">
        <f t="shared" si="17"/>
        <v>55.270624463504952</v>
      </c>
      <c r="Y105" s="19"/>
      <c r="Z105" s="24">
        <v>1442505</v>
      </c>
      <c r="AA105" s="24">
        <v>305258</v>
      </c>
      <c r="AB105" s="24">
        <v>149347</v>
      </c>
      <c r="AC105" s="24">
        <v>986770</v>
      </c>
      <c r="AD105" s="24">
        <v>298698</v>
      </c>
      <c r="AE105" s="24">
        <f t="shared" si="18"/>
        <v>3182578</v>
      </c>
      <c r="AF105" s="19"/>
      <c r="AG105" s="24">
        <f t="shared" si="19"/>
        <v>64901646.774599992</v>
      </c>
      <c r="AH105" s="24">
        <f t="shared" si="20"/>
        <v>9376185.8566000015</v>
      </c>
      <c r="AI105" s="24">
        <f t="shared" si="21"/>
        <v>4413536.8997</v>
      </c>
      <c r="AJ105" s="24">
        <f t="shared" si="22"/>
        <v>64218632.264999986</v>
      </c>
      <c r="AK105" s="24">
        <f t="shared" si="23"/>
        <v>16509224.986000001</v>
      </c>
      <c r="AL105" s="19"/>
      <c r="AM105" s="21">
        <f t="shared" si="24"/>
        <v>159419226.78189999</v>
      </c>
      <c r="AN105" s="19"/>
      <c r="AO105" s="6">
        <f t="shared" si="25"/>
        <v>50.091223775788052</v>
      </c>
    </row>
    <row r="106" spans="1:41" s="1" customFormat="1" x14ac:dyDescent="0.25">
      <c r="A106" s="16">
        <v>41821</v>
      </c>
      <c r="B106" s="35">
        <v>69.552354308759973</v>
      </c>
      <c r="C106" s="35">
        <v>55.371165014316503</v>
      </c>
      <c r="D106" s="35">
        <v>53.149005035503748</v>
      </c>
      <c r="E106" s="35">
        <v>53.069937697832408</v>
      </c>
      <c r="F106" s="35">
        <v>47.43712317131822</v>
      </c>
      <c r="G106" s="19"/>
      <c r="H106" s="6">
        <v>0</v>
      </c>
      <c r="I106" s="6">
        <v>0</v>
      </c>
      <c r="J106" s="6">
        <v>0</v>
      </c>
      <c r="K106" s="6">
        <v>2.1999999999999997</v>
      </c>
      <c r="L106" s="6">
        <v>8.84</v>
      </c>
      <c r="M106" s="19"/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25"/>
      <c r="T106" s="20">
        <f t="shared" si="13"/>
        <v>69.552354308759973</v>
      </c>
      <c r="U106" s="20">
        <f t="shared" si="14"/>
        <v>55.371165014316503</v>
      </c>
      <c r="V106" s="20">
        <f t="shared" si="15"/>
        <v>53.149005035503748</v>
      </c>
      <c r="W106" s="20">
        <f t="shared" si="16"/>
        <v>53.069937697832408</v>
      </c>
      <c r="X106" s="20">
        <f t="shared" si="17"/>
        <v>47.43712317131822</v>
      </c>
      <c r="Y106" s="19"/>
      <c r="Z106" s="24">
        <v>1441981</v>
      </c>
      <c r="AA106" s="24">
        <v>305242</v>
      </c>
      <c r="AB106" s="24">
        <v>149280</v>
      </c>
      <c r="AC106" s="24">
        <v>988842</v>
      </c>
      <c r="AD106" s="24">
        <v>299396</v>
      </c>
      <c r="AE106" s="24">
        <f t="shared" si="18"/>
        <v>3184741</v>
      </c>
      <c r="AF106" s="19"/>
      <c r="AG106" s="24">
        <f t="shared" si="19"/>
        <v>100293173.41850002</v>
      </c>
      <c r="AH106" s="24">
        <f t="shared" si="20"/>
        <v>16901605.151299998</v>
      </c>
      <c r="AI106" s="24">
        <f t="shared" si="21"/>
        <v>7934083.4716999996</v>
      </c>
      <c r="AJ106" s="24">
        <f t="shared" si="22"/>
        <v>52477783.332999997</v>
      </c>
      <c r="AK106" s="24">
        <f t="shared" si="23"/>
        <v>14202484.92899999</v>
      </c>
      <c r="AL106" s="19"/>
      <c r="AM106" s="21">
        <f t="shared" si="24"/>
        <v>191809130.3035</v>
      </c>
      <c r="AN106" s="19"/>
      <c r="AO106" s="6">
        <f t="shared" si="25"/>
        <v>60.227544501577995</v>
      </c>
    </row>
    <row r="107" spans="1:41" s="1" customFormat="1" x14ac:dyDescent="0.25">
      <c r="A107" s="16">
        <v>41852</v>
      </c>
      <c r="B107" s="35">
        <v>59.79638165843545</v>
      </c>
      <c r="C107" s="35">
        <v>43.224825040218157</v>
      </c>
      <c r="D107" s="35">
        <v>35.655901489499868</v>
      </c>
      <c r="E107" s="35">
        <v>56.519900054754551</v>
      </c>
      <c r="F107" s="35">
        <v>46.016900596772956</v>
      </c>
      <c r="G107" s="19"/>
      <c r="H107" s="6">
        <v>0.59999999999999964</v>
      </c>
      <c r="I107" s="6">
        <v>2.7000000000000011</v>
      </c>
      <c r="J107" s="6">
        <v>0</v>
      </c>
      <c r="K107" s="6">
        <v>1.5999999999999996</v>
      </c>
      <c r="L107" s="6">
        <v>10.095000000000002</v>
      </c>
      <c r="M107" s="19"/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25"/>
      <c r="T107" s="20">
        <f t="shared" si="13"/>
        <v>59.79638165843545</v>
      </c>
      <c r="U107" s="20">
        <f t="shared" si="14"/>
        <v>43.224825040218157</v>
      </c>
      <c r="V107" s="20">
        <f t="shared" si="15"/>
        <v>35.655901489499868</v>
      </c>
      <c r="W107" s="20">
        <f t="shared" si="16"/>
        <v>56.519900054754551</v>
      </c>
      <c r="X107" s="20">
        <f t="shared" si="17"/>
        <v>46.016900596772956</v>
      </c>
      <c r="Y107" s="19"/>
      <c r="Z107" s="24">
        <v>1443083</v>
      </c>
      <c r="AA107" s="24">
        <v>305832</v>
      </c>
      <c r="AB107" s="24">
        <v>149379</v>
      </c>
      <c r="AC107" s="24">
        <v>989872</v>
      </c>
      <c r="AD107" s="24">
        <v>299779</v>
      </c>
      <c r="AE107" s="24">
        <f t="shared" si="18"/>
        <v>3187945</v>
      </c>
      <c r="AF107" s="19"/>
      <c r="AG107" s="24">
        <f t="shared" si="19"/>
        <v>86291141.832800001</v>
      </c>
      <c r="AH107" s="24">
        <f t="shared" si="20"/>
        <v>13219534.691699998</v>
      </c>
      <c r="AI107" s="24">
        <f t="shared" si="21"/>
        <v>5326242.9086000007</v>
      </c>
      <c r="AJ107" s="24">
        <f t="shared" si="22"/>
        <v>55947466.506999999</v>
      </c>
      <c r="AK107" s="24">
        <f t="shared" si="23"/>
        <v>13794900.444</v>
      </c>
      <c r="AL107" s="19"/>
      <c r="AM107" s="21">
        <f t="shared" si="24"/>
        <v>174579286.38410002</v>
      </c>
      <c r="AN107" s="19"/>
      <c r="AO107" s="6">
        <f t="shared" si="25"/>
        <v>54.762326948582874</v>
      </c>
    </row>
    <row r="108" spans="1:41" s="1" customFormat="1" x14ac:dyDescent="0.25">
      <c r="A108" s="16">
        <v>41883</v>
      </c>
      <c r="B108" s="35">
        <v>83.897411794759321</v>
      </c>
      <c r="C108" s="35">
        <v>67.239891979359967</v>
      </c>
      <c r="D108" s="35">
        <v>65.142356400840157</v>
      </c>
      <c r="E108" s="35">
        <v>57.89584940282937</v>
      </c>
      <c r="F108" s="35">
        <v>59.948646736342866</v>
      </c>
      <c r="G108" s="19"/>
      <c r="H108" s="6">
        <v>29.2</v>
      </c>
      <c r="I108" s="6">
        <v>54.4</v>
      </c>
      <c r="J108" s="6">
        <v>23.8</v>
      </c>
      <c r="K108" s="6">
        <v>43.599999999999994</v>
      </c>
      <c r="L108" s="6">
        <v>54.733000000000018</v>
      </c>
      <c r="M108" s="19"/>
      <c r="N108" s="30">
        <v>0.55301000000000045</v>
      </c>
      <c r="O108" s="30">
        <v>0.29463333333333064</v>
      </c>
      <c r="P108" s="30">
        <v>0.64765000000000583</v>
      </c>
      <c r="Q108" s="30">
        <v>0</v>
      </c>
      <c r="R108" s="30">
        <v>0.15336296296296223</v>
      </c>
      <c r="S108" s="25"/>
      <c r="T108" s="20">
        <f t="shared" si="13"/>
        <v>67.749519794759308</v>
      </c>
      <c r="U108" s="20">
        <f t="shared" si="14"/>
        <v>51.211838646026777</v>
      </c>
      <c r="V108" s="20">
        <f t="shared" si="15"/>
        <v>49.72828640084002</v>
      </c>
      <c r="W108" s="20">
        <f t="shared" si="16"/>
        <v>57.89584940282937</v>
      </c>
      <c r="X108" s="20">
        <f t="shared" si="17"/>
        <v>51.554631684491049</v>
      </c>
      <c r="Y108" s="19"/>
      <c r="Z108" s="24">
        <v>1445269</v>
      </c>
      <c r="AA108" s="24">
        <v>307170</v>
      </c>
      <c r="AB108" s="24">
        <v>149496</v>
      </c>
      <c r="AC108" s="24">
        <v>991174</v>
      </c>
      <c r="AD108" s="24">
        <v>300246</v>
      </c>
      <c r="AE108" s="24">
        <f t="shared" si="18"/>
        <v>3193355</v>
      </c>
      <c r="AF108" s="19"/>
      <c r="AG108" s="24">
        <f t="shared" si="19"/>
        <v>97916280.724251986</v>
      </c>
      <c r="AH108" s="24">
        <f t="shared" si="20"/>
        <v>15730740.476900045</v>
      </c>
      <c r="AI108" s="24">
        <f t="shared" si="21"/>
        <v>7434179.9037799798</v>
      </c>
      <c r="AJ108" s="24">
        <f t="shared" si="22"/>
        <v>57384860.636</v>
      </c>
      <c r="AK108" s="24">
        <f t="shared" si="23"/>
        <v>15479071.9447417</v>
      </c>
      <c r="AL108" s="19"/>
      <c r="AM108" s="21">
        <f t="shared" si="24"/>
        <v>193945133.68567371</v>
      </c>
      <c r="AN108" s="19"/>
      <c r="AO108" s="6">
        <f t="shared" si="25"/>
        <v>60.733972165848684</v>
      </c>
    </row>
    <row r="109" spans="1:41" s="1" customFormat="1" x14ac:dyDescent="0.25">
      <c r="A109" s="16">
        <v>41913</v>
      </c>
      <c r="B109" s="35">
        <v>147.12495296617709</v>
      </c>
      <c r="C109" s="35">
        <v>115.99320855435927</v>
      </c>
      <c r="D109" s="35">
        <v>108.26456742450516</v>
      </c>
      <c r="E109" s="35">
        <v>113.11886667856398</v>
      </c>
      <c r="F109" s="35">
        <v>131.80911471609508</v>
      </c>
      <c r="G109" s="19"/>
      <c r="H109" s="6">
        <v>22.900000000000006</v>
      </c>
      <c r="I109" s="6">
        <v>-1.5999999999999943</v>
      </c>
      <c r="J109" s="6">
        <v>24.400000000000006</v>
      </c>
      <c r="K109" s="6">
        <v>29.5</v>
      </c>
      <c r="L109" s="6">
        <v>15.152999999999963</v>
      </c>
      <c r="M109" s="19"/>
      <c r="N109" s="30">
        <v>0.56811570247934029</v>
      </c>
      <c r="O109" s="30">
        <v>0.38578770949720614</v>
      </c>
      <c r="P109" s="30">
        <v>0.49970918367346845</v>
      </c>
      <c r="Q109" s="30">
        <v>0.33017631945020681</v>
      </c>
      <c r="R109" s="30">
        <v>0.35614218009478776</v>
      </c>
      <c r="S109" s="25"/>
      <c r="T109" s="20">
        <f t="shared" si="13"/>
        <v>134.11510337940018</v>
      </c>
      <c r="U109" s="20">
        <f t="shared" si="14"/>
        <v>116.6104688895548</v>
      </c>
      <c r="V109" s="20">
        <f t="shared" si="15"/>
        <v>96.071663342872526</v>
      </c>
      <c r="W109" s="20">
        <f t="shared" si="16"/>
        <v>103.37866525478287</v>
      </c>
      <c r="X109" s="20">
        <f t="shared" si="17"/>
        <v>126.41249226111877</v>
      </c>
      <c r="Y109" s="19"/>
      <c r="Z109" s="24">
        <v>1449846</v>
      </c>
      <c r="AA109" s="24">
        <v>308825</v>
      </c>
      <c r="AB109" s="24">
        <v>149944</v>
      </c>
      <c r="AC109" s="24">
        <v>991821</v>
      </c>
      <c r="AD109" s="24">
        <v>301527</v>
      </c>
      <c r="AE109" s="24">
        <f t="shared" si="18"/>
        <v>3201963</v>
      </c>
      <c r="AF109" s="19"/>
      <c r="AG109" s="24">
        <f t="shared" si="19"/>
        <v>194446246.17420983</v>
      </c>
      <c r="AH109" s="24">
        <f t="shared" si="20"/>
        <v>36012228.05481676</v>
      </c>
      <c r="AI109" s="24">
        <f t="shared" si="21"/>
        <v>14405369.488283679</v>
      </c>
      <c r="AJ109" s="24">
        <f t="shared" si="22"/>
        <v>102533131.151664</v>
      </c>
      <c r="AK109" s="24">
        <f t="shared" si="23"/>
        <v>38116779.554018363</v>
      </c>
      <c r="AL109" s="19"/>
      <c r="AM109" s="21">
        <f t="shared" si="24"/>
        <v>385513754.42299265</v>
      </c>
      <c r="AN109" s="19"/>
      <c r="AO109" s="6">
        <f t="shared" si="25"/>
        <v>120.39919087853065</v>
      </c>
    </row>
    <row r="110" spans="1:41" s="1" customFormat="1" x14ac:dyDescent="0.25">
      <c r="A110" s="16">
        <v>41944</v>
      </c>
      <c r="B110" s="35">
        <v>304.12758634993162</v>
      </c>
      <c r="C110" s="35">
        <v>233.10893093100836</v>
      </c>
      <c r="D110" s="35">
        <v>240.52473927934761</v>
      </c>
      <c r="E110" s="35">
        <v>257.10156048287206</v>
      </c>
      <c r="F110" s="35">
        <v>281.35094114322169</v>
      </c>
      <c r="G110" s="19"/>
      <c r="H110" s="6">
        <v>79.199999999999932</v>
      </c>
      <c r="I110" s="6">
        <v>8.7000000000000455</v>
      </c>
      <c r="J110" s="6">
        <v>55.599999999999966</v>
      </c>
      <c r="K110" s="6">
        <v>65.800000000000011</v>
      </c>
      <c r="L110" s="6">
        <v>77.230000000000018</v>
      </c>
      <c r="M110" s="19"/>
      <c r="N110" s="30">
        <v>0.63939016393442594</v>
      </c>
      <c r="O110" s="30">
        <v>0.43224694376528078</v>
      </c>
      <c r="P110" s="30">
        <v>0.56820068027210779</v>
      </c>
      <c r="Q110" s="30">
        <v>0.48702797150068872</v>
      </c>
      <c r="R110" s="30">
        <v>0.46543793911006914</v>
      </c>
      <c r="S110" s="25"/>
      <c r="T110" s="20">
        <f t="shared" si="13"/>
        <v>253.48788536632514</v>
      </c>
      <c r="U110" s="20">
        <f t="shared" si="14"/>
        <v>229.3483825202504</v>
      </c>
      <c r="V110" s="20">
        <f t="shared" si="15"/>
        <v>208.93278145621844</v>
      </c>
      <c r="W110" s="20">
        <f t="shared" si="16"/>
        <v>225.05511995812674</v>
      </c>
      <c r="X110" s="20">
        <f t="shared" si="17"/>
        <v>245.40516910575104</v>
      </c>
      <c r="Y110" s="19"/>
      <c r="Z110" s="24">
        <v>1453707</v>
      </c>
      <c r="AA110" s="24">
        <v>310255</v>
      </c>
      <c r="AB110" s="24">
        <v>150336</v>
      </c>
      <c r="AC110" s="24">
        <v>993058</v>
      </c>
      <c r="AD110" s="24">
        <v>302531</v>
      </c>
      <c r="AE110" s="24">
        <f t="shared" si="18"/>
        <v>3209887</v>
      </c>
      <c r="AF110" s="19"/>
      <c r="AG110" s="24">
        <f t="shared" si="19"/>
        <v>368497113.37222445</v>
      </c>
      <c r="AH110" s="24">
        <f t="shared" si="20"/>
        <v>71156482.418820292</v>
      </c>
      <c r="AI110" s="24">
        <f t="shared" si="21"/>
        <v>31410118.633002054</v>
      </c>
      <c r="AJ110" s="24">
        <f t="shared" si="22"/>
        <v>223492787.31537741</v>
      </c>
      <c r="AK110" s="24">
        <f t="shared" si="23"/>
        <v>74242671.214731961</v>
      </c>
      <c r="AL110" s="19"/>
      <c r="AM110" s="21">
        <f t="shared" si="24"/>
        <v>768799172.95415616</v>
      </c>
      <c r="AN110" s="19"/>
      <c r="AO110" s="6">
        <f t="shared" si="25"/>
        <v>239.50973132517007</v>
      </c>
    </row>
    <row r="111" spans="1:41" s="1" customFormat="1" x14ac:dyDescent="0.25">
      <c r="A111" s="16">
        <v>41974</v>
      </c>
      <c r="B111" s="35">
        <v>372.10603402750422</v>
      </c>
      <c r="C111" s="35">
        <v>335.69745768756263</v>
      </c>
      <c r="D111" s="35">
        <v>310.10661066487876</v>
      </c>
      <c r="E111" s="35">
        <v>337.93672239380106</v>
      </c>
      <c r="F111" s="35">
        <v>344.1297041446818</v>
      </c>
      <c r="G111" s="19"/>
      <c r="H111" s="6">
        <v>-3.7000000000000455</v>
      </c>
      <c r="I111" s="6">
        <v>-4.8000000000001819</v>
      </c>
      <c r="J111" s="6">
        <v>10.800000000000011</v>
      </c>
      <c r="K111" s="6">
        <v>1.2000000000001023</v>
      </c>
      <c r="L111" s="6">
        <v>-11.212000000000103</v>
      </c>
      <c r="M111" s="19"/>
      <c r="N111" s="30">
        <v>0.64379443254817814</v>
      </c>
      <c r="O111" s="30">
        <v>0.46048844884488421</v>
      </c>
      <c r="P111" s="30">
        <v>0.58438927738927637</v>
      </c>
      <c r="Q111" s="30">
        <v>0.53832969859380986</v>
      </c>
      <c r="R111" s="30">
        <v>0.46867799352750816</v>
      </c>
      <c r="S111" s="25"/>
      <c r="T111" s="20">
        <f t="shared" si="13"/>
        <v>374.48807342793253</v>
      </c>
      <c r="U111" s="20">
        <f t="shared" si="14"/>
        <v>337.90780224201814</v>
      </c>
      <c r="V111" s="20">
        <f t="shared" si="15"/>
        <v>303.79520646907457</v>
      </c>
      <c r="W111" s="20">
        <f t="shared" si="16"/>
        <v>337.29072675548844</v>
      </c>
      <c r="X111" s="20">
        <f t="shared" si="17"/>
        <v>349.38452180811225</v>
      </c>
      <c r="Y111" s="19"/>
      <c r="Z111" s="24">
        <v>1457086</v>
      </c>
      <c r="AA111" s="24">
        <v>311256</v>
      </c>
      <c r="AB111" s="24">
        <v>150644</v>
      </c>
      <c r="AC111" s="24">
        <v>995655</v>
      </c>
      <c r="AD111" s="24">
        <v>303618</v>
      </c>
      <c r="AE111" s="24">
        <f t="shared" si="18"/>
        <v>3218259</v>
      </c>
      <c r="AF111" s="19"/>
      <c r="AG111" s="24">
        <f t="shared" si="19"/>
        <v>545661328.95881248</v>
      </c>
      <c r="AH111" s="24">
        <f t="shared" si="20"/>
        <v>105175830.89464159</v>
      </c>
      <c r="AI111" s="24">
        <f t="shared" si="21"/>
        <v>45764925.083327271</v>
      </c>
      <c r="AJ111" s="24">
        <f t="shared" si="22"/>
        <v>335825198.54773581</v>
      </c>
      <c r="AK111" s="24">
        <f t="shared" si="23"/>
        <v>106079429.74233542</v>
      </c>
      <c r="AL111" s="19"/>
      <c r="AM111" s="21">
        <f t="shared" si="24"/>
        <v>1138506713.2268527</v>
      </c>
      <c r="AN111" s="19"/>
      <c r="AO111" s="6">
        <f t="shared" si="25"/>
        <v>353.76478811271954</v>
      </c>
    </row>
    <row r="112" spans="1:41" s="1" customFormat="1" x14ac:dyDescent="0.25">
      <c r="A112" s="16">
        <v>42005</v>
      </c>
      <c r="B112" s="35">
        <v>506.30687761435183</v>
      </c>
      <c r="C112" s="35">
        <v>453.50595526902674</v>
      </c>
      <c r="D112" s="35">
        <v>424.94001873840443</v>
      </c>
      <c r="E112" s="35">
        <v>460.36065001185801</v>
      </c>
      <c r="F112" s="35">
        <v>476.61935418058601</v>
      </c>
      <c r="G112" s="19"/>
      <c r="H112" s="6">
        <v>126.40000000000009</v>
      </c>
      <c r="I112" s="6">
        <v>144.00000000000011</v>
      </c>
      <c r="J112" s="6">
        <v>118.79999999999995</v>
      </c>
      <c r="K112" s="6">
        <v>129.00000000000011</v>
      </c>
      <c r="L112" s="6">
        <v>125.46000000000015</v>
      </c>
      <c r="M112" s="19"/>
      <c r="N112" s="30">
        <v>0.67050976909413706</v>
      </c>
      <c r="O112" s="30">
        <v>0.48102367688022113</v>
      </c>
      <c r="P112" s="30">
        <v>0.6075113636363626</v>
      </c>
      <c r="Q112" s="30">
        <v>0.54832064676570147</v>
      </c>
      <c r="R112" s="30">
        <v>0.50126703755215629</v>
      </c>
      <c r="S112" s="25"/>
      <c r="T112" s="20">
        <f t="shared" si="13"/>
        <v>421.55444280085283</v>
      </c>
      <c r="U112" s="20">
        <f t="shared" si="14"/>
        <v>384.23854579827486</v>
      </c>
      <c r="V112" s="20">
        <f t="shared" si="15"/>
        <v>352.76766873840461</v>
      </c>
      <c r="W112" s="20">
        <f t="shared" si="16"/>
        <v>389.62728657908247</v>
      </c>
      <c r="X112" s="20">
        <f t="shared" si="17"/>
        <v>413.73039164929241</v>
      </c>
      <c r="Y112" s="19"/>
      <c r="Z112" s="24">
        <v>1459444</v>
      </c>
      <c r="AA112" s="24">
        <v>312088</v>
      </c>
      <c r="AB112" s="24">
        <v>150920</v>
      </c>
      <c r="AC112" s="24">
        <v>995108</v>
      </c>
      <c r="AD112" s="24">
        <v>303845</v>
      </c>
      <c r="AE112" s="24">
        <f t="shared" si="18"/>
        <v>3221405</v>
      </c>
      <c r="AF112" s="19"/>
      <c r="AG112" s="24">
        <f t="shared" si="19"/>
        <v>615235102.2190479</v>
      </c>
      <c r="AH112" s="24">
        <f t="shared" si="20"/>
        <v>119916239.281092</v>
      </c>
      <c r="AI112" s="24">
        <f t="shared" si="21"/>
        <v>53239696.566000022</v>
      </c>
      <c r="AJ112" s="24">
        <f t="shared" si="22"/>
        <v>387721229.89313757</v>
      </c>
      <c r="AK112" s="24">
        <f t="shared" si="23"/>
        <v>125709910.85067925</v>
      </c>
      <c r="AL112" s="19"/>
      <c r="AM112" s="21">
        <f t="shared" si="24"/>
        <v>1301822178.8099568</v>
      </c>
      <c r="AN112" s="19"/>
      <c r="AO112" s="6">
        <f t="shared" si="25"/>
        <v>404.11627187825087</v>
      </c>
    </row>
    <row r="113" spans="1:41" s="1" customFormat="1" x14ac:dyDescent="0.25">
      <c r="A113" s="16">
        <v>42036</v>
      </c>
      <c r="B113" s="35">
        <v>538.19316040784202</v>
      </c>
      <c r="C113" s="35">
        <v>444.25443868847424</v>
      </c>
      <c r="D113" s="35">
        <v>456.94687260952685</v>
      </c>
      <c r="E113" s="35">
        <v>467.1973767652633</v>
      </c>
      <c r="F113" s="35">
        <v>434.65957952314102</v>
      </c>
      <c r="G113" s="19"/>
      <c r="H113" s="6">
        <v>248.79999999999984</v>
      </c>
      <c r="I113" s="6">
        <v>230.20000000000005</v>
      </c>
      <c r="J113" s="6">
        <v>234.19999999999993</v>
      </c>
      <c r="K113" s="6">
        <v>246.09999999999991</v>
      </c>
      <c r="L113" s="6">
        <v>225.9380000000001</v>
      </c>
      <c r="M113" s="19"/>
      <c r="N113" s="30">
        <v>0.63474124513618557</v>
      </c>
      <c r="O113" s="30">
        <v>0.46934444444444412</v>
      </c>
      <c r="P113" s="30">
        <v>0.58454526748971203</v>
      </c>
      <c r="Q113" s="30">
        <v>0.52170857030230522</v>
      </c>
      <c r="R113" s="30">
        <v>0.45320426829268312</v>
      </c>
      <c r="S113" s="25"/>
      <c r="T113" s="20">
        <f t="shared" si="13"/>
        <v>380.26953861795914</v>
      </c>
      <c r="U113" s="20">
        <f t="shared" si="14"/>
        <v>336.2113475773632</v>
      </c>
      <c r="V113" s="20">
        <f t="shared" si="15"/>
        <v>320.04637096343635</v>
      </c>
      <c r="W113" s="20">
        <f t="shared" si="16"/>
        <v>338.80489761386605</v>
      </c>
      <c r="X113" s="20">
        <f t="shared" si="17"/>
        <v>332.26351355362874</v>
      </c>
      <c r="Y113" s="19"/>
      <c r="Z113" s="24">
        <v>1461350</v>
      </c>
      <c r="AA113" s="24">
        <v>312796</v>
      </c>
      <c r="AB113" s="24">
        <v>151173</v>
      </c>
      <c r="AC113" s="24">
        <v>995673</v>
      </c>
      <c r="AD113" s="24">
        <v>304031</v>
      </c>
      <c r="AE113" s="24">
        <f t="shared" si="18"/>
        <v>3225023</v>
      </c>
      <c r="AF113" s="19"/>
      <c r="AG113" s="24">
        <f t="shared" si="19"/>
        <v>555706890.25935459</v>
      </c>
      <c r="AH113" s="24">
        <f t="shared" si="20"/>
        <v>105165564.67680889</v>
      </c>
      <c r="AI113" s="24">
        <f t="shared" si="21"/>
        <v>48382370.037655562</v>
      </c>
      <c r="AJ113" s="24">
        <f t="shared" si="22"/>
        <v>337338888.82189083</v>
      </c>
      <c r="AK113" s="24">
        <f t="shared" si="23"/>
        <v>101018408.2892233</v>
      </c>
      <c r="AL113" s="19"/>
      <c r="AM113" s="21">
        <f t="shared" si="24"/>
        <v>1147612122.084933</v>
      </c>
      <c r="AN113" s="19"/>
      <c r="AO113" s="6">
        <f t="shared" si="25"/>
        <v>355.84618220860227</v>
      </c>
    </row>
    <row r="114" spans="1:41" s="1" customFormat="1" x14ac:dyDescent="0.25">
      <c r="A114" s="16">
        <v>42064</v>
      </c>
      <c r="B114" s="35">
        <v>387.8025233360616</v>
      </c>
      <c r="C114" s="35">
        <v>324.57359970744733</v>
      </c>
      <c r="D114" s="35">
        <v>330.85613862590577</v>
      </c>
      <c r="E114" s="35">
        <v>328.07366907410346</v>
      </c>
      <c r="F114" s="35">
        <v>326.57478446785098</v>
      </c>
      <c r="G114" s="19"/>
      <c r="H114" s="6">
        <v>103.49999999999994</v>
      </c>
      <c r="I114" s="6">
        <v>88.299999999999955</v>
      </c>
      <c r="J114" s="6">
        <v>101.50000000000017</v>
      </c>
      <c r="K114" s="6">
        <v>107</v>
      </c>
      <c r="L114" s="6">
        <v>78.704999999999927</v>
      </c>
      <c r="M114" s="19"/>
      <c r="N114" s="30">
        <v>0.65921428571428642</v>
      </c>
      <c r="O114" s="30">
        <v>0.48075196850393587</v>
      </c>
      <c r="P114" s="30">
        <v>0.60571173469387674</v>
      </c>
      <c r="Q114" s="30">
        <v>0.52770023726703308</v>
      </c>
      <c r="R114" s="30">
        <v>0.46456367041198443</v>
      </c>
      <c r="S114" s="25"/>
      <c r="T114" s="20">
        <f t="shared" si="13"/>
        <v>319.57384476463301</v>
      </c>
      <c r="U114" s="20">
        <f t="shared" si="14"/>
        <v>282.12320088854983</v>
      </c>
      <c r="V114" s="20">
        <f t="shared" si="15"/>
        <v>269.37639755447719</v>
      </c>
      <c r="W114" s="20">
        <f t="shared" si="16"/>
        <v>271.60974368653092</v>
      </c>
      <c r="X114" s="20">
        <f t="shared" si="17"/>
        <v>290.0113007880758</v>
      </c>
      <c r="Y114" s="19"/>
      <c r="Z114" s="24">
        <v>1462479</v>
      </c>
      <c r="AA114" s="24">
        <v>313106</v>
      </c>
      <c r="AB114" s="24">
        <v>151256</v>
      </c>
      <c r="AC114" s="24">
        <v>996634</v>
      </c>
      <c r="AD114" s="24">
        <v>304182</v>
      </c>
      <c r="AE114" s="24">
        <f t="shared" si="18"/>
        <v>3227657</v>
      </c>
      <c r="AF114" s="19"/>
      <c r="AG114" s="24">
        <f t="shared" si="19"/>
        <v>467370036.91753572</v>
      </c>
      <c r="AH114" s="24">
        <f t="shared" si="20"/>
        <v>88334466.93741028</v>
      </c>
      <c r="AI114" s="24">
        <f t="shared" si="21"/>
        <v>40744796.388500005</v>
      </c>
      <c r="AJ114" s="24">
        <f t="shared" si="22"/>
        <v>270695505.28928208</v>
      </c>
      <c r="AK114" s="24">
        <f t="shared" si="23"/>
        <v>88216217.496318474</v>
      </c>
      <c r="AL114" s="19"/>
      <c r="AM114" s="21">
        <f t="shared" si="24"/>
        <v>955361023.02904654</v>
      </c>
      <c r="AN114" s="19"/>
      <c r="AO114" s="6">
        <f t="shared" si="25"/>
        <v>295.99211534219609</v>
      </c>
    </row>
    <row r="115" spans="1:41" s="1" customFormat="1" x14ac:dyDescent="0.25">
      <c r="A115" s="16">
        <v>42095</v>
      </c>
      <c r="B115" s="35">
        <v>230.05383416374585</v>
      </c>
      <c r="C115" s="35">
        <v>181.94076497231364</v>
      </c>
      <c r="D115" s="35">
        <v>190.13334985441989</v>
      </c>
      <c r="E115" s="35">
        <v>180.55759959074629</v>
      </c>
      <c r="F115" s="35">
        <v>196.2833679101</v>
      </c>
      <c r="G115" s="19"/>
      <c r="H115" s="6">
        <v>6.9000000000000057</v>
      </c>
      <c r="I115" s="6">
        <v>-19.30000000000004</v>
      </c>
      <c r="J115" s="6">
        <v>-12.299999999999983</v>
      </c>
      <c r="K115" s="6">
        <v>-0.70000000000001705</v>
      </c>
      <c r="L115" s="6">
        <v>-8.5860000000000127</v>
      </c>
      <c r="M115" s="19"/>
      <c r="N115" s="30">
        <v>0.66700904977375419</v>
      </c>
      <c r="O115" s="30">
        <v>0.48700732600732571</v>
      </c>
      <c r="P115" s="30">
        <v>0.60430508474576283</v>
      </c>
      <c r="Q115" s="30">
        <v>0.51191981421456456</v>
      </c>
      <c r="R115" s="30">
        <v>0.45117313432835787</v>
      </c>
      <c r="S115" s="25"/>
      <c r="T115" s="20">
        <f t="shared" si="13"/>
        <v>225.45147172030693</v>
      </c>
      <c r="U115" s="20">
        <f t="shared" si="14"/>
        <v>191.34000636425506</v>
      </c>
      <c r="V115" s="20">
        <f t="shared" si="15"/>
        <v>197.56630239679276</v>
      </c>
      <c r="W115" s="20">
        <f t="shared" si="16"/>
        <v>180.9159434606965</v>
      </c>
      <c r="X115" s="20">
        <f t="shared" si="17"/>
        <v>200.15714044144329</v>
      </c>
      <c r="Y115" s="19"/>
      <c r="Z115" s="24">
        <v>1463329</v>
      </c>
      <c r="AA115" s="24">
        <v>313512</v>
      </c>
      <c r="AB115" s="24">
        <v>151463</v>
      </c>
      <c r="AC115" s="24">
        <v>997914</v>
      </c>
      <c r="AD115" s="24">
        <v>304694</v>
      </c>
      <c r="AE115" s="24">
        <f t="shared" si="18"/>
        <v>3230912</v>
      </c>
      <c r="AF115" s="19"/>
      <c r="AG115" s="24">
        <f t="shared" si="19"/>
        <v>329909676.66100502</v>
      </c>
      <c r="AH115" s="24">
        <f t="shared" si="20"/>
        <v>59987388.075270332</v>
      </c>
      <c r="AI115" s="24">
        <f t="shared" si="21"/>
        <v>29923984.859925423</v>
      </c>
      <c r="AJ115" s="24">
        <f t="shared" si="22"/>
        <v>180538552.80263749</v>
      </c>
      <c r="AK115" s="24">
        <f t="shared" si="23"/>
        <v>60986679.749665119</v>
      </c>
      <c r="AL115" s="19"/>
      <c r="AM115" s="21">
        <f t="shared" si="24"/>
        <v>661346282.14850342</v>
      </c>
      <c r="AN115" s="19"/>
      <c r="AO115" s="6">
        <f t="shared" si="25"/>
        <v>204.69337516729129</v>
      </c>
    </row>
    <row r="116" spans="1:41" s="1" customFormat="1" x14ac:dyDescent="0.25">
      <c r="A116" s="16">
        <v>42125</v>
      </c>
      <c r="B116" s="35">
        <v>93.150427058960233</v>
      </c>
      <c r="C116" s="35">
        <v>68.521054896957352</v>
      </c>
      <c r="D116" s="35">
        <v>74.723752916955817</v>
      </c>
      <c r="E116" s="35">
        <v>76.827263145632614</v>
      </c>
      <c r="F116" s="35">
        <v>92.711260614641404</v>
      </c>
      <c r="G116" s="19"/>
      <c r="H116" s="6">
        <v>-10.800000000000004</v>
      </c>
      <c r="I116" s="6">
        <v>-9.1000000000000014</v>
      </c>
      <c r="J116" s="6">
        <v>-7.1000000000000085</v>
      </c>
      <c r="K116" s="6">
        <v>-7.1999999999999886</v>
      </c>
      <c r="L116" s="6">
        <v>-0.85800000000000409</v>
      </c>
      <c r="M116" s="19"/>
      <c r="N116" s="30">
        <v>0.76870784313725271</v>
      </c>
      <c r="O116" s="30">
        <v>0.49094807692307596</v>
      </c>
      <c r="P116" s="30">
        <v>0.65909464285714336</v>
      </c>
      <c r="Q116" s="30">
        <v>0.48939610976728193</v>
      </c>
      <c r="R116" s="30">
        <v>0.44749245283018835</v>
      </c>
      <c r="S116" s="25"/>
      <c r="T116" s="20">
        <f t="shared" si="13"/>
        <v>101.45247176484257</v>
      </c>
      <c r="U116" s="20">
        <f t="shared" si="14"/>
        <v>72.988682396957344</v>
      </c>
      <c r="V116" s="20">
        <f t="shared" si="15"/>
        <v>79.403324881241545</v>
      </c>
      <c r="W116" s="20">
        <f t="shared" si="16"/>
        <v>80.350915135957038</v>
      </c>
      <c r="X116" s="20">
        <f t="shared" si="17"/>
        <v>93.095209139169711</v>
      </c>
      <c r="Y116" s="19"/>
      <c r="Z116" s="24">
        <v>1463020</v>
      </c>
      <c r="AA116" s="24">
        <v>313511</v>
      </c>
      <c r="AB116" s="24">
        <v>151305</v>
      </c>
      <c r="AC116" s="24">
        <v>1000085</v>
      </c>
      <c r="AD116" s="24">
        <v>305121</v>
      </c>
      <c r="AE116" s="24">
        <f t="shared" si="18"/>
        <v>3233042</v>
      </c>
      <c r="AF116" s="19"/>
      <c r="AG116" s="24">
        <f t="shared" si="19"/>
        <v>148426995.24139997</v>
      </c>
      <c r="AH116" s="24">
        <f t="shared" si="20"/>
        <v>22882754.806952495</v>
      </c>
      <c r="AI116" s="24">
        <f t="shared" si="21"/>
        <v>12014120.071156252</v>
      </c>
      <c r="AJ116" s="24">
        <f t="shared" si="22"/>
        <v>80357744.963743597</v>
      </c>
      <c r="AK116" s="24">
        <f t="shared" si="23"/>
        <v>28405303.307752602</v>
      </c>
      <c r="AL116" s="19"/>
      <c r="AM116" s="21">
        <f t="shared" si="24"/>
        <v>292086918.39100492</v>
      </c>
      <c r="AN116" s="19"/>
      <c r="AO116" s="6">
        <f t="shared" si="25"/>
        <v>90.344300628016867</v>
      </c>
    </row>
    <row r="117" spans="1:41" s="1" customFormat="1" x14ac:dyDescent="0.25">
      <c r="A117" s="16">
        <v>42156</v>
      </c>
      <c r="B117" s="35">
        <v>61.983128037939956</v>
      </c>
      <c r="C117" s="35">
        <v>49.144950470508626</v>
      </c>
      <c r="D117" s="35">
        <v>48.002905486432837</v>
      </c>
      <c r="E117" s="35">
        <v>66.89938400306599</v>
      </c>
      <c r="F117" s="35">
        <v>57.964017493418709</v>
      </c>
      <c r="G117" s="19"/>
      <c r="H117" s="6">
        <v>5.6999999999999993</v>
      </c>
      <c r="I117" s="6">
        <v>11.500000000000002</v>
      </c>
      <c r="J117" s="6">
        <v>9.7000000000000011</v>
      </c>
      <c r="K117" s="6">
        <v>5.0999999999999996</v>
      </c>
      <c r="L117" s="6">
        <v>18.952999999999999</v>
      </c>
      <c r="M117" s="19"/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25"/>
      <c r="T117" s="20">
        <f t="shared" si="13"/>
        <v>61.983128037939956</v>
      </c>
      <c r="U117" s="20">
        <f t="shared" si="14"/>
        <v>49.144950470508626</v>
      </c>
      <c r="V117" s="20">
        <f t="shared" si="15"/>
        <v>48.002905486432837</v>
      </c>
      <c r="W117" s="20">
        <f t="shared" si="16"/>
        <v>66.89938400306599</v>
      </c>
      <c r="X117" s="20">
        <f t="shared" si="17"/>
        <v>57.964017493418709</v>
      </c>
      <c r="Y117" s="19"/>
      <c r="Z117" s="24">
        <v>1461994</v>
      </c>
      <c r="AA117" s="24">
        <v>313278</v>
      </c>
      <c r="AB117" s="24">
        <v>151100</v>
      </c>
      <c r="AC117" s="24">
        <v>999354</v>
      </c>
      <c r="AD117" s="24">
        <v>305029</v>
      </c>
      <c r="AE117" s="24">
        <f t="shared" si="18"/>
        <v>3230755</v>
      </c>
      <c r="AF117" s="19"/>
      <c r="AG117" s="24">
        <f t="shared" si="19"/>
        <v>90618961.292699993</v>
      </c>
      <c r="AH117" s="24">
        <f t="shared" si="20"/>
        <v>15396031.793500001</v>
      </c>
      <c r="AI117" s="24">
        <f t="shared" si="21"/>
        <v>7253239.0190000013</v>
      </c>
      <c r="AJ117" s="24">
        <f t="shared" si="22"/>
        <v>66856167.001000009</v>
      </c>
      <c r="AK117" s="24">
        <f t="shared" si="23"/>
        <v>17680706.292000014</v>
      </c>
      <c r="AL117" s="19"/>
      <c r="AM117" s="21">
        <f t="shared" si="24"/>
        <v>197805105.39820004</v>
      </c>
      <c r="AN117" s="19"/>
      <c r="AO117" s="6">
        <f t="shared" si="25"/>
        <v>61.225659450561878</v>
      </c>
    </row>
    <row r="118" spans="1:41" s="1" customFormat="1" x14ac:dyDescent="0.25">
      <c r="A118" s="16">
        <v>42186</v>
      </c>
      <c r="B118" s="35">
        <v>53.00944991346617</v>
      </c>
      <c r="C118" s="35">
        <v>35.816555259571345</v>
      </c>
      <c r="D118" s="35">
        <v>39.827732587184869</v>
      </c>
      <c r="E118" s="35">
        <v>60.165328762433987</v>
      </c>
      <c r="F118" s="35">
        <v>42.430616043175803</v>
      </c>
      <c r="G118" s="19"/>
      <c r="H118" s="6">
        <v>0</v>
      </c>
      <c r="I118" s="6">
        <v>0</v>
      </c>
      <c r="J118" s="6">
        <v>0</v>
      </c>
      <c r="K118" s="6">
        <v>0</v>
      </c>
      <c r="L118" s="6">
        <v>3.5700000000000003</v>
      </c>
      <c r="M118" s="19"/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25"/>
      <c r="T118" s="20">
        <f t="shared" si="13"/>
        <v>53.00944991346617</v>
      </c>
      <c r="U118" s="20">
        <f t="shared" si="14"/>
        <v>35.816555259571345</v>
      </c>
      <c r="V118" s="20">
        <f t="shared" si="15"/>
        <v>39.827732587184869</v>
      </c>
      <c r="W118" s="20">
        <f t="shared" si="16"/>
        <v>60.165328762433987</v>
      </c>
      <c r="X118" s="20">
        <f t="shared" si="17"/>
        <v>42.430616043175803</v>
      </c>
      <c r="Y118" s="19"/>
      <c r="Z118" s="24">
        <v>1461856</v>
      </c>
      <c r="AA118" s="24">
        <v>313305</v>
      </c>
      <c r="AB118" s="24">
        <v>151087</v>
      </c>
      <c r="AC118" s="24">
        <v>1001991</v>
      </c>
      <c r="AD118" s="24">
        <v>305912</v>
      </c>
      <c r="AE118" s="24">
        <f t="shared" si="18"/>
        <v>3234151</v>
      </c>
      <c r="AF118" s="19"/>
      <c r="AG118" s="24">
        <f t="shared" si="19"/>
        <v>77492182.412699997</v>
      </c>
      <c r="AH118" s="24">
        <f t="shared" si="20"/>
        <v>11221505.8456</v>
      </c>
      <c r="AI118" s="24">
        <f t="shared" si="21"/>
        <v>6017452.6334000006</v>
      </c>
      <c r="AJ118" s="24">
        <f t="shared" si="22"/>
        <v>60285117.931999996</v>
      </c>
      <c r="AK118" s="24">
        <f t="shared" si="23"/>
        <v>12980034.614999996</v>
      </c>
      <c r="AL118" s="19"/>
      <c r="AM118" s="21">
        <f t="shared" si="24"/>
        <v>167996293.43870002</v>
      </c>
      <c r="AN118" s="19"/>
      <c r="AO118" s="6">
        <f t="shared" si="25"/>
        <v>51.944480464486666</v>
      </c>
    </row>
    <row r="119" spans="1:41" s="1" customFormat="1" x14ac:dyDescent="0.25">
      <c r="A119" s="16">
        <v>42217</v>
      </c>
      <c r="B119" s="35">
        <v>65.320834853746305</v>
      </c>
      <c r="C119" s="35">
        <v>52.498755015374016</v>
      </c>
      <c r="D119" s="35">
        <v>45.394644465321839</v>
      </c>
      <c r="E119" s="35">
        <v>51.193129253478546</v>
      </c>
      <c r="F119" s="35">
        <v>39.9772318840106</v>
      </c>
      <c r="G119" s="19"/>
      <c r="H119" s="6">
        <v>0</v>
      </c>
      <c r="I119" s="6">
        <v>0</v>
      </c>
      <c r="J119" s="6">
        <v>0</v>
      </c>
      <c r="K119" s="6">
        <v>1.4</v>
      </c>
      <c r="L119" s="6">
        <v>7.2140000000000004</v>
      </c>
      <c r="M119" s="19"/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25"/>
      <c r="T119" s="20">
        <f t="shared" si="13"/>
        <v>65.320834853746305</v>
      </c>
      <c r="U119" s="20">
        <f t="shared" si="14"/>
        <v>52.498755015374016</v>
      </c>
      <c r="V119" s="20">
        <f t="shared" si="15"/>
        <v>45.394644465321839</v>
      </c>
      <c r="W119" s="20">
        <f t="shared" si="16"/>
        <v>51.193129253478546</v>
      </c>
      <c r="X119" s="20">
        <f t="shared" si="17"/>
        <v>39.9772318840106</v>
      </c>
      <c r="Y119" s="19"/>
      <c r="Z119" s="24">
        <v>1462322</v>
      </c>
      <c r="AA119" s="24">
        <v>313516</v>
      </c>
      <c r="AB119" s="24">
        <v>151147</v>
      </c>
      <c r="AC119" s="24">
        <v>1002503</v>
      </c>
      <c r="AD119" s="24">
        <v>306097</v>
      </c>
      <c r="AE119" s="24">
        <f t="shared" si="18"/>
        <v>3235585</v>
      </c>
      <c r="AF119" s="19"/>
      <c r="AG119" s="24">
        <f t="shared" si="19"/>
        <v>95520093.86500001</v>
      </c>
      <c r="AH119" s="24">
        <f t="shared" si="20"/>
        <v>16459199.6774</v>
      </c>
      <c r="AI119" s="24">
        <f t="shared" si="21"/>
        <v>6861264.3269999996</v>
      </c>
      <c r="AJ119" s="24">
        <f t="shared" si="22"/>
        <v>51321265.656000003</v>
      </c>
      <c r="AK119" s="24">
        <f t="shared" si="23"/>
        <v>12236910.747999992</v>
      </c>
      <c r="AL119" s="19"/>
      <c r="AM119" s="21">
        <f t="shared" si="24"/>
        <v>182398734.27339998</v>
      </c>
      <c r="AN119" s="19"/>
      <c r="AO119" s="6">
        <f t="shared" si="25"/>
        <v>56.372722173393676</v>
      </c>
    </row>
    <row r="120" spans="1:41" s="1" customFormat="1" x14ac:dyDescent="0.25">
      <c r="A120" s="16">
        <v>42248</v>
      </c>
      <c r="B120" s="35">
        <v>66.175476925461851</v>
      </c>
      <c r="C120" s="35">
        <v>48.142446521429115</v>
      </c>
      <c r="D120" s="35">
        <v>50.265904051303735</v>
      </c>
      <c r="E120" s="35">
        <v>58.097329549589247</v>
      </c>
      <c r="F120" s="35">
        <v>45.337366739857799</v>
      </c>
      <c r="G120" s="19"/>
      <c r="H120" s="6">
        <v>9.6</v>
      </c>
      <c r="I120" s="6">
        <v>12.2</v>
      </c>
      <c r="J120" s="6">
        <v>9.6000000000000014</v>
      </c>
      <c r="K120" s="6">
        <v>12.6</v>
      </c>
      <c r="L120" s="6">
        <v>7.3290000000000006</v>
      </c>
      <c r="M120" s="19"/>
      <c r="N120" s="30">
        <v>0.55301000000000045</v>
      </c>
      <c r="O120" s="30">
        <v>0.29463333333333064</v>
      </c>
      <c r="P120" s="30">
        <v>0.64765000000000583</v>
      </c>
      <c r="Q120" s="30">
        <v>0</v>
      </c>
      <c r="R120" s="30">
        <v>0.15336296296296223</v>
      </c>
      <c r="S120" s="25"/>
      <c r="T120" s="20">
        <f t="shared" si="13"/>
        <v>60.866580925461847</v>
      </c>
      <c r="U120" s="20">
        <f t="shared" si="14"/>
        <v>44.547919854762483</v>
      </c>
      <c r="V120" s="20">
        <f t="shared" si="15"/>
        <v>44.048464051303682</v>
      </c>
      <c r="W120" s="20">
        <f t="shared" si="16"/>
        <v>58.097329549589247</v>
      </c>
      <c r="X120" s="20">
        <f t="shared" si="17"/>
        <v>44.213369584302249</v>
      </c>
      <c r="Y120" s="19"/>
      <c r="Z120" s="24">
        <v>1464324</v>
      </c>
      <c r="AA120" s="24">
        <v>314152</v>
      </c>
      <c r="AB120" s="24">
        <v>151334</v>
      </c>
      <c r="AC120" s="24">
        <v>1003151</v>
      </c>
      <c r="AD120" s="24">
        <v>306048</v>
      </c>
      <c r="AE120" s="24">
        <f t="shared" si="18"/>
        <v>3239009</v>
      </c>
      <c r="AF120" s="19"/>
      <c r="AG120" s="24">
        <f t="shared" si="19"/>
        <v>89128395.247095987</v>
      </c>
      <c r="AH120" s="24">
        <f t="shared" si="20"/>
        <v>13994818.118213344</v>
      </c>
      <c r="AI120" s="24">
        <f t="shared" si="21"/>
        <v>6666030.2587399911</v>
      </c>
      <c r="AJ120" s="24">
        <f t="shared" si="22"/>
        <v>58280394.234999999</v>
      </c>
      <c r="AK120" s="24">
        <f t="shared" si="23"/>
        <v>13531413.334536536</v>
      </c>
      <c r="AL120" s="19"/>
      <c r="AM120" s="21">
        <f t="shared" si="24"/>
        <v>181601051.19358584</v>
      </c>
      <c r="AN120" s="19"/>
      <c r="AO120" s="6">
        <f t="shared" si="25"/>
        <v>56.066856002433411</v>
      </c>
    </row>
    <row r="121" spans="1:41" s="1" customFormat="1" x14ac:dyDescent="0.25">
      <c r="A121" s="16">
        <v>42278</v>
      </c>
      <c r="B121" s="35">
        <v>155.22806823116903</v>
      </c>
      <c r="C121" s="35">
        <v>136.4404286998286</v>
      </c>
      <c r="D121" s="35">
        <v>115.7803695827761</v>
      </c>
      <c r="E121" s="35">
        <v>105.31146703989333</v>
      </c>
      <c r="F121" s="35">
        <v>131.96264855163301</v>
      </c>
      <c r="G121" s="19"/>
      <c r="H121" s="6">
        <v>35.299999999999983</v>
      </c>
      <c r="I121" s="6">
        <v>59.900000000000006</v>
      </c>
      <c r="J121" s="6">
        <v>34.900000000000006</v>
      </c>
      <c r="K121" s="6">
        <v>26.100000000000023</v>
      </c>
      <c r="L121" s="6">
        <v>37.16500000000002</v>
      </c>
      <c r="M121" s="19"/>
      <c r="N121" s="30">
        <v>0.56811570247934029</v>
      </c>
      <c r="O121" s="30">
        <v>0.38578770949720614</v>
      </c>
      <c r="P121" s="30">
        <v>0.49970918367346845</v>
      </c>
      <c r="Q121" s="30">
        <v>0.33021324776021238</v>
      </c>
      <c r="R121" s="30">
        <v>0.35614218009478776</v>
      </c>
      <c r="S121" s="25"/>
      <c r="T121" s="20">
        <f t="shared" si="13"/>
        <v>135.17358393364833</v>
      </c>
      <c r="U121" s="20">
        <f t="shared" si="14"/>
        <v>113.33174490094595</v>
      </c>
      <c r="V121" s="20">
        <f t="shared" si="15"/>
        <v>98.34051907257205</v>
      </c>
      <c r="W121" s="20">
        <f t="shared" si="16"/>
        <v>96.692901273351779</v>
      </c>
      <c r="X121" s="20">
        <f t="shared" si="17"/>
        <v>118.72662442841022</v>
      </c>
      <c r="Y121" s="19"/>
      <c r="Z121" s="24">
        <v>1469349</v>
      </c>
      <c r="AA121" s="24">
        <v>315643</v>
      </c>
      <c r="AB121" s="24">
        <v>151789</v>
      </c>
      <c r="AC121" s="24">
        <v>1003501</v>
      </c>
      <c r="AD121" s="24">
        <v>307001</v>
      </c>
      <c r="AE121" s="24">
        <f t="shared" si="18"/>
        <v>3247283</v>
      </c>
      <c r="AF121" s="19"/>
      <c r="AG121" s="24">
        <f t="shared" si="19"/>
        <v>198617170.37932223</v>
      </c>
      <c r="AH121" s="24">
        <f t="shared" si="20"/>
        <v>35772371.955769286</v>
      </c>
      <c r="AI121" s="24">
        <f t="shared" si="21"/>
        <v>14927009.049506638</v>
      </c>
      <c r="AJ121" s="24">
        <f t="shared" si="22"/>
        <v>97031423.120709777</v>
      </c>
      <c r="AK121" s="24">
        <f t="shared" si="23"/>
        <v>36449192.426146366</v>
      </c>
      <c r="AL121" s="19"/>
      <c r="AM121" s="21">
        <f t="shared" si="24"/>
        <v>382797166.9314543</v>
      </c>
      <c r="AN121" s="19"/>
      <c r="AO121" s="6">
        <f t="shared" si="25"/>
        <v>117.88229326838908</v>
      </c>
    </row>
    <row r="122" spans="1:41" s="1" customFormat="1" x14ac:dyDescent="0.25">
      <c r="A122" s="16">
        <v>42309</v>
      </c>
      <c r="B122" s="35">
        <v>218.60644106057705</v>
      </c>
      <c r="C122" s="35">
        <v>187.17654088484963</v>
      </c>
      <c r="D122" s="35">
        <v>169.61215345264677</v>
      </c>
      <c r="E122" s="35">
        <v>187.29445063463083</v>
      </c>
      <c r="F122" s="35">
        <v>208.72406716761699</v>
      </c>
      <c r="G122" s="19"/>
      <c r="H122" s="6">
        <v>-54.499999999999972</v>
      </c>
      <c r="I122" s="6">
        <v>-78.699999999999989</v>
      </c>
      <c r="J122" s="6">
        <v>-66.300000000000011</v>
      </c>
      <c r="K122" s="6">
        <v>-76.199999999999989</v>
      </c>
      <c r="L122" s="6">
        <v>-80.966999999999985</v>
      </c>
      <c r="M122" s="19"/>
      <c r="N122" s="30">
        <v>0.63939016393442594</v>
      </c>
      <c r="O122" s="30">
        <v>0.43224694376528078</v>
      </c>
      <c r="P122" s="30">
        <v>0.56820068027210779</v>
      </c>
      <c r="Q122" s="30">
        <v>0.48705395090944642</v>
      </c>
      <c r="R122" s="30">
        <v>0.46543793911006914</v>
      </c>
      <c r="S122" s="25"/>
      <c r="T122" s="20">
        <f t="shared" si="13"/>
        <v>253.45320499500326</v>
      </c>
      <c r="U122" s="20">
        <f t="shared" si="14"/>
        <v>221.19437535917723</v>
      </c>
      <c r="V122" s="20">
        <f t="shared" si="15"/>
        <v>207.28385855468753</v>
      </c>
      <c r="W122" s="20">
        <f t="shared" si="16"/>
        <v>224.40796169393064</v>
      </c>
      <c r="X122" s="20">
        <f t="shared" si="17"/>
        <v>246.40918078354196</v>
      </c>
      <c r="Y122" s="19"/>
      <c r="Z122" s="24">
        <v>1473462</v>
      </c>
      <c r="AA122" s="24">
        <v>316890</v>
      </c>
      <c r="AB122" s="24">
        <v>152260</v>
      </c>
      <c r="AC122" s="24">
        <v>1005624</v>
      </c>
      <c r="AD122" s="24">
        <v>308214</v>
      </c>
      <c r="AE122" s="24">
        <f t="shared" si="18"/>
        <v>3256450</v>
      </c>
      <c r="AF122" s="19"/>
      <c r="AG122" s="24">
        <f t="shared" si="19"/>
        <v>373453666.33834749</v>
      </c>
      <c r="AH122" s="24">
        <f t="shared" si="20"/>
        <v>70094285.60756968</v>
      </c>
      <c r="AI122" s="24">
        <f t="shared" si="21"/>
        <v>31561040.303536724</v>
      </c>
      <c r="AJ122" s="24">
        <f t="shared" si="22"/>
        <v>225670032.0704973</v>
      </c>
      <c r="AK122" s="24">
        <f t="shared" si="23"/>
        <v>75946759.246018603</v>
      </c>
      <c r="AL122" s="19"/>
      <c r="AM122" s="21">
        <f t="shared" si="24"/>
        <v>776725783.56596982</v>
      </c>
      <c r="AN122" s="19"/>
      <c r="AO122" s="6">
        <f t="shared" si="25"/>
        <v>238.51917995546373</v>
      </c>
    </row>
    <row r="123" spans="1:41" s="1" customFormat="1" x14ac:dyDescent="0.25">
      <c r="A123" s="16">
        <v>42339</v>
      </c>
      <c r="B123" s="35">
        <v>282.34707041611057</v>
      </c>
      <c r="C123" s="35">
        <v>245.6875872972455</v>
      </c>
      <c r="D123" s="35">
        <v>225.17304302855646</v>
      </c>
      <c r="E123" s="35">
        <v>248.95637742091427</v>
      </c>
      <c r="F123" s="35">
        <v>260.59275562327201</v>
      </c>
      <c r="G123" s="19"/>
      <c r="H123" s="6">
        <v>-135.80000000000001</v>
      </c>
      <c r="I123" s="6">
        <v>-181.60000000000002</v>
      </c>
      <c r="J123" s="6">
        <v>-128.30000000000007</v>
      </c>
      <c r="K123" s="6">
        <v>-125.59999999999997</v>
      </c>
      <c r="L123" s="6">
        <v>-163.01099999999997</v>
      </c>
      <c r="M123" s="19"/>
      <c r="N123" s="30">
        <v>0.64379443254817814</v>
      </c>
      <c r="O123" s="30">
        <v>0.46048844884488421</v>
      </c>
      <c r="P123" s="30">
        <v>0.58438927738927637</v>
      </c>
      <c r="Q123" s="30">
        <v>0.53835884318784633</v>
      </c>
      <c r="R123" s="30">
        <v>0.46867799352750816</v>
      </c>
      <c r="S123" s="25"/>
      <c r="T123" s="20">
        <f t="shared" si="13"/>
        <v>369.77435435615314</v>
      </c>
      <c r="U123" s="20">
        <f t="shared" si="14"/>
        <v>329.31228960747649</v>
      </c>
      <c r="V123" s="20">
        <f t="shared" si="15"/>
        <v>300.15018731760068</v>
      </c>
      <c r="W123" s="20">
        <f t="shared" si="16"/>
        <v>316.57424812530775</v>
      </c>
      <c r="X123" s="20">
        <f t="shared" si="17"/>
        <v>336.99242402618461</v>
      </c>
      <c r="Y123" s="19"/>
      <c r="Z123" s="24">
        <v>1477588</v>
      </c>
      <c r="AA123" s="24">
        <v>318057</v>
      </c>
      <c r="AB123" s="24">
        <v>152680</v>
      </c>
      <c r="AC123" s="24">
        <v>1007419</v>
      </c>
      <c r="AD123" s="24">
        <v>308806</v>
      </c>
      <c r="AE123" s="24">
        <f t="shared" si="18"/>
        <v>3264550</v>
      </c>
      <c r="AF123" s="19"/>
      <c r="AG123" s="24">
        <f t="shared" si="19"/>
        <v>546374148.70439959</v>
      </c>
      <c r="AH123" s="24">
        <f t="shared" si="20"/>
        <v>104740078.89568515</v>
      </c>
      <c r="AI123" s="24">
        <f t="shared" si="21"/>
        <v>45826930.59965127</v>
      </c>
      <c r="AJ123" s="24">
        <f t="shared" si="22"/>
        <v>318922912.47214943</v>
      </c>
      <c r="AK123" s="24">
        <f t="shared" si="23"/>
        <v>104065282.49382997</v>
      </c>
      <c r="AL123" s="19"/>
      <c r="AM123" s="21">
        <f t="shared" si="24"/>
        <v>1119929353.1657155</v>
      </c>
      <c r="AN123" s="19"/>
      <c r="AO123" s="6">
        <f t="shared" si="25"/>
        <v>343.05780372967649</v>
      </c>
    </row>
    <row r="124" spans="1:41" s="1" customFormat="1" x14ac:dyDescent="0.25">
      <c r="A124" s="16">
        <v>42370</v>
      </c>
      <c r="B124" s="35">
        <v>420.72591198533632</v>
      </c>
      <c r="C124" s="35">
        <v>364.51695126320379</v>
      </c>
      <c r="D124" s="35">
        <v>353.06746564510104</v>
      </c>
      <c r="E124" s="35">
        <v>382.38522801756289</v>
      </c>
      <c r="F124" s="35">
        <v>403.51755017013397</v>
      </c>
      <c r="G124" s="19"/>
      <c r="H124" s="6">
        <v>-2.1000000000000227</v>
      </c>
      <c r="I124" s="6">
        <v>-27.700000000000045</v>
      </c>
      <c r="J124" s="6">
        <v>3.8999999999998636</v>
      </c>
      <c r="K124" s="6">
        <v>6.8999999999999773</v>
      </c>
      <c r="L124" s="6">
        <v>-16.80600000000004</v>
      </c>
      <c r="M124" s="19"/>
      <c r="N124" s="30">
        <v>0.67050976909413706</v>
      </c>
      <c r="O124" s="30">
        <v>0.48102367688022113</v>
      </c>
      <c r="P124" s="30">
        <v>0.6075113636363626</v>
      </c>
      <c r="Q124" s="30">
        <v>0.54835690693080763</v>
      </c>
      <c r="R124" s="30">
        <v>0.50126703755215629</v>
      </c>
      <c r="S124" s="25"/>
      <c r="T124" s="20">
        <f t="shared" si="13"/>
        <v>422.133982500434</v>
      </c>
      <c r="U124" s="20">
        <f t="shared" si="14"/>
        <v>377.84130711278596</v>
      </c>
      <c r="V124" s="20">
        <f t="shared" si="15"/>
        <v>350.69817132691929</v>
      </c>
      <c r="W124" s="20">
        <f t="shared" si="16"/>
        <v>378.60156535974033</v>
      </c>
      <c r="X124" s="20">
        <f t="shared" si="17"/>
        <v>411.94184400323553</v>
      </c>
      <c r="Y124" s="19"/>
      <c r="Z124" s="24">
        <v>1480117</v>
      </c>
      <c r="AA124" s="24">
        <v>318753</v>
      </c>
      <c r="AB124" s="24">
        <v>152511</v>
      </c>
      <c r="AC124" s="24">
        <v>1008032</v>
      </c>
      <c r="AD124" s="24">
        <v>309168</v>
      </c>
      <c r="AE124" s="24">
        <f t="shared" si="18"/>
        <v>3268581</v>
      </c>
      <c r="AF124" s="19"/>
      <c r="AG124" s="24">
        <f t="shared" si="19"/>
        <v>624807683.77659488</v>
      </c>
      <c r="AH124" s="24">
        <f t="shared" si="20"/>
        <v>120438050.16612186</v>
      </c>
      <c r="AI124" s="24">
        <f t="shared" si="21"/>
        <v>53485328.807239786</v>
      </c>
      <c r="AJ124" s="24">
        <f t="shared" si="22"/>
        <v>381642493.13270974</v>
      </c>
      <c r="AK124" s="24">
        <f t="shared" si="23"/>
        <v>127359236.02679232</v>
      </c>
      <c r="AL124" s="19"/>
      <c r="AM124" s="21">
        <f t="shared" si="24"/>
        <v>1307732791.9094584</v>
      </c>
      <c r="AN124" s="19"/>
      <c r="AO124" s="6">
        <f t="shared" si="25"/>
        <v>400.09190285003137</v>
      </c>
    </row>
    <row r="125" spans="1:41" s="1" customFormat="1" x14ac:dyDescent="0.25">
      <c r="A125" s="16">
        <v>42401</v>
      </c>
      <c r="B125" s="35">
        <v>383.66098078167562</v>
      </c>
      <c r="C125" s="35">
        <v>356.33060680457061</v>
      </c>
      <c r="D125" s="35">
        <v>326.91940697028872</v>
      </c>
      <c r="E125" s="35">
        <v>320.91766815820705</v>
      </c>
      <c r="F125" s="35">
        <v>338.34188711251602</v>
      </c>
      <c r="G125" s="19"/>
      <c r="H125" s="6">
        <v>-14</v>
      </c>
      <c r="I125" s="6">
        <v>35.700000000000045</v>
      </c>
      <c r="J125" s="6">
        <v>-17.200000000000159</v>
      </c>
      <c r="K125" s="6">
        <v>-28.899999999999977</v>
      </c>
      <c r="L125" s="6">
        <v>20.337000000000103</v>
      </c>
      <c r="M125" s="19"/>
      <c r="N125" s="30">
        <v>0.63474124513618557</v>
      </c>
      <c r="O125" s="30">
        <v>0.46934444444444412</v>
      </c>
      <c r="P125" s="30">
        <v>0.58454526748971203</v>
      </c>
      <c r="Q125" s="30">
        <v>0.52172484596180191</v>
      </c>
      <c r="R125" s="30">
        <v>0.45320426829268312</v>
      </c>
      <c r="S125" s="25"/>
      <c r="T125" s="20">
        <f t="shared" si="13"/>
        <v>392.54735821358224</v>
      </c>
      <c r="U125" s="20">
        <f t="shared" si="14"/>
        <v>339.57501013790392</v>
      </c>
      <c r="V125" s="20">
        <f t="shared" si="15"/>
        <v>336.97358557111187</v>
      </c>
      <c r="W125" s="20">
        <f t="shared" si="16"/>
        <v>335.99551620650311</v>
      </c>
      <c r="X125" s="20">
        <f t="shared" si="17"/>
        <v>329.12507190824766</v>
      </c>
      <c r="Y125" s="19"/>
      <c r="Z125" s="24">
        <v>1481919</v>
      </c>
      <c r="AA125" s="24">
        <v>319256</v>
      </c>
      <c r="AB125" s="24">
        <v>153107</v>
      </c>
      <c r="AC125" s="24">
        <v>1008577</v>
      </c>
      <c r="AD125" s="24">
        <v>309432</v>
      </c>
      <c r="AE125" s="24">
        <f t="shared" si="18"/>
        <v>3272291</v>
      </c>
      <c r="AF125" s="19"/>
      <c r="AG125" s="24">
        <f t="shared" si="19"/>
        <v>581723388.53651357</v>
      </c>
      <c r="AH125" s="24">
        <f t="shared" si="20"/>
        <v>108411359.43658665</v>
      </c>
      <c r="AI125" s="24">
        <f t="shared" si="21"/>
        <v>51593014.766036227</v>
      </c>
      <c r="AJ125" s="24">
        <f t="shared" si="22"/>
        <v>338877349.74900627</v>
      </c>
      <c r="AK125" s="24">
        <f t="shared" si="23"/>
        <v>101841829.25071289</v>
      </c>
      <c r="AL125" s="19"/>
      <c r="AM125" s="21">
        <f t="shared" si="24"/>
        <v>1182446941.7388556</v>
      </c>
      <c r="AN125" s="19"/>
      <c r="AO125" s="6">
        <f t="shared" si="25"/>
        <v>361.35140234742437</v>
      </c>
    </row>
    <row r="126" spans="1:41" s="1" customFormat="1" x14ac:dyDescent="0.25">
      <c r="A126" s="16">
        <v>42430</v>
      </c>
      <c r="B126" s="35">
        <v>309.6508056403523</v>
      </c>
      <c r="C126" s="35">
        <v>272.26123262898466</v>
      </c>
      <c r="D126" s="35">
        <v>253.20373512924422</v>
      </c>
      <c r="E126" s="35">
        <v>262.19001696704743</v>
      </c>
      <c r="F126" s="35">
        <v>290.64631245721398</v>
      </c>
      <c r="G126" s="19"/>
      <c r="H126" s="6">
        <v>-31.199999999999932</v>
      </c>
      <c r="I126" s="6">
        <v>-29.39999999999992</v>
      </c>
      <c r="J126" s="6">
        <v>-55.699999999999875</v>
      </c>
      <c r="K126" s="6">
        <v>-60.200000000000102</v>
      </c>
      <c r="L126" s="6">
        <v>-33.649999999999977</v>
      </c>
      <c r="M126" s="19"/>
      <c r="N126" s="30">
        <v>0.65921428571428642</v>
      </c>
      <c r="O126" s="30">
        <v>0.48075196850393587</v>
      </c>
      <c r="P126" s="30">
        <v>0.60571173469387674</v>
      </c>
      <c r="Q126" s="30">
        <v>0.52807345599748223</v>
      </c>
      <c r="R126" s="30">
        <v>0.46456367041198443</v>
      </c>
      <c r="S126" s="25"/>
      <c r="T126" s="20">
        <f t="shared" si="13"/>
        <v>330.21829135463798</v>
      </c>
      <c r="U126" s="20">
        <f t="shared" si="14"/>
        <v>286.39534050300034</v>
      </c>
      <c r="V126" s="20">
        <f t="shared" si="15"/>
        <v>286.94187875169308</v>
      </c>
      <c r="W126" s="20">
        <f t="shared" si="16"/>
        <v>293.98003901809591</v>
      </c>
      <c r="X126" s="20">
        <f t="shared" si="17"/>
        <v>306.27887996657722</v>
      </c>
      <c r="Y126" s="19"/>
      <c r="Z126" s="24">
        <v>1482957</v>
      </c>
      <c r="AA126" s="24">
        <v>319728</v>
      </c>
      <c r="AB126" s="24">
        <v>153237</v>
      </c>
      <c r="AC126" s="24">
        <v>1009663</v>
      </c>
      <c r="AD126" s="24">
        <v>309684</v>
      </c>
      <c r="AE126" s="24">
        <f t="shared" si="18"/>
        <v>3275269</v>
      </c>
      <c r="AF126" s="19"/>
      <c r="AG126" s="24">
        <f t="shared" si="19"/>
        <v>489699526.69239986</v>
      </c>
      <c r="AH126" s="24">
        <f t="shared" si="20"/>
        <v>91568609.428343296</v>
      </c>
      <c r="AI126" s="24">
        <f t="shared" si="21"/>
        <v>43970112.674273193</v>
      </c>
      <c r="AJ126" s="24">
        <f t="shared" si="22"/>
        <v>296820768.13512778</v>
      </c>
      <c r="AK126" s="24">
        <f t="shared" si="23"/>
        <v>94849668.663569495</v>
      </c>
      <c r="AL126" s="19"/>
      <c r="AM126" s="21">
        <f t="shared" si="24"/>
        <v>1016908685.5937135</v>
      </c>
      <c r="AN126" s="19"/>
      <c r="AO126" s="6">
        <f t="shared" si="25"/>
        <v>310.48096678279359</v>
      </c>
    </row>
    <row r="127" spans="1:41" s="1" customFormat="1" x14ac:dyDescent="0.25">
      <c r="A127" s="16">
        <v>42461</v>
      </c>
      <c r="B127" s="35">
        <v>244.20082720924219</v>
      </c>
      <c r="C127" s="35">
        <v>201.74652074056712</v>
      </c>
      <c r="D127" s="35">
        <v>209.22892628263645</v>
      </c>
      <c r="E127" s="35">
        <v>214.82371236155302</v>
      </c>
      <c r="F127" s="35">
        <v>211.95769850196297</v>
      </c>
      <c r="G127" s="19"/>
      <c r="H127" s="6">
        <v>81.099999999999966</v>
      </c>
      <c r="I127" s="6">
        <v>62.000000000000114</v>
      </c>
      <c r="J127" s="6">
        <v>57.10000000000008</v>
      </c>
      <c r="K127" s="6">
        <v>43.699999999999989</v>
      </c>
      <c r="L127" s="6">
        <v>50.163000000000011</v>
      </c>
      <c r="M127" s="19"/>
      <c r="N127" s="30">
        <v>0.66700904977375419</v>
      </c>
      <c r="O127" s="30">
        <v>0.48700732600732571</v>
      </c>
      <c r="P127" s="30">
        <v>0.60430508474576283</v>
      </c>
      <c r="Q127" s="30">
        <v>0.51192004421999537</v>
      </c>
      <c r="R127" s="30">
        <v>0.45117313432835787</v>
      </c>
      <c r="S127" s="25"/>
      <c r="T127" s="20">
        <f t="shared" si="13"/>
        <v>190.10639327259076</v>
      </c>
      <c r="U127" s="20">
        <f t="shared" si="14"/>
        <v>171.55206652811287</v>
      </c>
      <c r="V127" s="20">
        <f t="shared" si="15"/>
        <v>174.72310594365334</v>
      </c>
      <c r="W127" s="20">
        <f t="shared" si="16"/>
        <v>192.45280642913923</v>
      </c>
      <c r="X127" s="20">
        <f t="shared" si="17"/>
        <v>189.32550056464953</v>
      </c>
      <c r="Y127" s="19"/>
      <c r="Z127" s="24">
        <v>1483812</v>
      </c>
      <c r="AA127" s="24">
        <v>320025</v>
      </c>
      <c r="AB127" s="24">
        <v>153356</v>
      </c>
      <c r="AC127" s="24">
        <v>1011127</v>
      </c>
      <c r="AD127" s="24">
        <v>309939</v>
      </c>
      <c r="AE127" s="24">
        <f t="shared" si="18"/>
        <v>3278259</v>
      </c>
      <c r="AF127" s="19"/>
      <c r="AG127" s="24">
        <f t="shared" si="19"/>
        <v>282082147.61458945</v>
      </c>
      <c r="AH127" s="24">
        <f t="shared" si="20"/>
        <v>54900950.09065932</v>
      </c>
      <c r="AI127" s="24">
        <f t="shared" si="21"/>
        <v>26794836.6350949</v>
      </c>
      <c r="AJ127" s="24">
        <f t="shared" si="22"/>
        <v>194594228.80627626</v>
      </c>
      <c r="AK127" s="24">
        <f t="shared" si="23"/>
        <v>58679356.319506913</v>
      </c>
      <c r="AL127" s="19"/>
      <c r="AM127" s="21">
        <f t="shared" si="24"/>
        <v>617051519.4661268</v>
      </c>
      <c r="AN127" s="19"/>
      <c r="AO127" s="6">
        <f t="shared" si="25"/>
        <v>188.2253719020147</v>
      </c>
    </row>
    <row r="128" spans="1:41" s="1" customFormat="1" x14ac:dyDescent="0.25">
      <c r="A128" s="16">
        <v>42491</v>
      </c>
      <c r="B128" s="35">
        <v>123.99489552321299</v>
      </c>
      <c r="C128" s="35">
        <v>84.308819282204425</v>
      </c>
      <c r="D128" s="35">
        <v>93.012829010904454</v>
      </c>
      <c r="E128" s="35">
        <v>97.547873796985655</v>
      </c>
      <c r="F128" s="35">
        <v>98.585924552029695</v>
      </c>
      <c r="G128" s="19"/>
      <c r="H128" s="6">
        <v>26.200000000000003</v>
      </c>
      <c r="I128" s="6">
        <v>30.300000000000011</v>
      </c>
      <c r="J128" s="6">
        <v>24.59999999999998</v>
      </c>
      <c r="K128" s="6">
        <v>19.200000000000017</v>
      </c>
      <c r="L128" s="6">
        <v>7.3710000000000093</v>
      </c>
      <c r="M128" s="19"/>
      <c r="N128" s="30">
        <v>0.76870784313725271</v>
      </c>
      <c r="O128" s="30">
        <v>0.49094807692307596</v>
      </c>
      <c r="P128" s="30">
        <v>0.65909464285714336</v>
      </c>
      <c r="Q128" s="30">
        <v>0.48938845484262705</v>
      </c>
      <c r="R128" s="30">
        <v>0.44749245283018835</v>
      </c>
      <c r="S128" s="25"/>
      <c r="T128" s="20">
        <f t="shared" si="13"/>
        <v>103.85475003301697</v>
      </c>
      <c r="U128" s="20">
        <f t="shared" si="14"/>
        <v>69.433092551435223</v>
      </c>
      <c r="V128" s="20">
        <f t="shared" si="15"/>
        <v>76.799100796618745</v>
      </c>
      <c r="W128" s="20">
        <f t="shared" si="16"/>
        <v>88.151615464007207</v>
      </c>
      <c r="X128" s="20">
        <f t="shared" si="17"/>
        <v>95.287457682218374</v>
      </c>
      <c r="Y128" s="19"/>
      <c r="Z128" s="24">
        <v>1483631</v>
      </c>
      <c r="AA128" s="24">
        <v>320119</v>
      </c>
      <c r="AB128" s="24">
        <v>153332</v>
      </c>
      <c r="AC128" s="24">
        <v>1013288</v>
      </c>
      <c r="AD128" s="24">
        <v>310121</v>
      </c>
      <c r="AE128" s="24">
        <f t="shared" si="18"/>
        <v>3280491</v>
      </c>
      <c r="AF128" s="19"/>
      <c r="AG128" s="24">
        <f t="shared" si="19"/>
        <v>154082126.64623499</v>
      </c>
      <c r="AH128" s="24">
        <f t="shared" si="20"/>
        <v>22226852.154472891</v>
      </c>
      <c r="AI128" s="24">
        <f t="shared" si="21"/>
        <v>11775759.723347146</v>
      </c>
      <c r="AJ128" s="24">
        <f t="shared" si="22"/>
        <v>89322974.130292937</v>
      </c>
      <c r="AK128" s="24">
        <f t="shared" si="23"/>
        <v>29550641.663867243</v>
      </c>
      <c r="AL128" s="19"/>
      <c r="AM128" s="21">
        <f t="shared" si="24"/>
        <v>306958354.31821519</v>
      </c>
      <c r="AN128" s="19"/>
      <c r="AO128" s="6">
        <f t="shared" si="25"/>
        <v>93.5708570205543</v>
      </c>
    </row>
    <row r="129" spans="1:41" s="1" customFormat="1" x14ac:dyDescent="0.25">
      <c r="A129" s="16">
        <v>42522</v>
      </c>
      <c r="B129" s="35">
        <v>57.940321522509414</v>
      </c>
      <c r="C129" s="35">
        <v>49.873198515448706</v>
      </c>
      <c r="D129" s="35">
        <v>41.429731320739947</v>
      </c>
      <c r="E129" s="35">
        <v>69.235672522197376</v>
      </c>
      <c r="F129" s="35">
        <v>52.478948438209201</v>
      </c>
      <c r="G129" s="19"/>
      <c r="H129" s="6">
        <v>5.2999999999999989</v>
      </c>
      <c r="I129" s="6">
        <v>16.600000000000001</v>
      </c>
      <c r="J129" s="6">
        <v>2.9000000000000004</v>
      </c>
      <c r="K129" s="6">
        <v>13.700000000000003</v>
      </c>
      <c r="L129" s="6">
        <v>24.614000000000001</v>
      </c>
      <c r="M129" s="19"/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25"/>
      <c r="T129" s="20">
        <f t="shared" si="13"/>
        <v>57.940321522509414</v>
      </c>
      <c r="U129" s="20">
        <f t="shared" si="14"/>
        <v>49.873198515448706</v>
      </c>
      <c r="V129" s="20">
        <f t="shared" si="15"/>
        <v>41.429731320739947</v>
      </c>
      <c r="W129" s="20">
        <f t="shared" si="16"/>
        <v>69.235672522197376</v>
      </c>
      <c r="X129" s="20">
        <f t="shared" si="17"/>
        <v>52.478948438209201</v>
      </c>
      <c r="Y129" s="19"/>
      <c r="Z129" s="24">
        <v>1482513</v>
      </c>
      <c r="AA129" s="24">
        <v>319962</v>
      </c>
      <c r="AB129" s="24">
        <v>153202</v>
      </c>
      <c r="AC129" s="24">
        <v>1014084</v>
      </c>
      <c r="AD129" s="24">
        <v>310637</v>
      </c>
      <c r="AE129" s="24">
        <f t="shared" si="18"/>
        <v>3280398</v>
      </c>
      <c r="AF129" s="19"/>
      <c r="AG129" s="24">
        <f t="shared" si="19"/>
        <v>85897279.881300002</v>
      </c>
      <c r="AH129" s="24">
        <f t="shared" si="20"/>
        <v>15957528.3434</v>
      </c>
      <c r="AI129" s="24">
        <f t="shared" si="21"/>
        <v>6347117.6978000011</v>
      </c>
      <c r="AJ129" s="24">
        <f t="shared" si="22"/>
        <v>70210787.733999997</v>
      </c>
      <c r="AK129" s="24">
        <f t="shared" si="23"/>
        <v>16301903.105999991</v>
      </c>
      <c r="AL129" s="19"/>
      <c r="AM129" s="21">
        <f t="shared" si="24"/>
        <v>194714616.76249999</v>
      </c>
      <c r="AN129" s="19"/>
      <c r="AO129" s="6">
        <f t="shared" si="25"/>
        <v>59.357009961138857</v>
      </c>
    </row>
    <row r="130" spans="1:41" s="1" customFormat="1" x14ac:dyDescent="0.25">
      <c r="A130" s="16">
        <v>42552</v>
      </c>
      <c r="B130" s="35">
        <v>63.55624991377077</v>
      </c>
      <c r="C130" s="35">
        <v>44.524508596362914</v>
      </c>
      <c r="D130" s="35">
        <v>41.868777437065866</v>
      </c>
      <c r="E130" s="35">
        <v>49.122099348862854</v>
      </c>
      <c r="F130" s="35">
        <v>37.4006324284219</v>
      </c>
      <c r="G130" s="19"/>
      <c r="H130" s="6">
        <v>0</v>
      </c>
      <c r="I130" s="6">
        <v>0</v>
      </c>
      <c r="J130" s="6">
        <v>0</v>
      </c>
      <c r="K130" s="6">
        <v>0</v>
      </c>
      <c r="L130" s="6">
        <v>2.8960000000000004</v>
      </c>
      <c r="M130" s="19"/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25"/>
      <c r="T130" s="20">
        <f t="shared" si="13"/>
        <v>63.55624991377077</v>
      </c>
      <c r="U130" s="20">
        <f t="shared" si="14"/>
        <v>44.524508596362914</v>
      </c>
      <c r="V130" s="20">
        <f t="shared" si="15"/>
        <v>41.868777437065866</v>
      </c>
      <c r="W130" s="20">
        <f t="shared" si="16"/>
        <v>49.122099348862854</v>
      </c>
      <c r="X130" s="20">
        <f t="shared" si="17"/>
        <v>37.4006324284219</v>
      </c>
      <c r="Y130" s="19"/>
      <c r="Z130" s="24">
        <v>1482096</v>
      </c>
      <c r="AA130" s="24">
        <v>319926</v>
      </c>
      <c r="AB130" s="24">
        <v>153176</v>
      </c>
      <c r="AC130" s="24">
        <v>1015915</v>
      </c>
      <c r="AD130" s="24">
        <v>311338</v>
      </c>
      <c r="AE130" s="24">
        <f t="shared" si="18"/>
        <v>3282451</v>
      </c>
      <c r="AF130" s="19"/>
      <c r="AG130" s="24">
        <f t="shared" si="19"/>
        <v>94196463.772200003</v>
      </c>
      <c r="AH130" s="24">
        <f t="shared" si="20"/>
        <v>14244547.937200002</v>
      </c>
      <c r="AI130" s="24">
        <f t="shared" si="21"/>
        <v>6413291.8527000006</v>
      </c>
      <c r="AJ130" s="24">
        <f t="shared" si="22"/>
        <v>49903877.560000002</v>
      </c>
      <c r="AK130" s="24">
        <f t="shared" si="23"/>
        <v>11644238.099000018</v>
      </c>
      <c r="AL130" s="19"/>
      <c r="AM130" s="21">
        <f t="shared" si="24"/>
        <v>176402419.2211</v>
      </c>
      <c r="AN130" s="19"/>
      <c r="AO130" s="6">
        <f t="shared" si="25"/>
        <v>53.741067032257298</v>
      </c>
    </row>
    <row r="131" spans="1:41" s="1" customFormat="1" x14ac:dyDescent="0.25">
      <c r="A131" s="16">
        <v>42583</v>
      </c>
      <c r="B131" s="35">
        <v>56.744888777452552</v>
      </c>
      <c r="C131" s="35">
        <v>31.751205790006118</v>
      </c>
      <c r="D131" s="35">
        <v>43.654786916375407</v>
      </c>
      <c r="E131" s="35">
        <v>49.403167791119451</v>
      </c>
      <c r="F131" s="35">
        <v>40.332806758505903</v>
      </c>
      <c r="G131" s="19"/>
      <c r="H131" s="6">
        <v>0</v>
      </c>
      <c r="I131" s="6">
        <v>0</v>
      </c>
      <c r="J131" s="6">
        <v>0</v>
      </c>
      <c r="K131" s="6">
        <v>0</v>
      </c>
      <c r="L131" s="6">
        <v>1.47</v>
      </c>
      <c r="M131" s="19"/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25"/>
      <c r="T131" s="20">
        <f t="shared" si="13"/>
        <v>56.744888777452552</v>
      </c>
      <c r="U131" s="20">
        <f t="shared" si="14"/>
        <v>31.751205790006118</v>
      </c>
      <c r="V131" s="20">
        <f t="shared" si="15"/>
        <v>43.654786916375407</v>
      </c>
      <c r="W131" s="20">
        <f t="shared" si="16"/>
        <v>49.403167791119451</v>
      </c>
      <c r="X131" s="20">
        <f t="shared" si="17"/>
        <v>40.332806758505903</v>
      </c>
      <c r="Y131" s="19"/>
      <c r="Z131" s="24">
        <v>1483059</v>
      </c>
      <c r="AA131" s="24">
        <v>320276</v>
      </c>
      <c r="AB131" s="24">
        <v>153352</v>
      </c>
      <c r="AC131" s="24">
        <v>1016198</v>
      </c>
      <c r="AD131" s="24">
        <v>311341</v>
      </c>
      <c r="AE131" s="24">
        <f t="shared" si="18"/>
        <v>3284226</v>
      </c>
      <c r="AF131" s="19"/>
      <c r="AG131" s="24">
        <f t="shared" si="19"/>
        <v>84156018.005400002</v>
      </c>
      <c r="AH131" s="24">
        <f t="shared" si="20"/>
        <v>10169149.1856</v>
      </c>
      <c r="AI131" s="24">
        <f t="shared" si="21"/>
        <v>6694548.8832000019</v>
      </c>
      <c r="AJ131" s="24">
        <f t="shared" si="22"/>
        <v>50203400.303000003</v>
      </c>
      <c r="AK131" s="24">
        <f t="shared" si="23"/>
        <v>12557256.388999986</v>
      </c>
      <c r="AL131" s="19"/>
      <c r="AM131" s="21">
        <f t="shared" si="24"/>
        <v>163780372.76620001</v>
      </c>
      <c r="AN131" s="19"/>
      <c r="AO131" s="6">
        <f t="shared" si="25"/>
        <v>49.868788800222639</v>
      </c>
    </row>
    <row r="132" spans="1:41" s="1" customFormat="1" x14ac:dyDescent="0.25">
      <c r="A132" s="16">
        <v>42614</v>
      </c>
      <c r="B132" s="35">
        <v>60.546103227279616</v>
      </c>
      <c r="C132" s="35">
        <v>65.17972934217741</v>
      </c>
      <c r="D132" s="35">
        <v>44.073671962866619</v>
      </c>
      <c r="E132" s="35">
        <v>50.232579941132201</v>
      </c>
      <c r="F132" s="35">
        <v>45.990218506424803</v>
      </c>
      <c r="G132" s="19"/>
      <c r="H132" s="6">
        <v>4.6999999999999993</v>
      </c>
      <c r="I132" s="6">
        <v>17.8</v>
      </c>
      <c r="J132" s="6">
        <v>5.0999999999999979</v>
      </c>
      <c r="K132" s="6">
        <v>8.1999999999999993</v>
      </c>
      <c r="L132" s="6">
        <v>3.8279999999999959</v>
      </c>
      <c r="M132" s="19"/>
      <c r="N132" s="30">
        <v>0.55301000000000045</v>
      </c>
      <c r="O132" s="30">
        <v>0.29463333333333064</v>
      </c>
      <c r="P132" s="30">
        <v>0.64765000000000583</v>
      </c>
      <c r="Q132" s="30">
        <v>0</v>
      </c>
      <c r="R132" s="30">
        <v>0.15336296296296223</v>
      </c>
      <c r="S132" s="25"/>
      <c r="T132" s="20">
        <f t="shared" ref="T132:T195" si="26">B132-H132*N132</f>
        <v>57.946956227279614</v>
      </c>
      <c r="U132" s="20">
        <f t="shared" ref="U132:U195" si="27">C132-I132*O132</f>
        <v>59.935256008844121</v>
      </c>
      <c r="V132" s="20">
        <f t="shared" ref="V132:V195" si="28">D132-J132*P132</f>
        <v>40.770656962866589</v>
      </c>
      <c r="W132" s="20">
        <f t="shared" ref="W132:W195" si="29">E132-K132*Q132</f>
        <v>50.232579941132201</v>
      </c>
      <c r="X132" s="20">
        <f t="shared" ref="X132:X195" si="30">F132-L132*R132</f>
        <v>45.403145084202585</v>
      </c>
      <c r="Y132" s="19"/>
      <c r="Z132" s="24">
        <v>1484625</v>
      </c>
      <c r="AA132" s="24">
        <v>320968</v>
      </c>
      <c r="AB132" s="24">
        <v>153393</v>
      </c>
      <c r="AC132" s="24">
        <v>1017874</v>
      </c>
      <c r="AD132" s="24">
        <v>311762</v>
      </c>
      <c r="AE132" s="24">
        <f t="shared" ref="AE132:AE195" si="31">SUM(Z132:AD132)</f>
        <v>3288622</v>
      </c>
      <c r="AF132" s="19"/>
      <c r="AG132" s="24">
        <f t="shared" ref="AG132:AG195" si="32">T132*Z132</f>
        <v>86029499.888925001</v>
      </c>
      <c r="AH132" s="24">
        <f t="shared" ref="AH132:AH195" si="33">U132*AA132</f>
        <v>19237299.250646681</v>
      </c>
      <c r="AI132" s="24">
        <f t="shared" ref="AI132:AI195" si="34">V132*AB132</f>
        <v>6253933.3835049942</v>
      </c>
      <c r="AJ132" s="24">
        <f t="shared" ref="AJ132:AJ195" si="35">W132*AC132</f>
        <v>51130437.074999996</v>
      </c>
      <c r="AK132" s="24">
        <f t="shared" ref="AK132:AK195" si="36">X132*AD132</f>
        <v>14154975.317741167</v>
      </c>
      <c r="AL132" s="19"/>
      <c r="AM132" s="21">
        <f t="shared" ref="AM132:AM195" si="37">SUM(AG132:AK132)</f>
        <v>176806144.91581783</v>
      </c>
      <c r="AN132" s="19"/>
      <c r="AO132" s="6">
        <f t="shared" ref="AO132:AO195" si="38">AM132/AE132</f>
        <v>53.762987937141403</v>
      </c>
    </row>
    <row r="133" spans="1:41" s="1" customFormat="1" x14ac:dyDescent="0.25">
      <c r="A133" s="16">
        <v>42644</v>
      </c>
      <c r="B133" s="35">
        <v>128.15313914048056</v>
      </c>
      <c r="C133" s="35">
        <v>119.45228336707633</v>
      </c>
      <c r="D133" s="35">
        <v>97.109023749544818</v>
      </c>
      <c r="E133" s="35">
        <v>95.746724414813698</v>
      </c>
      <c r="F133" s="35">
        <v>114.36273534383901</v>
      </c>
      <c r="G133" s="19"/>
      <c r="H133" s="6">
        <v>3.0999999999999943</v>
      </c>
      <c r="I133" s="6">
        <v>21.199999999999989</v>
      </c>
      <c r="J133" s="6">
        <v>15.199999999999974</v>
      </c>
      <c r="K133" s="6">
        <v>6.6999999999999886</v>
      </c>
      <c r="L133" s="6">
        <v>-7.2169999999999845</v>
      </c>
      <c r="M133" s="19"/>
      <c r="N133" s="30">
        <v>0.56811570247934029</v>
      </c>
      <c r="O133" s="30">
        <v>0.38578770949720614</v>
      </c>
      <c r="P133" s="30">
        <v>0.49970918367346845</v>
      </c>
      <c r="Q133" s="30">
        <v>0.33021612079412788</v>
      </c>
      <c r="R133" s="30">
        <v>0.35614218009478776</v>
      </c>
      <c r="S133" s="25"/>
      <c r="T133" s="20">
        <f t="shared" si="26"/>
        <v>126.39198046279461</v>
      </c>
      <c r="U133" s="20">
        <f t="shared" si="27"/>
        <v>111.27358392573557</v>
      </c>
      <c r="V133" s="20">
        <f t="shared" si="28"/>
        <v>89.513444157708108</v>
      </c>
      <c r="W133" s="20">
        <f t="shared" si="29"/>
        <v>93.534276405493046</v>
      </c>
      <c r="X133" s="20">
        <f t="shared" si="30"/>
        <v>116.93301345758309</v>
      </c>
      <c r="Y133" s="19"/>
      <c r="Z133" s="24">
        <v>1489274</v>
      </c>
      <c r="AA133" s="24">
        <v>322042</v>
      </c>
      <c r="AB133" s="24">
        <v>153784</v>
      </c>
      <c r="AC133" s="24">
        <v>1017112</v>
      </c>
      <c r="AD133" s="24">
        <v>312326</v>
      </c>
      <c r="AE133" s="24">
        <f t="shared" si="31"/>
        <v>3294538</v>
      </c>
      <c r="AF133" s="19"/>
      <c r="AG133" s="24">
        <f t="shared" si="32"/>
        <v>188232290.31174797</v>
      </c>
      <c r="AH133" s="24">
        <f t="shared" si="33"/>
        <v>35834767.514611736</v>
      </c>
      <c r="AI133" s="24">
        <f t="shared" si="34"/>
        <v>13765735.496348985</v>
      </c>
      <c r="AJ133" s="24">
        <f t="shared" si="35"/>
        <v>95134834.943343848</v>
      </c>
      <c r="AK133" s="24">
        <f t="shared" si="36"/>
        <v>36521220.361153096</v>
      </c>
      <c r="AL133" s="19"/>
      <c r="AM133" s="21">
        <f t="shared" si="37"/>
        <v>369488848.62720561</v>
      </c>
      <c r="AN133" s="19"/>
      <c r="AO133" s="6">
        <f t="shared" si="38"/>
        <v>112.15194622954891</v>
      </c>
    </row>
    <row r="134" spans="1:41" s="1" customFormat="1" x14ac:dyDescent="0.25">
      <c r="A134" s="16">
        <v>42675</v>
      </c>
      <c r="B134" s="35">
        <v>209.69544527846526</v>
      </c>
      <c r="C134" s="35">
        <v>191.73828322653736</v>
      </c>
      <c r="D134" s="35">
        <v>161.23942240969012</v>
      </c>
      <c r="E134" s="35">
        <v>186.13430205826506</v>
      </c>
      <c r="F134" s="35">
        <v>202.51175120926899</v>
      </c>
      <c r="G134" s="19"/>
      <c r="H134" s="6">
        <v>-57.800000000000011</v>
      </c>
      <c r="I134" s="6">
        <v>-57.299999999999955</v>
      </c>
      <c r="J134" s="6">
        <v>-73.19999999999996</v>
      </c>
      <c r="K134" s="6">
        <v>-75.299999999999955</v>
      </c>
      <c r="L134" s="6">
        <v>-87.661000000000001</v>
      </c>
      <c r="M134" s="19"/>
      <c r="N134" s="30">
        <v>0.63939016393442594</v>
      </c>
      <c r="O134" s="30">
        <v>0.43224694376528078</v>
      </c>
      <c r="P134" s="30">
        <v>0.56820068027210779</v>
      </c>
      <c r="Q134" s="30">
        <v>0.48705851645144971</v>
      </c>
      <c r="R134" s="30">
        <v>0.46543793911006914</v>
      </c>
      <c r="S134" s="25"/>
      <c r="T134" s="20">
        <f t="shared" si="26"/>
        <v>246.65219675387507</v>
      </c>
      <c r="U134" s="20">
        <f t="shared" si="27"/>
        <v>216.50603310428792</v>
      </c>
      <c r="V134" s="20">
        <f t="shared" si="28"/>
        <v>202.8317122056084</v>
      </c>
      <c r="W134" s="20">
        <f t="shared" si="29"/>
        <v>222.8098083470592</v>
      </c>
      <c r="X134" s="20">
        <f t="shared" si="30"/>
        <v>243.31250638959676</v>
      </c>
      <c r="Y134" s="19"/>
      <c r="Z134" s="24">
        <v>1494154</v>
      </c>
      <c r="AA134" s="24">
        <v>323046</v>
      </c>
      <c r="AB134" s="24">
        <v>154219</v>
      </c>
      <c r="AC134" s="24">
        <v>1020131</v>
      </c>
      <c r="AD134" s="24">
        <v>313826</v>
      </c>
      <c r="AE134" s="24">
        <f t="shared" si="31"/>
        <v>3305376</v>
      </c>
      <c r="AF134" s="19"/>
      <c r="AG134" s="24">
        <f t="shared" si="32"/>
        <v>368536366.38858944</v>
      </c>
      <c r="AH134" s="24">
        <f t="shared" si="33"/>
        <v>69941407.970207796</v>
      </c>
      <c r="AI134" s="24">
        <f t="shared" si="34"/>
        <v>31280503.82463672</v>
      </c>
      <c r="AJ134" s="24">
        <f t="shared" si="35"/>
        <v>227295192.59889385</v>
      </c>
      <c r="AK134" s="24">
        <f t="shared" si="36"/>
        <v>76357790.63022159</v>
      </c>
      <c r="AL134" s="19"/>
      <c r="AM134" s="21">
        <f t="shared" si="37"/>
        <v>773411261.41254938</v>
      </c>
      <c r="AN134" s="19"/>
      <c r="AO134" s="6">
        <f t="shared" si="38"/>
        <v>233.98586466790749</v>
      </c>
    </row>
    <row r="135" spans="1:41" s="1" customFormat="1" x14ac:dyDescent="0.25">
      <c r="A135" s="16">
        <v>42705</v>
      </c>
      <c r="B135" s="35">
        <v>390.09693059238043</v>
      </c>
      <c r="C135" s="35">
        <v>332.51267416834281</v>
      </c>
      <c r="D135" s="35">
        <v>319.06611795104084</v>
      </c>
      <c r="E135" s="35">
        <v>334.26743172643029</v>
      </c>
      <c r="F135" s="35">
        <v>336.805035015052</v>
      </c>
      <c r="G135" s="19"/>
      <c r="H135" s="6">
        <v>43.099999999999852</v>
      </c>
      <c r="I135" s="6">
        <v>21.000000000000114</v>
      </c>
      <c r="J135" s="6">
        <v>40.599999999999966</v>
      </c>
      <c r="K135" s="6">
        <v>64.299999999999955</v>
      </c>
      <c r="L135" s="6">
        <v>13.703000000000088</v>
      </c>
      <c r="M135" s="19"/>
      <c r="N135" s="30">
        <v>0.64379443254817814</v>
      </c>
      <c r="O135" s="30">
        <v>0.46048844884488421</v>
      </c>
      <c r="P135" s="30">
        <v>0.58438927738927637</v>
      </c>
      <c r="Q135" s="30">
        <v>0.53836161892112722</v>
      </c>
      <c r="R135" s="30">
        <v>0.46867799352750816</v>
      </c>
      <c r="S135" s="25"/>
      <c r="T135" s="20">
        <f t="shared" si="26"/>
        <v>362.34939054955407</v>
      </c>
      <c r="U135" s="20">
        <f t="shared" si="27"/>
        <v>322.84241674260016</v>
      </c>
      <c r="V135" s="20">
        <f t="shared" si="28"/>
        <v>295.33991328903625</v>
      </c>
      <c r="W135" s="20">
        <f t="shared" si="29"/>
        <v>299.65077962980183</v>
      </c>
      <c r="X135" s="20">
        <f t="shared" si="30"/>
        <v>330.38274046974453</v>
      </c>
      <c r="Y135" s="19"/>
      <c r="Z135" s="24">
        <v>1497703</v>
      </c>
      <c r="AA135" s="24">
        <v>323661</v>
      </c>
      <c r="AB135" s="24">
        <v>154537</v>
      </c>
      <c r="AC135" s="24">
        <v>1022277</v>
      </c>
      <c r="AD135" s="24">
        <v>314579</v>
      </c>
      <c r="AE135" s="24">
        <f t="shared" si="31"/>
        <v>3312757</v>
      </c>
      <c r="AF135" s="19"/>
      <c r="AG135" s="24">
        <f t="shared" si="32"/>
        <v>542691769.27423882</v>
      </c>
      <c r="AH135" s="24">
        <f t="shared" si="33"/>
        <v>104491499.44532672</v>
      </c>
      <c r="AI135" s="24">
        <f t="shared" si="34"/>
        <v>45640944.179947793</v>
      </c>
      <c r="AJ135" s="24">
        <f t="shared" si="35"/>
        <v>306326100.04761493</v>
      </c>
      <c r="AK135" s="24">
        <f t="shared" si="36"/>
        <v>103931472.11423177</v>
      </c>
      <c r="AL135" s="19"/>
      <c r="AM135" s="21">
        <f t="shared" si="37"/>
        <v>1103081785.0613599</v>
      </c>
      <c r="AN135" s="19"/>
      <c r="AO135" s="6">
        <f t="shared" si="38"/>
        <v>332.97998768438492</v>
      </c>
    </row>
    <row r="136" spans="1:41" s="1" customFormat="1" x14ac:dyDescent="0.25">
      <c r="A136" s="16">
        <v>42736</v>
      </c>
      <c r="B136" s="35">
        <v>402.864990310434</v>
      </c>
      <c r="C136" s="35">
        <v>345.58860690673833</v>
      </c>
      <c r="D136" s="35">
        <v>343.33466849325686</v>
      </c>
      <c r="E136" s="35">
        <v>363.42243356633088</v>
      </c>
      <c r="F136" s="35">
        <v>379.93003679432758</v>
      </c>
      <c r="G136" s="19"/>
      <c r="H136" s="6">
        <v>-50.5</v>
      </c>
      <c r="I136" s="6">
        <v>-88.000000000000114</v>
      </c>
      <c r="J136" s="6">
        <v>-43.900000000000091</v>
      </c>
      <c r="K136" s="6">
        <v>-50.100000000000136</v>
      </c>
      <c r="L136" s="6">
        <v>-73.169999999999959</v>
      </c>
      <c r="M136" s="19"/>
      <c r="N136" s="30">
        <v>0.67050976909413706</v>
      </c>
      <c r="O136" s="30">
        <v>0.48102367688022113</v>
      </c>
      <c r="P136" s="30">
        <v>0.6075113636363626</v>
      </c>
      <c r="Q136" s="30">
        <v>0.54835971838008746</v>
      </c>
      <c r="R136" s="30">
        <v>0.50126703755215629</v>
      </c>
      <c r="S136" s="25"/>
      <c r="T136" s="20">
        <f t="shared" si="26"/>
        <v>436.72573364968792</v>
      </c>
      <c r="U136" s="20">
        <f t="shared" si="27"/>
        <v>387.91869047219785</v>
      </c>
      <c r="V136" s="20">
        <f t="shared" si="28"/>
        <v>370.00441735689321</v>
      </c>
      <c r="W136" s="20">
        <f t="shared" si="29"/>
        <v>390.89525545717333</v>
      </c>
      <c r="X136" s="20">
        <f t="shared" si="30"/>
        <v>416.60774593201882</v>
      </c>
      <c r="Y136" s="19"/>
      <c r="Z136" s="24">
        <v>1500480</v>
      </c>
      <c r="AA136" s="24">
        <v>324292</v>
      </c>
      <c r="AB136" s="24">
        <v>154751</v>
      </c>
      <c r="AC136" s="24">
        <v>1021899</v>
      </c>
      <c r="AD136" s="24">
        <v>314505</v>
      </c>
      <c r="AE136" s="24">
        <f t="shared" si="31"/>
        <v>3315927</v>
      </c>
      <c r="AF136" s="19"/>
      <c r="AG136" s="24">
        <f t="shared" si="32"/>
        <v>655298228.82668376</v>
      </c>
      <c r="AH136" s="24">
        <f t="shared" si="33"/>
        <v>125798927.97060999</v>
      </c>
      <c r="AI136" s="24">
        <f t="shared" si="34"/>
        <v>57258553.590396583</v>
      </c>
      <c r="AJ136" s="24">
        <f t="shared" si="35"/>
        <v>399455470.65642995</v>
      </c>
      <c r="AK136" s="24">
        <f t="shared" si="36"/>
        <v>131025219.13434958</v>
      </c>
      <c r="AL136" s="19"/>
      <c r="AM136" s="21">
        <f t="shared" si="37"/>
        <v>1368836400.1784699</v>
      </c>
      <c r="AN136" s="19"/>
      <c r="AO136" s="6">
        <f t="shared" si="38"/>
        <v>412.80655460101201</v>
      </c>
    </row>
    <row r="137" spans="1:41" s="1" customFormat="1" x14ac:dyDescent="0.25">
      <c r="A137" s="16">
        <v>42767</v>
      </c>
      <c r="B137" s="35">
        <v>330.2183268168211</v>
      </c>
      <c r="C137" s="35">
        <v>302.75262115009326</v>
      </c>
      <c r="D137" s="35">
        <v>277.68465729281661</v>
      </c>
      <c r="E137" s="35">
        <v>278.05158776763972</v>
      </c>
      <c r="F137" s="35">
        <v>297.83064231676383</v>
      </c>
      <c r="G137" s="19"/>
      <c r="H137" s="6">
        <v>-93.099999999999966</v>
      </c>
      <c r="I137" s="6">
        <v>-75.200000000000159</v>
      </c>
      <c r="J137" s="6">
        <v>-102.60000000000008</v>
      </c>
      <c r="K137" s="6">
        <v>-123.39999999999998</v>
      </c>
      <c r="L137" s="6">
        <v>-97.607999999999947</v>
      </c>
      <c r="M137" s="19"/>
      <c r="N137" s="30">
        <v>0.63474124513618557</v>
      </c>
      <c r="O137" s="30">
        <v>0.46934444444444412</v>
      </c>
      <c r="P137" s="30">
        <v>0.58454526748971203</v>
      </c>
      <c r="Q137" s="30">
        <v>0.52172609643934165</v>
      </c>
      <c r="R137" s="30">
        <v>0.45320426829268312</v>
      </c>
      <c r="S137" s="25"/>
      <c r="T137" s="20">
        <f t="shared" si="26"/>
        <v>389.31273673899994</v>
      </c>
      <c r="U137" s="20">
        <f t="shared" si="27"/>
        <v>338.04732337231553</v>
      </c>
      <c r="V137" s="20">
        <f t="shared" si="28"/>
        <v>337.65900173726112</v>
      </c>
      <c r="W137" s="20">
        <f t="shared" si="29"/>
        <v>342.43258806825446</v>
      </c>
      <c r="X137" s="20">
        <f t="shared" si="30"/>
        <v>342.06700453627604</v>
      </c>
      <c r="Y137" s="19"/>
      <c r="Z137" s="24">
        <v>1502542</v>
      </c>
      <c r="AA137" s="24">
        <v>324878</v>
      </c>
      <c r="AB137" s="24">
        <v>154899</v>
      </c>
      <c r="AC137" s="24">
        <v>1022877</v>
      </c>
      <c r="AD137" s="24">
        <v>314594</v>
      </c>
      <c r="AE137" s="24">
        <f t="shared" si="31"/>
        <v>3319790</v>
      </c>
      <c r="AF137" s="19"/>
      <c r="AG137" s="24">
        <f t="shared" si="32"/>
        <v>584958738.08529043</v>
      </c>
      <c r="AH137" s="24">
        <f t="shared" si="33"/>
        <v>109824138.32255113</v>
      </c>
      <c r="AI137" s="24">
        <f t="shared" si="34"/>
        <v>52303041.71010001</v>
      </c>
      <c r="AJ137" s="24">
        <f t="shared" si="35"/>
        <v>350266418.38549191</v>
      </c>
      <c r="AK137" s="24">
        <f t="shared" si="36"/>
        <v>107612227.22508523</v>
      </c>
      <c r="AL137" s="19"/>
      <c r="AM137" s="21">
        <f t="shared" si="37"/>
        <v>1204964563.7285187</v>
      </c>
      <c r="AN137" s="19"/>
      <c r="AO137" s="6">
        <f t="shared" si="38"/>
        <v>362.96409222526688</v>
      </c>
    </row>
    <row r="138" spans="1:41" s="1" customFormat="1" x14ac:dyDescent="0.25">
      <c r="A138" s="16">
        <v>42795</v>
      </c>
      <c r="B138" s="35">
        <v>375.03567403789782</v>
      </c>
      <c r="C138" s="35">
        <v>331.86298646497306</v>
      </c>
      <c r="D138" s="35">
        <v>304.44716898992897</v>
      </c>
      <c r="E138" s="35">
        <v>319.9597761880774</v>
      </c>
      <c r="F138" s="35">
        <v>326.42708704298462</v>
      </c>
      <c r="G138" s="19"/>
      <c r="H138" s="6">
        <v>76.499999999999943</v>
      </c>
      <c r="I138" s="6">
        <v>114.89999999999998</v>
      </c>
      <c r="J138" s="6">
        <v>50.699999999999932</v>
      </c>
      <c r="K138" s="6">
        <v>47.299999999999955</v>
      </c>
      <c r="L138" s="6">
        <v>77.006999999999948</v>
      </c>
      <c r="M138" s="19"/>
      <c r="N138" s="30">
        <v>0.65921428571428642</v>
      </c>
      <c r="O138" s="30">
        <v>0.48075196850393587</v>
      </c>
      <c r="P138" s="30">
        <v>0.60571173469387674</v>
      </c>
      <c r="Q138" s="30">
        <v>0.52772398417540167</v>
      </c>
      <c r="R138" s="30">
        <v>0.46456367041198443</v>
      </c>
      <c r="S138" s="25"/>
      <c r="T138" s="20">
        <f t="shared" si="26"/>
        <v>324.60578118075495</v>
      </c>
      <c r="U138" s="20">
        <f t="shared" si="27"/>
        <v>276.62458528387083</v>
      </c>
      <c r="V138" s="20">
        <f t="shared" si="28"/>
        <v>273.73758404094946</v>
      </c>
      <c r="W138" s="20">
        <f t="shared" si="29"/>
        <v>294.99843173658093</v>
      </c>
      <c r="X138" s="20">
        <f t="shared" si="30"/>
        <v>290.65243247556896</v>
      </c>
      <c r="Y138" s="19"/>
      <c r="Z138" s="24">
        <v>1504362</v>
      </c>
      <c r="AA138" s="24">
        <v>325378</v>
      </c>
      <c r="AB138" s="24">
        <v>155098</v>
      </c>
      <c r="AC138" s="24">
        <v>1024302</v>
      </c>
      <c r="AD138" s="24">
        <v>314787</v>
      </c>
      <c r="AE138" s="24">
        <f t="shared" si="31"/>
        <v>3323927</v>
      </c>
      <c r="AF138" s="19"/>
      <c r="AG138" s="24">
        <f t="shared" si="32"/>
        <v>488324602.18864286</v>
      </c>
      <c r="AH138" s="24">
        <f t="shared" si="33"/>
        <v>90007554.310495317</v>
      </c>
      <c r="AI138" s="24">
        <f t="shared" si="34"/>
        <v>42456151.80958318</v>
      </c>
      <c r="AJ138" s="24">
        <f t="shared" si="35"/>
        <v>302167483.62464333</v>
      </c>
      <c r="AK138" s="24">
        <f t="shared" si="36"/>
        <v>91493607.261686921</v>
      </c>
      <c r="AL138" s="19"/>
      <c r="AM138" s="21">
        <f t="shared" si="37"/>
        <v>1014449399.1950516</v>
      </c>
      <c r="AN138" s="19"/>
      <c r="AO138" s="6">
        <f t="shared" si="38"/>
        <v>305.19605249906255</v>
      </c>
    </row>
    <row r="139" spans="1:41" s="1" customFormat="1" x14ac:dyDescent="0.25">
      <c r="A139" s="16">
        <v>42826</v>
      </c>
      <c r="B139" s="35">
        <v>188.20394993632578</v>
      </c>
      <c r="C139" s="35">
        <v>162.18893741445657</v>
      </c>
      <c r="D139" s="35">
        <v>155.04961287397774</v>
      </c>
      <c r="E139" s="35">
        <v>157.90114584073078</v>
      </c>
      <c r="F139" s="35">
        <v>194.61666136785027</v>
      </c>
      <c r="G139" s="19"/>
      <c r="H139" s="6">
        <v>-48.099999999999994</v>
      </c>
      <c r="I139" s="6">
        <v>-43.700000000000017</v>
      </c>
      <c r="J139" s="6">
        <v>-63.200000000000017</v>
      </c>
      <c r="K139" s="6">
        <v>-81.699999999999989</v>
      </c>
      <c r="L139" s="6">
        <v>-45.296000000000049</v>
      </c>
      <c r="M139" s="19"/>
      <c r="N139" s="30">
        <v>0.66700904977375419</v>
      </c>
      <c r="O139" s="30">
        <v>0.48700732600732571</v>
      </c>
      <c r="P139" s="30">
        <v>0.60430508474576283</v>
      </c>
      <c r="Q139" s="30">
        <v>0.51192000340780874</v>
      </c>
      <c r="R139" s="30">
        <v>0.45117313432835787</v>
      </c>
      <c r="S139" s="25"/>
      <c r="T139" s="20">
        <f t="shared" si="26"/>
        <v>220.28708523044335</v>
      </c>
      <c r="U139" s="20">
        <f t="shared" si="27"/>
        <v>183.47115756097671</v>
      </c>
      <c r="V139" s="20">
        <f t="shared" si="28"/>
        <v>193.24169422990997</v>
      </c>
      <c r="W139" s="20">
        <f t="shared" si="29"/>
        <v>199.72501011914875</v>
      </c>
      <c r="X139" s="20">
        <f t="shared" si="30"/>
        <v>215.0529996603876</v>
      </c>
      <c r="Y139" s="19"/>
      <c r="Z139" s="24">
        <v>1503749</v>
      </c>
      <c r="AA139" s="24">
        <v>325858</v>
      </c>
      <c r="AB139" s="24">
        <v>155290</v>
      </c>
      <c r="AC139" s="24">
        <v>1025132</v>
      </c>
      <c r="AD139" s="24">
        <v>314976</v>
      </c>
      <c r="AE139" s="24">
        <f t="shared" si="31"/>
        <v>3325005</v>
      </c>
      <c r="AF139" s="19"/>
      <c r="AG139" s="24">
        <f t="shared" si="32"/>
        <v>331256484.12819397</v>
      </c>
      <c r="AH139" s="24">
        <f t="shared" si="33"/>
        <v>59785544.460504748</v>
      </c>
      <c r="AI139" s="24">
        <f t="shared" si="34"/>
        <v>30008502.696962718</v>
      </c>
      <c r="AJ139" s="24">
        <f t="shared" si="35"/>
        <v>204744499.0734632</v>
      </c>
      <c r="AK139" s="24">
        <f t="shared" si="36"/>
        <v>67736533.621030241</v>
      </c>
      <c r="AL139" s="19"/>
      <c r="AM139" s="21">
        <f t="shared" si="37"/>
        <v>693531563.98015487</v>
      </c>
      <c r="AN139" s="19"/>
      <c r="AO139" s="6">
        <f t="shared" si="38"/>
        <v>208.58060784274156</v>
      </c>
    </row>
    <row r="140" spans="1:41" s="1" customFormat="1" x14ac:dyDescent="0.25">
      <c r="A140" s="16">
        <v>42856</v>
      </c>
      <c r="B140" s="35">
        <v>150.9168819508771</v>
      </c>
      <c r="C140" s="35">
        <v>114.03877749204229</v>
      </c>
      <c r="D140" s="35">
        <v>113.7848745851624</v>
      </c>
      <c r="E140" s="35">
        <v>113.07321171466828</v>
      </c>
      <c r="F140" s="35">
        <v>120.40483401310098</v>
      </c>
      <c r="G140" s="19"/>
      <c r="H140" s="6">
        <v>50.999999999999986</v>
      </c>
      <c r="I140" s="6">
        <v>58.299999999999983</v>
      </c>
      <c r="J140" s="6">
        <v>38.499999999999986</v>
      </c>
      <c r="K140" s="6">
        <v>50.399999999999991</v>
      </c>
      <c r="L140" s="6">
        <v>49.604000000000042</v>
      </c>
      <c r="M140" s="19"/>
      <c r="N140" s="30">
        <v>0.76870784313725271</v>
      </c>
      <c r="O140" s="30">
        <v>0.49094807692307596</v>
      </c>
      <c r="P140" s="30">
        <v>0.65909464285714336</v>
      </c>
      <c r="Q140" s="30">
        <v>0.4893904344863596</v>
      </c>
      <c r="R140" s="30">
        <v>0.44749245283018835</v>
      </c>
      <c r="S140" s="25"/>
      <c r="T140" s="20">
        <f t="shared" si="26"/>
        <v>111.71278195087723</v>
      </c>
      <c r="U140" s="20">
        <f t="shared" si="27"/>
        <v>85.416504607426958</v>
      </c>
      <c r="V140" s="20">
        <f t="shared" si="28"/>
        <v>88.409730835162392</v>
      </c>
      <c r="W140" s="20">
        <f t="shared" si="29"/>
        <v>88.407933816555754</v>
      </c>
      <c r="X140" s="20">
        <f t="shared" si="30"/>
        <v>98.207418382912294</v>
      </c>
      <c r="Y140" s="19"/>
      <c r="Z140" s="24">
        <v>1505774</v>
      </c>
      <c r="AA140" s="24">
        <v>326098</v>
      </c>
      <c r="AB140" s="24">
        <v>155362</v>
      </c>
      <c r="AC140" s="24">
        <v>1028403</v>
      </c>
      <c r="AD140" s="24">
        <v>315549</v>
      </c>
      <c r="AE140" s="24">
        <f t="shared" si="31"/>
        <v>3331186</v>
      </c>
      <c r="AF140" s="19"/>
      <c r="AG140" s="24">
        <f t="shared" si="32"/>
        <v>168214202.52930021</v>
      </c>
      <c r="AH140" s="24">
        <f t="shared" si="33"/>
        <v>27854151.319472715</v>
      </c>
      <c r="AI140" s="24">
        <f t="shared" si="34"/>
        <v>13735512.6020125</v>
      </c>
      <c r="AJ140" s="24">
        <f t="shared" si="35"/>
        <v>90918984.360747382</v>
      </c>
      <c r="AK140" s="24">
        <f t="shared" si="36"/>
        <v>30989252.663309593</v>
      </c>
      <c r="AL140" s="19"/>
      <c r="AM140" s="21">
        <f t="shared" si="37"/>
        <v>331712103.47484243</v>
      </c>
      <c r="AN140" s="19"/>
      <c r="AO140" s="6">
        <f t="shared" si="38"/>
        <v>99.577779047715268</v>
      </c>
    </row>
    <row r="141" spans="1:41" s="1" customFormat="1" x14ac:dyDescent="0.25">
      <c r="A141" s="16">
        <v>42887</v>
      </c>
      <c r="B141" s="35">
        <v>63.160740759850498</v>
      </c>
      <c r="C141" s="35">
        <v>57.150355268929339</v>
      </c>
      <c r="D141" s="35">
        <v>50.126000356758766</v>
      </c>
      <c r="E141" s="35">
        <v>62.586343598345252</v>
      </c>
      <c r="F141" s="35">
        <v>59.852663055491334</v>
      </c>
      <c r="G141" s="19"/>
      <c r="H141" s="6">
        <v>4.2000000000000011</v>
      </c>
      <c r="I141" s="6">
        <v>17.299999999999997</v>
      </c>
      <c r="J141" s="6">
        <v>4.7999999999999989</v>
      </c>
      <c r="K141" s="6">
        <v>5.5</v>
      </c>
      <c r="L141" s="6">
        <v>21.067999999999998</v>
      </c>
      <c r="M141" s="19"/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25"/>
      <c r="T141" s="20">
        <f t="shared" si="26"/>
        <v>63.160740759850498</v>
      </c>
      <c r="U141" s="20">
        <f t="shared" si="27"/>
        <v>57.150355268929339</v>
      </c>
      <c r="V141" s="20">
        <f t="shared" si="28"/>
        <v>50.126000356758766</v>
      </c>
      <c r="W141" s="20">
        <f t="shared" si="29"/>
        <v>62.586343598345252</v>
      </c>
      <c r="X141" s="20">
        <f t="shared" si="30"/>
        <v>59.852663055491334</v>
      </c>
      <c r="Y141" s="19"/>
      <c r="Z141" s="24">
        <v>1505533</v>
      </c>
      <c r="AA141" s="24">
        <v>326015</v>
      </c>
      <c r="AB141" s="24">
        <v>155287</v>
      </c>
      <c r="AC141" s="24">
        <v>1027828</v>
      </c>
      <c r="AD141" s="24">
        <v>315779</v>
      </c>
      <c r="AE141" s="24">
        <f t="shared" si="31"/>
        <v>3330442</v>
      </c>
      <c r="AF141" s="19"/>
      <c r="AG141" s="24">
        <f t="shared" si="32"/>
        <v>95090579.518399999</v>
      </c>
      <c r="AH141" s="24">
        <f t="shared" si="33"/>
        <v>18631873.072999999</v>
      </c>
      <c r="AI141" s="24">
        <f t="shared" si="34"/>
        <v>7783916.2173999986</v>
      </c>
      <c r="AJ141" s="24">
        <f t="shared" si="35"/>
        <v>64327996.368000001</v>
      </c>
      <c r="AK141" s="24">
        <f t="shared" si="36"/>
        <v>18900214.086999997</v>
      </c>
      <c r="AL141" s="19"/>
      <c r="AM141" s="21">
        <f t="shared" si="37"/>
        <v>204734579.26380002</v>
      </c>
      <c r="AN141" s="19"/>
      <c r="AO141" s="6">
        <f t="shared" si="38"/>
        <v>61.473696063105145</v>
      </c>
    </row>
    <row r="142" spans="1:41" s="1" customFormat="1" x14ac:dyDescent="0.25">
      <c r="A142" s="16">
        <v>42917</v>
      </c>
      <c r="B142" s="35">
        <v>51.051064573215562</v>
      </c>
      <c r="C142" s="35">
        <v>42.177447839579052</v>
      </c>
      <c r="D142" s="35">
        <v>31.912335327926886</v>
      </c>
      <c r="E142" s="35">
        <v>56.885135281193968</v>
      </c>
      <c r="F142" s="35">
        <v>44.634530090507035</v>
      </c>
      <c r="G142" s="19"/>
      <c r="H142" s="6">
        <v>0</v>
      </c>
      <c r="I142" s="6">
        <v>1.0999999999999996</v>
      </c>
      <c r="J142" s="6">
        <v>0</v>
      </c>
      <c r="K142" s="6">
        <v>0</v>
      </c>
      <c r="L142" s="6">
        <v>3.2849999999999997</v>
      </c>
      <c r="M142" s="19"/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25"/>
      <c r="T142" s="20">
        <f t="shared" si="26"/>
        <v>51.051064573215562</v>
      </c>
      <c r="U142" s="20">
        <f t="shared" si="27"/>
        <v>42.177447839579052</v>
      </c>
      <c r="V142" s="20">
        <f t="shared" si="28"/>
        <v>31.912335327926886</v>
      </c>
      <c r="W142" s="20">
        <f t="shared" si="29"/>
        <v>56.885135281193968</v>
      </c>
      <c r="X142" s="20">
        <f t="shared" si="30"/>
        <v>44.634530090507035</v>
      </c>
      <c r="Y142" s="19"/>
      <c r="Z142" s="24">
        <v>1505807</v>
      </c>
      <c r="AA142" s="24">
        <v>326117</v>
      </c>
      <c r="AB142" s="24">
        <v>155370</v>
      </c>
      <c r="AC142" s="24">
        <v>1029574</v>
      </c>
      <c r="AD142" s="24">
        <v>316329</v>
      </c>
      <c r="AE142" s="24">
        <f t="shared" si="31"/>
        <v>3333197</v>
      </c>
      <c r="AF142" s="19"/>
      <c r="AG142" s="24">
        <f t="shared" si="32"/>
        <v>76873050.391800001</v>
      </c>
      <c r="AH142" s="24">
        <f t="shared" si="33"/>
        <v>13754782.757100001</v>
      </c>
      <c r="AI142" s="24">
        <f t="shared" si="34"/>
        <v>4958219.5399000002</v>
      </c>
      <c r="AJ142" s="24">
        <f t="shared" si="35"/>
        <v>58567456.272</v>
      </c>
      <c r="AK142" s="24">
        <f t="shared" si="36"/>
        <v>14119196.268999999</v>
      </c>
      <c r="AL142" s="19"/>
      <c r="AM142" s="21">
        <f t="shared" si="37"/>
        <v>168272705.22979999</v>
      </c>
      <c r="AN142" s="19"/>
      <c r="AO142" s="6">
        <f t="shared" si="38"/>
        <v>50.483876359483098</v>
      </c>
    </row>
    <row r="143" spans="1:41" s="1" customFormat="1" x14ac:dyDescent="0.25">
      <c r="A143" s="16">
        <v>42948</v>
      </c>
      <c r="B143" s="35">
        <v>57.530854096677778</v>
      </c>
      <c r="C143" s="35">
        <v>44.760921638037708</v>
      </c>
      <c r="D143" s="35">
        <v>45.758700578651613</v>
      </c>
      <c r="E143" s="35">
        <v>51.611039380494041</v>
      </c>
      <c r="F143" s="35">
        <v>31.217134485035977</v>
      </c>
      <c r="G143" s="19"/>
      <c r="H143" s="6">
        <v>2</v>
      </c>
      <c r="I143" s="6">
        <v>5.7000000000000011</v>
      </c>
      <c r="J143" s="6">
        <v>0.5</v>
      </c>
      <c r="K143" s="6">
        <v>5.8999999999999995</v>
      </c>
      <c r="L143" s="6">
        <v>15.381000000000002</v>
      </c>
      <c r="M143" s="19"/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25"/>
      <c r="T143" s="20">
        <f t="shared" si="26"/>
        <v>57.530854096677778</v>
      </c>
      <c r="U143" s="20">
        <f t="shared" si="27"/>
        <v>44.760921638037708</v>
      </c>
      <c r="V143" s="20">
        <f t="shared" si="28"/>
        <v>45.758700578651613</v>
      </c>
      <c r="W143" s="20">
        <f t="shared" si="29"/>
        <v>51.611039380494041</v>
      </c>
      <c r="X143" s="20">
        <f t="shared" si="30"/>
        <v>31.217134485035977</v>
      </c>
      <c r="Y143" s="19"/>
      <c r="Z143" s="24">
        <v>1506882</v>
      </c>
      <c r="AA143" s="24">
        <v>326476</v>
      </c>
      <c r="AB143" s="24">
        <v>155534</v>
      </c>
      <c r="AC143" s="24">
        <v>1030434</v>
      </c>
      <c r="AD143" s="24">
        <v>316459</v>
      </c>
      <c r="AE143" s="24">
        <f t="shared" si="31"/>
        <v>3335785</v>
      </c>
      <c r="AF143" s="19"/>
      <c r="AG143" s="24">
        <f t="shared" si="32"/>
        <v>86692208.482910007</v>
      </c>
      <c r="AH143" s="24">
        <f t="shared" si="33"/>
        <v>14613366.6527</v>
      </c>
      <c r="AI143" s="24">
        <f t="shared" si="34"/>
        <v>7117033.7357999999</v>
      </c>
      <c r="AJ143" s="24">
        <f t="shared" si="35"/>
        <v>53181769.752999999</v>
      </c>
      <c r="AK143" s="24">
        <f t="shared" si="36"/>
        <v>9878943.1620000005</v>
      </c>
      <c r="AL143" s="19"/>
      <c r="AM143" s="21">
        <f t="shared" si="37"/>
        <v>171483321.78641</v>
      </c>
      <c r="AN143" s="19"/>
      <c r="AO143" s="6">
        <f t="shared" si="38"/>
        <v>51.407186550215314</v>
      </c>
    </row>
    <row r="144" spans="1:41" s="1" customFormat="1" x14ac:dyDescent="0.25">
      <c r="A144" s="16">
        <v>42979</v>
      </c>
      <c r="B144" s="35">
        <v>80.224213410563721</v>
      </c>
      <c r="C144" s="35">
        <v>60.427464715519712</v>
      </c>
      <c r="D144" s="35">
        <v>64.138867475587915</v>
      </c>
      <c r="E144" s="35">
        <v>58.941546842495384</v>
      </c>
      <c r="F144" s="35">
        <v>55.509067425052571</v>
      </c>
      <c r="G144" s="19"/>
      <c r="H144" s="6">
        <v>20.599999999999998</v>
      </c>
      <c r="I144" s="6">
        <v>23.299999999999997</v>
      </c>
      <c r="J144" s="6">
        <v>19.700000000000003</v>
      </c>
      <c r="K144" s="6">
        <v>33.5</v>
      </c>
      <c r="L144" s="6">
        <v>24.939000000000007</v>
      </c>
      <c r="M144" s="19"/>
      <c r="N144" s="30">
        <v>0.55301000000000045</v>
      </c>
      <c r="O144" s="30">
        <v>0.29463333333333064</v>
      </c>
      <c r="P144" s="30">
        <v>0.64765000000000583</v>
      </c>
      <c r="Q144" s="30">
        <v>0</v>
      </c>
      <c r="R144" s="30">
        <v>0.15336296296296223</v>
      </c>
      <c r="S144" s="25"/>
      <c r="T144" s="20">
        <f t="shared" si="26"/>
        <v>68.832207410563711</v>
      </c>
      <c r="U144" s="20">
        <f t="shared" si="27"/>
        <v>53.562508048853111</v>
      </c>
      <c r="V144" s="20">
        <f t="shared" si="28"/>
        <v>51.380162475587795</v>
      </c>
      <c r="W144" s="20">
        <f t="shared" si="29"/>
        <v>58.941546842495384</v>
      </c>
      <c r="X144" s="20">
        <f t="shared" si="30"/>
        <v>51.684348491719255</v>
      </c>
      <c r="Y144" s="19"/>
      <c r="Z144" s="24">
        <v>1508862</v>
      </c>
      <c r="AA144" s="24">
        <v>327158</v>
      </c>
      <c r="AB144" s="24">
        <v>155763</v>
      </c>
      <c r="AC144" s="24">
        <v>1032065</v>
      </c>
      <c r="AD144" s="24">
        <v>316989</v>
      </c>
      <c r="AE144" s="24">
        <f t="shared" si="31"/>
        <v>3340837</v>
      </c>
      <c r="AF144" s="19"/>
      <c r="AG144" s="24">
        <f t="shared" si="32"/>
        <v>103858302.13791798</v>
      </c>
      <c r="AH144" s="24">
        <f t="shared" si="33"/>
        <v>17523403.008246686</v>
      </c>
      <c r="AI144" s="24">
        <f t="shared" si="34"/>
        <v>8003128.2476849817</v>
      </c>
      <c r="AJ144" s="24">
        <f t="shared" si="35"/>
        <v>60831507.541999996</v>
      </c>
      <c r="AK144" s="24">
        <f t="shared" si="36"/>
        <v>16383369.944041595</v>
      </c>
      <c r="AL144" s="19"/>
      <c r="AM144" s="21">
        <f t="shared" si="37"/>
        <v>206599710.87989128</v>
      </c>
      <c r="AN144" s="19"/>
      <c r="AO144" s="6">
        <f t="shared" si="38"/>
        <v>61.840703655967438</v>
      </c>
    </row>
    <row r="145" spans="1:41" s="1" customFormat="1" x14ac:dyDescent="0.25">
      <c r="A145" s="16">
        <v>43009</v>
      </c>
      <c r="B145" s="35">
        <v>111.14780220924507</v>
      </c>
      <c r="C145" s="35">
        <v>89.430566204332848</v>
      </c>
      <c r="D145" s="35">
        <v>81.782711082071401</v>
      </c>
      <c r="E145" s="35">
        <v>92.729952441344935</v>
      </c>
      <c r="F145" s="35">
        <v>99.573126359903895</v>
      </c>
      <c r="G145" s="19"/>
      <c r="H145" s="6">
        <v>-36.900000000000006</v>
      </c>
      <c r="I145" s="6">
        <v>-68.800000000000011</v>
      </c>
      <c r="J145" s="6">
        <v>-24.700000000000003</v>
      </c>
      <c r="K145" s="6">
        <v>-28.299999999999997</v>
      </c>
      <c r="L145" s="6">
        <v>-55.280999999999977</v>
      </c>
      <c r="M145" s="19"/>
      <c r="N145" s="30">
        <v>0.56811570247934029</v>
      </c>
      <c r="O145" s="30">
        <v>0.38578770949720614</v>
      </c>
      <c r="P145" s="30">
        <v>0.49970918367346845</v>
      </c>
      <c r="Q145" s="30">
        <v>0.33020082101242249</v>
      </c>
      <c r="R145" s="30">
        <v>0.35614218009478776</v>
      </c>
      <c r="S145" s="25"/>
      <c r="T145" s="20">
        <f t="shared" si="26"/>
        <v>132.11127163073274</v>
      </c>
      <c r="U145" s="20">
        <f t="shared" si="27"/>
        <v>115.97276061774063</v>
      </c>
      <c r="V145" s="20">
        <f t="shared" si="28"/>
        <v>94.125527918806071</v>
      </c>
      <c r="W145" s="20">
        <f t="shared" si="29"/>
        <v>102.07463567599649</v>
      </c>
      <c r="X145" s="20">
        <f t="shared" si="30"/>
        <v>119.26102221772385</v>
      </c>
      <c r="Y145" s="19"/>
      <c r="Z145" s="24">
        <v>1512915</v>
      </c>
      <c r="AA145" s="24">
        <v>328190</v>
      </c>
      <c r="AB145" s="24">
        <v>156108</v>
      </c>
      <c r="AC145" s="24">
        <v>1030559</v>
      </c>
      <c r="AD145" s="24">
        <v>317118</v>
      </c>
      <c r="AE145" s="24">
        <f t="shared" si="31"/>
        <v>3344890</v>
      </c>
      <c r="AF145" s="19"/>
      <c r="AG145" s="24">
        <f t="shared" si="32"/>
        <v>199873124.51921004</v>
      </c>
      <c r="AH145" s="24">
        <f t="shared" si="33"/>
        <v>38061100.307136297</v>
      </c>
      <c r="AI145" s="24">
        <f t="shared" si="34"/>
        <v>14693747.912348978</v>
      </c>
      <c r="AJ145" s="24">
        <f t="shared" si="35"/>
        <v>105193934.46761927</v>
      </c>
      <c r="AK145" s="24">
        <f t="shared" si="36"/>
        <v>37819816.843640149</v>
      </c>
      <c r="AL145" s="19"/>
      <c r="AM145" s="21">
        <f t="shared" si="37"/>
        <v>395641724.04995471</v>
      </c>
      <c r="AN145" s="19"/>
      <c r="AO145" s="6">
        <f t="shared" si="38"/>
        <v>118.28243202316212</v>
      </c>
    </row>
    <row r="146" spans="1:41" s="1" customFormat="1" x14ac:dyDescent="0.25">
      <c r="A146" s="16">
        <v>43040</v>
      </c>
      <c r="B146" s="35">
        <v>267.2024921975846</v>
      </c>
      <c r="C146" s="35">
        <v>233.75393172763324</v>
      </c>
      <c r="D146" s="35">
        <v>215.61840402582459</v>
      </c>
      <c r="E146" s="35">
        <v>226.07878621328032</v>
      </c>
      <c r="F146" s="35">
        <v>256.58023614123772</v>
      </c>
      <c r="G146" s="19"/>
      <c r="H146" s="6">
        <v>24.800000000000011</v>
      </c>
      <c r="I146" s="6">
        <v>26.500000000000057</v>
      </c>
      <c r="J146" s="6">
        <v>10.999999999999943</v>
      </c>
      <c r="K146" s="6">
        <v>15.800000000000068</v>
      </c>
      <c r="L146" s="6">
        <v>32.231999999999971</v>
      </c>
      <c r="M146" s="19"/>
      <c r="N146" s="30">
        <v>0.63939016393442594</v>
      </c>
      <c r="O146" s="30">
        <v>0.43224694376528078</v>
      </c>
      <c r="P146" s="30">
        <v>0.56820068027210779</v>
      </c>
      <c r="Q146" s="30">
        <v>0.48704520227823417</v>
      </c>
      <c r="R146" s="30">
        <v>0.46543793911006914</v>
      </c>
      <c r="S146" s="25"/>
      <c r="T146" s="20">
        <f t="shared" si="26"/>
        <v>251.34561613201083</v>
      </c>
      <c r="U146" s="20">
        <f t="shared" si="27"/>
        <v>222.29938771785328</v>
      </c>
      <c r="V146" s="20">
        <f t="shared" si="28"/>
        <v>209.36819654283144</v>
      </c>
      <c r="W146" s="20">
        <f t="shared" si="29"/>
        <v>218.38347201728419</v>
      </c>
      <c r="X146" s="20">
        <f t="shared" si="30"/>
        <v>241.57824048784198</v>
      </c>
      <c r="Y146" s="19"/>
      <c r="Z146" s="24">
        <v>1517325</v>
      </c>
      <c r="AA146" s="24">
        <v>329306</v>
      </c>
      <c r="AB146" s="24">
        <v>156440</v>
      </c>
      <c r="AC146" s="24">
        <v>1032791</v>
      </c>
      <c r="AD146" s="24">
        <v>318102</v>
      </c>
      <c r="AE146" s="24">
        <f t="shared" si="31"/>
        <v>3353964</v>
      </c>
      <c r="AF146" s="19"/>
      <c r="AG146" s="24">
        <f t="shared" si="32"/>
        <v>381372986.99750334</v>
      </c>
      <c r="AH146" s="24">
        <f t="shared" si="33"/>
        <v>73204522.171815395</v>
      </c>
      <c r="AI146" s="24">
        <f t="shared" si="34"/>
        <v>32753560.667160552</v>
      </c>
      <c r="AJ146" s="24">
        <f t="shared" si="35"/>
        <v>225544484.44820297</v>
      </c>
      <c r="AK146" s="24">
        <f t="shared" si="36"/>
        <v>76846521.455663517</v>
      </c>
      <c r="AL146" s="19"/>
      <c r="AM146" s="21">
        <f t="shared" si="37"/>
        <v>789722075.74034584</v>
      </c>
      <c r="AN146" s="19"/>
      <c r="AO146" s="6">
        <f t="shared" si="38"/>
        <v>235.45931791168476</v>
      </c>
    </row>
    <row r="147" spans="1:41" s="1" customFormat="1" x14ac:dyDescent="0.25">
      <c r="A147" s="16">
        <v>43070</v>
      </c>
      <c r="B147" s="35">
        <v>452.72559499722985</v>
      </c>
      <c r="C147" s="35">
        <v>396.89329267253004</v>
      </c>
      <c r="D147" s="35">
        <v>372.89602867264097</v>
      </c>
      <c r="E147" s="35">
        <v>388.38605294184725</v>
      </c>
      <c r="F147" s="35">
        <v>404.31051019177312</v>
      </c>
      <c r="G147" s="19"/>
      <c r="H147" s="6">
        <v>154.80000000000007</v>
      </c>
      <c r="I147" s="6">
        <v>169</v>
      </c>
      <c r="J147" s="6">
        <v>141.50000000000011</v>
      </c>
      <c r="K147" s="6">
        <v>153.09999999999991</v>
      </c>
      <c r="L147" s="6">
        <v>175.06600000000003</v>
      </c>
      <c r="M147" s="19"/>
      <c r="N147" s="30">
        <v>0.64379443254817814</v>
      </c>
      <c r="O147" s="30">
        <v>0.46048844884488421</v>
      </c>
      <c r="P147" s="30">
        <v>0.58438927738927637</v>
      </c>
      <c r="Q147" s="30">
        <v>0.53834651704552705</v>
      </c>
      <c r="R147" s="30">
        <v>0.46867799352750816</v>
      </c>
      <c r="S147" s="25"/>
      <c r="T147" s="20">
        <f t="shared" si="26"/>
        <v>353.06621683877182</v>
      </c>
      <c r="U147" s="20">
        <f t="shared" si="27"/>
        <v>319.07074481774464</v>
      </c>
      <c r="V147" s="20">
        <f t="shared" si="28"/>
        <v>290.2049459220583</v>
      </c>
      <c r="W147" s="20">
        <f t="shared" si="29"/>
        <v>305.96520118217711</v>
      </c>
      <c r="X147" s="20">
        <f t="shared" si="30"/>
        <v>322.26092857688639</v>
      </c>
      <c r="Y147" s="19"/>
      <c r="Z147" s="24">
        <v>1519738</v>
      </c>
      <c r="AA147" s="24">
        <v>330073</v>
      </c>
      <c r="AB147" s="24">
        <v>156672</v>
      </c>
      <c r="AC147" s="24">
        <v>1034758</v>
      </c>
      <c r="AD147" s="24">
        <v>318345</v>
      </c>
      <c r="AE147" s="24">
        <f t="shared" si="31"/>
        <v>3359586</v>
      </c>
      <c r="AF147" s="19"/>
      <c r="AG147" s="24">
        <f t="shared" si="32"/>
        <v>536568146.24612141</v>
      </c>
      <c r="AH147" s="24">
        <f t="shared" si="33"/>
        <v>105316637.95422743</v>
      </c>
      <c r="AI147" s="24">
        <f t="shared" si="34"/>
        <v>45466989.287500717</v>
      </c>
      <c r="AJ147" s="24">
        <f t="shared" si="35"/>
        <v>316599939.64486724</v>
      </c>
      <c r="AK147" s="24">
        <f t="shared" si="36"/>
        <v>102590155.30780889</v>
      </c>
      <c r="AL147" s="19"/>
      <c r="AM147" s="21">
        <f t="shared" si="37"/>
        <v>1106541868.4405258</v>
      </c>
      <c r="AN147" s="19"/>
      <c r="AO147" s="6">
        <f t="shared" si="38"/>
        <v>329.36851994279226</v>
      </c>
    </row>
    <row r="148" spans="1:41" s="1" customFormat="1" x14ac:dyDescent="0.25">
      <c r="A148" s="16">
        <v>43101</v>
      </c>
      <c r="B148" s="35">
        <v>463.94766579869724</v>
      </c>
      <c r="C148" s="35">
        <v>405.00678821501464</v>
      </c>
      <c r="D148" s="35">
        <v>385.80052296700427</v>
      </c>
      <c r="E148" s="35">
        <v>420.16059996989526</v>
      </c>
      <c r="F148" s="35">
        <v>434.5286141870464</v>
      </c>
      <c r="G148" s="19"/>
      <c r="H148" s="6">
        <v>59.599999999999909</v>
      </c>
      <c r="I148" s="6">
        <v>40.600000000000023</v>
      </c>
      <c r="J148" s="6">
        <v>48.599999999999909</v>
      </c>
      <c r="K148" s="6">
        <v>62.699999999999932</v>
      </c>
      <c r="L148" s="6">
        <v>48.968000000000075</v>
      </c>
      <c r="M148" s="19"/>
      <c r="N148" s="30">
        <v>0.67050976909413706</v>
      </c>
      <c r="O148" s="30">
        <v>0.48102367688022113</v>
      </c>
      <c r="P148" s="30">
        <v>0.6075113636363626</v>
      </c>
      <c r="Q148" s="30">
        <v>0.54834464386567727</v>
      </c>
      <c r="R148" s="30">
        <v>0.50126703755215629</v>
      </c>
      <c r="S148" s="25"/>
      <c r="T148" s="20">
        <f t="shared" si="26"/>
        <v>423.98528356068675</v>
      </c>
      <c r="U148" s="20">
        <f t="shared" si="27"/>
        <v>385.47722693367763</v>
      </c>
      <c r="V148" s="20">
        <f t="shared" si="28"/>
        <v>356.27547069427709</v>
      </c>
      <c r="W148" s="20">
        <f t="shared" si="29"/>
        <v>385.77939079951733</v>
      </c>
      <c r="X148" s="20">
        <f t="shared" si="30"/>
        <v>409.98256989219237</v>
      </c>
      <c r="Y148" s="19"/>
      <c r="Z148" s="24">
        <v>1521559</v>
      </c>
      <c r="AA148" s="24">
        <v>330675</v>
      </c>
      <c r="AB148" s="24">
        <v>156899</v>
      </c>
      <c r="AC148" s="24">
        <v>1036382</v>
      </c>
      <c r="AD148" s="24">
        <v>319108</v>
      </c>
      <c r="AE148" s="24">
        <f t="shared" si="31"/>
        <v>3364623</v>
      </c>
      <c r="AF148" s="19"/>
      <c r="AG148" s="24">
        <f t="shared" si="32"/>
        <v>645118624.06931496</v>
      </c>
      <c r="AH148" s="24">
        <f t="shared" si="33"/>
        <v>127467682.01629385</v>
      </c>
      <c r="AI148" s="24">
        <f t="shared" si="34"/>
        <v>55899265.076461382</v>
      </c>
      <c r="AJ148" s="24">
        <f t="shared" si="35"/>
        <v>399814816.59558535</v>
      </c>
      <c r="AK148" s="24">
        <f t="shared" si="36"/>
        <v>130828717.91315772</v>
      </c>
      <c r="AL148" s="19"/>
      <c r="AM148" s="21">
        <f t="shared" si="37"/>
        <v>1359129105.6708133</v>
      </c>
      <c r="AN148" s="19"/>
      <c r="AO148" s="6">
        <f t="shared" si="38"/>
        <v>403.94692233596851</v>
      </c>
    </row>
    <row r="149" spans="1:41" s="1" customFormat="1" x14ac:dyDescent="0.25">
      <c r="A149" s="16">
        <v>43132</v>
      </c>
      <c r="B149" s="35">
        <v>361.86301566139235</v>
      </c>
      <c r="C149" s="35">
        <v>307.08449074046104</v>
      </c>
      <c r="D149" s="35">
        <v>297.01099438934443</v>
      </c>
      <c r="E149" s="35">
        <v>314.55014110348992</v>
      </c>
      <c r="F149" s="35">
        <v>335.13384765191552</v>
      </c>
      <c r="G149" s="19"/>
      <c r="H149" s="6">
        <v>-51.599999999999966</v>
      </c>
      <c r="I149" s="6">
        <v>-86.199999999999932</v>
      </c>
      <c r="J149" s="6">
        <v>-65.39999999999992</v>
      </c>
      <c r="K149" s="6">
        <v>-50.200000000000045</v>
      </c>
      <c r="L149" s="6">
        <v>-27.927000000000021</v>
      </c>
      <c r="M149" s="19"/>
      <c r="N149" s="30">
        <v>0.63474124513618557</v>
      </c>
      <c r="O149" s="30">
        <v>0.46934444444444412</v>
      </c>
      <c r="P149" s="30">
        <v>0.58454526748971203</v>
      </c>
      <c r="Q149" s="30">
        <v>0.52171934014674015</v>
      </c>
      <c r="R149" s="30">
        <v>0.45320426829268312</v>
      </c>
      <c r="S149" s="25"/>
      <c r="T149" s="20">
        <f t="shared" si="26"/>
        <v>394.61566391041953</v>
      </c>
      <c r="U149" s="20">
        <f t="shared" si="27"/>
        <v>347.54198185157207</v>
      </c>
      <c r="V149" s="20">
        <f t="shared" si="28"/>
        <v>335.24025488317153</v>
      </c>
      <c r="W149" s="20">
        <f t="shared" si="29"/>
        <v>340.7404519788563</v>
      </c>
      <c r="X149" s="20">
        <f t="shared" si="30"/>
        <v>347.79048325252529</v>
      </c>
      <c r="Y149" s="19"/>
      <c r="Z149" s="24">
        <v>1522470</v>
      </c>
      <c r="AA149" s="24">
        <v>331010</v>
      </c>
      <c r="AB149" s="24">
        <v>156987</v>
      </c>
      <c r="AC149" s="24">
        <v>1037019</v>
      </c>
      <c r="AD149" s="24">
        <v>319026</v>
      </c>
      <c r="AE149" s="24">
        <f t="shared" si="31"/>
        <v>3366512</v>
      </c>
      <c r="AF149" s="19"/>
      <c r="AG149" s="24">
        <f t="shared" si="32"/>
        <v>600790509.83369637</v>
      </c>
      <c r="AH149" s="24">
        <f t="shared" si="33"/>
        <v>115039871.41268887</v>
      </c>
      <c r="AI149" s="24">
        <f t="shared" si="34"/>
        <v>52628361.893344447</v>
      </c>
      <c r="AJ149" s="24">
        <f t="shared" si="35"/>
        <v>353354322.77066159</v>
      </c>
      <c r="AK149" s="24">
        <f t="shared" si="36"/>
        <v>110954206.71012013</v>
      </c>
      <c r="AL149" s="19"/>
      <c r="AM149" s="21">
        <f t="shared" si="37"/>
        <v>1232767272.6205115</v>
      </c>
      <c r="AN149" s="19"/>
      <c r="AO149" s="6">
        <f t="shared" si="38"/>
        <v>366.18531958909148</v>
      </c>
    </row>
    <row r="150" spans="1:41" s="1" customFormat="1" x14ac:dyDescent="0.25">
      <c r="A150" s="16">
        <v>43160</v>
      </c>
      <c r="B150" s="35">
        <v>365.72778170010758</v>
      </c>
      <c r="C150" s="35">
        <v>291.11299077982733</v>
      </c>
      <c r="D150" s="35">
        <v>316.08423945625407</v>
      </c>
      <c r="E150" s="35">
        <v>323.49020857148366</v>
      </c>
      <c r="F150" s="35">
        <v>318.23690276555288</v>
      </c>
      <c r="G150" s="19"/>
      <c r="H150" s="6">
        <v>63.600000000000023</v>
      </c>
      <c r="I150" s="6">
        <v>8.3000000000000682</v>
      </c>
      <c r="J150" s="6">
        <v>63.099999999999852</v>
      </c>
      <c r="K150" s="6">
        <v>77.099999999999966</v>
      </c>
      <c r="L150" s="6">
        <v>40.133000000000038</v>
      </c>
      <c r="M150" s="19"/>
      <c r="N150" s="30">
        <v>0.65921428571428642</v>
      </c>
      <c r="O150" s="30">
        <v>0.48075196850393587</v>
      </c>
      <c r="P150" s="30">
        <v>0.60571173469387674</v>
      </c>
      <c r="Q150" s="30">
        <v>0.52771387541664105</v>
      </c>
      <c r="R150" s="30">
        <v>0.46456367041198443</v>
      </c>
      <c r="S150" s="25"/>
      <c r="T150" s="20">
        <f t="shared" si="26"/>
        <v>323.80175312867897</v>
      </c>
      <c r="U150" s="20">
        <f t="shared" si="27"/>
        <v>287.12274944124465</v>
      </c>
      <c r="V150" s="20">
        <f t="shared" si="28"/>
        <v>277.86382899707053</v>
      </c>
      <c r="W150" s="20">
        <f t="shared" si="29"/>
        <v>282.80346877686065</v>
      </c>
      <c r="X150" s="20">
        <f t="shared" si="30"/>
        <v>299.59256898090871</v>
      </c>
      <c r="Y150" s="19"/>
      <c r="Z150" s="24">
        <v>1524233</v>
      </c>
      <c r="AA150" s="24">
        <v>331458</v>
      </c>
      <c r="AB150" s="24">
        <v>157169</v>
      </c>
      <c r="AC150" s="24">
        <v>1038210</v>
      </c>
      <c r="AD150" s="24">
        <v>319249</v>
      </c>
      <c r="AE150" s="24">
        <f t="shared" si="31"/>
        <v>3370319</v>
      </c>
      <c r="AF150" s="19"/>
      <c r="AG150" s="24">
        <f t="shared" si="32"/>
        <v>493549317.57658571</v>
      </c>
      <c r="AH150" s="24">
        <f t="shared" si="33"/>
        <v>95169132.284296066</v>
      </c>
      <c r="AI150" s="24">
        <f t="shared" si="34"/>
        <v>43671580.139640577</v>
      </c>
      <c r="AJ150" s="24">
        <f t="shared" si="35"/>
        <v>293609389.31882453</v>
      </c>
      <c r="AK150" s="24">
        <f t="shared" si="36"/>
        <v>95644628.054586127</v>
      </c>
      <c r="AL150" s="19"/>
      <c r="AM150" s="21">
        <f t="shared" si="37"/>
        <v>1021644047.3739331</v>
      </c>
      <c r="AN150" s="19"/>
      <c r="AO150" s="6">
        <f t="shared" si="38"/>
        <v>303.12977714392406</v>
      </c>
    </row>
    <row r="151" spans="1:41" s="1" customFormat="1" x14ac:dyDescent="0.25">
      <c r="A151" s="16">
        <v>43191</v>
      </c>
      <c r="B151" s="35">
        <v>288.70682636476198</v>
      </c>
      <c r="C151" s="35">
        <v>219.69146238892588</v>
      </c>
      <c r="D151" s="35">
        <v>247.33542144147123</v>
      </c>
      <c r="E151" s="35">
        <v>240.48256709780213</v>
      </c>
      <c r="F151" s="35">
        <v>226.65901531085194</v>
      </c>
      <c r="G151" s="19"/>
      <c r="H151" s="6">
        <v>119.79999999999995</v>
      </c>
      <c r="I151" s="6">
        <v>87.299999999999955</v>
      </c>
      <c r="J151" s="6">
        <v>96.300000000000068</v>
      </c>
      <c r="K151" s="6">
        <v>111.60000000000008</v>
      </c>
      <c r="L151" s="6">
        <v>94.846000000000004</v>
      </c>
      <c r="M151" s="19"/>
      <c r="N151" s="30">
        <v>0.66700904977375419</v>
      </c>
      <c r="O151" s="30">
        <v>0.48700732600732571</v>
      </c>
      <c r="P151" s="30">
        <v>0.60430508474576283</v>
      </c>
      <c r="Q151" s="30">
        <v>0.51191989818029315</v>
      </c>
      <c r="R151" s="30">
        <v>0.45117313432835787</v>
      </c>
      <c r="S151" s="25"/>
      <c r="T151" s="20">
        <f t="shared" si="26"/>
        <v>208.79914220186626</v>
      </c>
      <c r="U151" s="20">
        <f t="shared" si="27"/>
        <v>177.17572282848636</v>
      </c>
      <c r="V151" s="20">
        <f t="shared" si="28"/>
        <v>189.14084178045422</v>
      </c>
      <c r="W151" s="20">
        <f t="shared" si="29"/>
        <v>183.35230646088138</v>
      </c>
      <c r="X151" s="20">
        <f t="shared" si="30"/>
        <v>183.86704821234451</v>
      </c>
      <c r="Y151" s="19"/>
      <c r="Z151" s="24">
        <v>1524808</v>
      </c>
      <c r="AA151" s="24">
        <v>331873</v>
      </c>
      <c r="AB151" s="24">
        <v>157256</v>
      </c>
      <c r="AC151" s="24">
        <v>1039967</v>
      </c>
      <c r="AD151" s="24">
        <v>319316</v>
      </c>
      <c r="AE151" s="24">
        <f t="shared" si="31"/>
        <v>3373220</v>
      </c>
      <c r="AF151" s="19"/>
      <c r="AG151" s="24">
        <f t="shared" si="32"/>
        <v>318378602.42254329</v>
      </c>
      <c r="AH151" s="24">
        <f t="shared" si="33"/>
        <v>58799838.662258253</v>
      </c>
      <c r="AI151" s="24">
        <f t="shared" si="34"/>
        <v>29743532.215027109</v>
      </c>
      <c r="AJ151" s="24">
        <f t="shared" si="35"/>
        <v>190680348.09320343</v>
      </c>
      <c r="AK151" s="24">
        <f t="shared" si="36"/>
        <v>58711690.366972998</v>
      </c>
      <c r="AL151" s="19"/>
      <c r="AM151" s="21">
        <f t="shared" si="37"/>
        <v>656314011.76000512</v>
      </c>
      <c r="AN151" s="19"/>
      <c r="AO151" s="6">
        <f t="shared" si="38"/>
        <v>194.5660264554358</v>
      </c>
    </row>
    <row r="152" spans="1:41" s="1" customFormat="1" x14ac:dyDescent="0.25">
      <c r="A152" s="16">
        <v>43221</v>
      </c>
      <c r="B152" s="35">
        <v>87.972294957877409</v>
      </c>
      <c r="C152" s="35">
        <v>71.7480356466763</v>
      </c>
      <c r="D152" s="35">
        <v>77.679864767409313</v>
      </c>
      <c r="E152" s="35">
        <v>89.161966048565887</v>
      </c>
      <c r="F152" s="35">
        <v>96.142739703305253</v>
      </c>
      <c r="G152" s="19"/>
      <c r="H152" s="6">
        <v>-24.7</v>
      </c>
      <c r="I152" s="6">
        <v>-8.8999999999999986</v>
      </c>
      <c r="J152" s="6">
        <v>-25.3</v>
      </c>
      <c r="K152" s="6">
        <v>-30.799999999999997</v>
      </c>
      <c r="L152" s="6">
        <v>-16.001000000000005</v>
      </c>
      <c r="M152" s="19"/>
      <c r="N152" s="30">
        <v>0.76870784313725271</v>
      </c>
      <c r="O152" s="30">
        <v>0.49094807692307596</v>
      </c>
      <c r="P152" s="30">
        <v>0.65909464285714336</v>
      </c>
      <c r="Q152" s="30">
        <v>0.48939004019842236</v>
      </c>
      <c r="R152" s="30">
        <v>0.44749245283018835</v>
      </c>
      <c r="S152" s="25"/>
      <c r="T152" s="20">
        <f t="shared" si="26"/>
        <v>106.95937868336755</v>
      </c>
      <c r="U152" s="20">
        <f t="shared" si="27"/>
        <v>76.117473531291679</v>
      </c>
      <c r="V152" s="20">
        <f t="shared" si="28"/>
        <v>94.354959231695034</v>
      </c>
      <c r="W152" s="20">
        <f t="shared" si="29"/>
        <v>104.23517928667729</v>
      </c>
      <c r="X152" s="20">
        <f t="shared" si="30"/>
        <v>103.3030664410411</v>
      </c>
      <c r="Y152" s="19"/>
      <c r="Z152" s="24">
        <v>1525191</v>
      </c>
      <c r="AA152" s="24">
        <v>332160</v>
      </c>
      <c r="AB152" s="24">
        <v>157272</v>
      </c>
      <c r="AC152" s="24">
        <v>1042872</v>
      </c>
      <c r="AD152" s="24">
        <v>320127</v>
      </c>
      <c r="AE152" s="24">
        <f t="shared" si="31"/>
        <v>3377622</v>
      </c>
      <c r="AF152" s="19"/>
      <c r="AG152" s="24">
        <f t="shared" si="32"/>
        <v>163133481.73346403</v>
      </c>
      <c r="AH152" s="24">
        <f t="shared" si="33"/>
        <v>25283180.008153845</v>
      </c>
      <c r="AI152" s="24">
        <f t="shared" si="34"/>
        <v>14839393.148287142</v>
      </c>
      <c r="AJ152" s="24">
        <f t="shared" si="35"/>
        <v>108703949.89305572</v>
      </c>
      <c r="AK152" s="24">
        <f t="shared" si="36"/>
        <v>33070100.750571162</v>
      </c>
      <c r="AL152" s="19"/>
      <c r="AM152" s="21">
        <f t="shared" si="37"/>
        <v>345030105.5335319</v>
      </c>
      <c r="AN152" s="19"/>
      <c r="AO152" s="6">
        <f t="shared" si="38"/>
        <v>102.1517817960482</v>
      </c>
    </row>
    <row r="153" spans="1:41" s="1" customFormat="1" x14ac:dyDescent="0.25">
      <c r="A153" s="16">
        <v>43252</v>
      </c>
      <c r="B153" s="35">
        <v>83.012748187980591</v>
      </c>
      <c r="C153" s="35">
        <v>66.150303762308852</v>
      </c>
      <c r="D153" s="35">
        <v>63.280832023757263</v>
      </c>
      <c r="E153" s="35">
        <v>60.470757609686565</v>
      </c>
      <c r="F153" s="35">
        <v>52.794570320228949</v>
      </c>
      <c r="G153" s="19"/>
      <c r="H153" s="6">
        <v>4.4000000000000004</v>
      </c>
      <c r="I153" s="6">
        <v>6.5000000000000018</v>
      </c>
      <c r="J153" s="6">
        <v>3.6999999999999993</v>
      </c>
      <c r="K153" s="6">
        <v>6.6000000000000005</v>
      </c>
      <c r="L153" s="6">
        <v>18.891000000000002</v>
      </c>
      <c r="M153" s="19"/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25"/>
      <c r="T153" s="20">
        <f t="shared" si="26"/>
        <v>83.012748187980591</v>
      </c>
      <c r="U153" s="20">
        <f t="shared" si="27"/>
        <v>66.150303762308852</v>
      </c>
      <c r="V153" s="20">
        <f t="shared" si="28"/>
        <v>63.280832023757263</v>
      </c>
      <c r="W153" s="20">
        <f t="shared" si="29"/>
        <v>60.470757609686565</v>
      </c>
      <c r="X153" s="20">
        <f t="shared" si="30"/>
        <v>52.794570320228949</v>
      </c>
      <c r="Y153" s="19"/>
      <c r="Z153" s="24">
        <v>1524349</v>
      </c>
      <c r="AA153" s="24">
        <v>331977</v>
      </c>
      <c r="AB153" s="24">
        <v>157173</v>
      </c>
      <c r="AC153" s="24">
        <v>1043177</v>
      </c>
      <c r="AD153" s="24">
        <v>320427</v>
      </c>
      <c r="AE153" s="24">
        <f t="shared" si="31"/>
        <v>3377103</v>
      </c>
      <c r="AF153" s="19"/>
      <c r="AG153" s="24">
        <f t="shared" si="32"/>
        <v>126540399.68760003</v>
      </c>
      <c r="AH153" s="24">
        <f t="shared" si="33"/>
        <v>21960379.392100006</v>
      </c>
      <c r="AI153" s="24">
        <f t="shared" si="34"/>
        <v>9946038.2116700001</v>
      </c>
      <c r="AJ153" s="24">
        <f t="shared" si="35"/>
        <v>63081703.511</v>
      </c>
      <c r="AK153" s="24">
        <f t="shared" si="36"/>
        <v>16916805.784000002</v>
      </c>
      <c r="AL153" s="19"/>
      <c r="AM153" s="21">
        <f t="shared" si="37"/>
        <v>238445326.58637008</v>
      </c>
      <c r="AN153" s="19"/>
      <c r="AO153" s="6">
        <f t="shared" si="38"/>
        <v>70.606471459819289</v>
      </c>
    </row>
    <row r="154" spans="1:41" s="1" customFormat="1" x14ac:dyDescent="0.25">
      <c r="A154" s="16">
        <v>43282</v>
      </c>
      <c r="B154" s="35">
        <v>41.795027393419574</v>
      </c>
      <c r="C154" s="35">
        <v>32.164457813910929</v>
      </c>
      <c r="D154" s="35">
        <v>29.360404953112276</v>
      </c>
      <c r="E154" s="35">
        <v>53.660192964927994</v>
      </c>
      <c r="F154" s="35">
        <v>35.257375666799611</v>
      </c>
      <c r="G154" s="19"/>
      <c r="H154" s="6">
        <v>0</v>
      </c>
      <c r="I154" s="6">
        <v>0</v>
      </c>
      <c r="J154" s="6">
        <v>0</v>
      </c>
      <c r="K154" s="6">
        <v>0</v>
      </c>
      <c r="L154" s="6">
        <v>0.27400000000000002</v>
      </c>
      <c r="M154" s="19"/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25"/>
      <c r="T154" s="20">
        <f t="shared" si="26"/>
        <v>41.795027393419574</v>
      </c>
      <c r="U154" s="20">
        <f t="shared" si="27"/>
        <v>32.164457813910929</v>
      </c>
      <c r="V154" s="20">
        <f t="shared" si="28"/>
        <v>29.360404953112276</v>
      </c>
      <c r="W154" s="20">
        <f t="shared" si="29"/>
        <v>53.660192964927994</v>
      </c>
      <c r="X154" s="20">
        <f t="shared" si="30"/>
        <v>35.257375666799611</v>
      </c>
      <c r="Y154" s="19"/>
      <c r="Z154" s="24">
        <v>1524553</v>
      </c>
      <c r="AA154" s="24">
        <v>332228</v>
      </c>
      <c r="AB154" s="24">
        <v>157184</v>
      </c>
      <c r="AC154" s="24">
        <v>1044936</v>
      </c>
      <c r="AD154" s="24">
        <v>320936</v>
      </c>
      <c r="AE154" s="24">
        <f t="shared" si="31"/>
        <v>3379837</v>
      </c>
      <c r="AF154" s="19"/>
      <c r="AG154" s="24">
        <f t="shared" si="32"/>
        <v>63718734.397719994</v>
      </c>
      <c r="AH154" s="24">
        <f t="shared" si="33"/>
        <v>10685933.490599999</v>
      </c>
      <c r="AI154" s="24">
        <f t="shared" si="34"/>
        <v>4614985.8921499997</v>
      </c>
      <c r="AJ154" s="24">
        <f t="shared" si="35"/>
        <v>56071467.395999998</v>
      </c>
      <c r="AK154" s="24">
        <f t="shared" si="36"/>
        <v>11315361.117000001</v>
      </c>
      <c r="AL154" s="19"/>
      <c r="AM154" s="21">
        <f t="shared" si="37"/>
        <v>146406482.29347</v>
      </c>
      <c r="AN154" s="19"/>
      <c r="AO154" s="6">
        <f t="shared" si="38"/>
        <v>43.317616291398075</v>
      </c>
    </row>
    <row r="155" spans="1:41" s="1" customFormat="1" x14ac:dyDescent="0.25">
      <c r="A155" s="16">
        <v>43313</v>
      </c>
      <c r="B155" s="35">
        <v>40.526902690481982</v>
      </c>
      <c r="C155" s="35">
        <v>34.692703005752016</v>
      </c>
      <c r="D155" s="35">
        <v>33.417532853791428</v>
      </c>
      <c r="E155" s="35">
        <v>53.15195017259493</v>
      </c>
      <c r="F155" s="35">
        <v>36.021319969749875</v>
      </c>
      <c r="G155" s="19"/>
      <c r="H155" s="6">
        <v>0</v>
      </c>
      <c r="I155" s="6">
        <v>0</v>
      </c>
      <c r="J155" s="6">
        <v>0</v>
      </c>
      <c r="K155" s="6">
        <v>0</v>
      </c>
      <c r="L155" s="6">
        <v>4.76</v>
      </c>
      <c r="M155" s="19"/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25"/>
      <c r="T155" s="20">
        <f t="shared" si="26"/>
        <v>40.526902690481982</v>
      </c>
      <c r="U155" s="20">
        <f t="shared" si="27"/>
        <v>34.692703005752016</v>
      </c>
      <c r="V155" s="20">
        <f t="shared" si="28"/>
        <v>33.417532853791428</v>
      </c>
      <c r="W155" s="20">
        <f t="shared" si="29"/>
        <v>53.15195017259493</v>
      </c>
      <c r="X155" s="20">
        <f t="shared" si="30"/>
        <v>36.021319969749875</v>
      </c>
      <c r="Y155" s="19"/>
      <c r="Z155" s="24">
        <v>1525013</v>
      </c>
      <c r="AA155" s="24">
        <v>332579</v>
      </c>
      <c r="AB155" s="24">
        <v>157289</v>
      </c>
      <c r="AC155" s="24">
        <v>1046091</v>
      </c>
      <c r="AD155" s="24">
        <v>321321</v>
      </c>
      <c r="AE155" s="24">
        <f t="shared" si="31"/>
        <v>3382293</v>
      </c>
      <c r="AF155" s="19"/>
      <c r="AG155" s="24">
        <f t="shared" si="32"/>
        <v>61804053.452720001</v>
      </c>
      <c r="AH155" s="24">
        <f t="shared" si="33"/>
        <v>11538064.47295</v>
      </c>
      <c r="AI155" s="24">
        <f t="shared" si="34"/>
        <v>5256210.3250399996</v>
      </c>
      <c r="AJ155" s="24">
        <f t="shared" si="35"/>
        <v>55601776.708000004</v>
      </c>
      <c r="AK155" s="24">
        <f t="shared" si="36"/>
        <v>11574406.554</v>
      </c>
      <c r="AL155" s="19"/>
      <c r="AM155" s="21">
        <f t="shared" si="37"/>
        <v>145774511.51271001</v>
      </c>
      <c r="AN155" s="19"/>
      <c r="AO155" s="6">
        <f t="shared" si="38"/>
        <v>43.099315024662268</v>
      </c>
    </row>
    <row r="156" spans="1:41" s="1" customFormat="1" x14ac:dyDescent="0.25">
      <c r="A156" s="16">
        <v>43344</v>
      </c>
      <c r="B156" s="35">
        <v>86.050028231518795</v>
      </c>
      <c r="C156" s="35">
        <v>65.783670492400262</v>
      </c>
      <c r="D156" s="35">
        <v>65.237035078399359</v>
      </c>
      <c r="E156" s="35">
        <v>50.627986689935256</v>
      </c>
      <c r="F156" s="35">
        <v>51.091860673381397</v>
      </c>
      <c r="G156" s="19"/>
      <c r="H156" s="6">
        <v>16.300000000000004</v>
      </c>
      <c r="I156" s="6">
        <v>36.999999999999993</v>
      </c>
      <c r="J156" s="6">
        <v>14.600000000000001</v>
      </c>
      <c r="K156" s="6">
        <v>31.200000000000003</v>
      </c>
      <c r="L156" s="6">
        <v>41.447000000000003</v>
      </c>
      <c r="M156" s="19"/>
      <c r="N156" s="30">
        <v>0.55301000000000045</v>
      </c>
      <c r="O156" s="30">
        <v>0.29463333333333064</v>
      </c>
      <c r="P156" s="30">
        <v>0.64765000000000583</v>
      </c>
      <c r="Q156" s="30">
        <v>0</v>
      </c>
      <c r="R156" s="30">
        <v>0.15336296296296223</v>
      </c>
      <c r="S156" s="25"/>
      <c r="T156" s="20">
        <f t="shared" si="26"/>
        <v>77.035965231518787</v>
      </c>
      <c r="U156" s="20">
        <f t="shared" si="27"/>
        <v>54.882237159067031</v>
      </c>
      <c r="V156" s="20">
        <f t="shared" si="28"/>
        <v>55.781345078399269</v>
      </c>
      <c r="W156" s="20">
        <f t="shared" si="29"/>
        <v>50.627986689935256</v>
      </c>
      <c r="X156" s="20">
        <f t="shared" si="30"/>
        <v>44.735425947455504</v>
      </c>
      <c r="Y156" s="19"/>
      <c r="Z156" s="24">
        <v>1526632</v>
      </c>
      <c r="AA156" s="24">
        <v>333367</v>
      </c>
      <c r="AB156" s="24">
        <v>157463</v>
      </c>
      <c r="AC156" s="24">
        <v>1047478</v>
      </c>
      <c r="AD156" s="24">
        <v>321482</v>
      </c>
      <c r="AE156" s="24">
        <f t="shared" si="31"/>
        <v>3386422</v>
      </c>
      <c r="AF156" s="19"/>
      <c r="AG156" s="24">
        <f t="shared" si="32"/>
        <v>117605569.67332399</v>
      </c>
      <c r="AH156" s="24">
        <f t="shared" si="33"/>
        <v>18295926.755006701</v>
      </c>
      <c r="AI156" s="24">
        <f t="shared" si="34"/>
        <v>8783497.9400799833</v>
      </c>
      <c r="AJ156" s="24">
        <f t="shared" si="35"/>
        <v>53031702.241999999</v>
      </c>
      <c r="AK156" s="24">
        <f t="shared" si="36"/>
        <v>14381634.20443989</v>
      </c>
      <c r="AL156" s="19"/>
      <c r="AM156" s="21">
        <f t="shared" si="37"/>
        <v>212098330.81485057</v>
      </c>
      <c r="AN156" s="19"/>
      <c r="AO156" s="6">
        <f t="shared" si="38"/>
        <v>62.631984677293786</v>
      </c>
    </row>
    <row r="157" spans="1:41" s="1" customFormat="1" x14ac:dyDescent="0.25">
      <c r="A157" s="16">
        <v>43374</v>
      </c>
      <c r="B157" s="35">
        <v>175.18576236092161</v>
      </c>
      <c r="C157" s="35">
        <v>147.52321660531882</v>
      </c>
      <c r="D157" s="35">
        <v>129.8721398236479</v>
      </c>
      <c r="E157" s="35">
        <v>121.71527566913437</v>
      </c>
      <c r="F157" s="35">
        <v>153.64653787801126</v>
      </c>
      <c r="G157" s="19"/>
      <c r="H157" s="6">
        <v>81.5</v>
      </c>
      <c r="I157" s="6">
        <v>94</v>
      </c>
      <c r="J157" s="6">
        <v>73.600000000000023</v>
      </c>
      <c r="K157" s="6">
        <v>75.500000000000028</v>
      </c>
      <c r="L157" s="6">
        <v>85.196999999999946</v>
      </c>
      <c r="M157" s="19"/>
      <c r="N157" s="30">
        <v>0.56811570247934029</v>
      </c>
      <c r="O157" s="30">
        <v>0.38578770949720614</v>
      </c>
      <c r="P157" s="30">
        <v>0.49970918367346845</v>
      </c>
      <c r="Q157" s="30">
        <v>0.33022503477678067</v>
      </c>
      <c r="R157" s="30">
        <v>0.35614218009478776</v>
      </c>
      <c r="S157" s="25"/>
      <c r="T157" s="20">
        <f t="shared" si="26"/>
        <v>128.88433260885537</v>
      </c>
      <c r="U157" s="20">
        <f t="shared" si="27"/>
        <v>111.25917191258145</v>
      </c>
      <c r="V157" s="20">
        <f t="shared" si="28"/>
        <v>93.093543905280612</v>
      </c>
      <c r="W157" s="20">
        <f t="shared" si="29"/>
        <v>96.783285543487423</v>
      </c>
      <c r="X157" s="20">
        <f t="shared" si="30"/>
        <v>123.30429256047564</v>
      </c>
      <c r="Y157" s="19"/>
      <c r="Z157" s="24">
        <v>1531435</v>
      </c>
      <c r="AA157" s="24">
        <v>334812</v>
      </c>
      <c r="AB157" s="24">
        <v>157866</v>
      </c>
      <c r="AC157" s="24">
        <v>1046987</v>
      </c>
      <c r="AD157" s="24">
        <v>321915</v>
      </c>
      <c r="AE157" s="24">
        <f t="shared" si="31"/>
        <v>3393015</v>
      </c>
      <c r="AF157" s="19"/>
      <c r="AG157" s="24">
        <f t="shared" si="32"/>
        <v>197377977.90884241</v>
      </c>
      <c r="AH157" s="24">
        <f t="shared" si="33"/>
        <v>37250905.86639522</v>
      </c>
      <c r="AI157" s="24">
        <f t="shared" si="34"/>
        <v>14696305.40215103</v>
      </c>
      <c r="AJ157" s="24">
        <f t="shared" si="35"/>
        <v>101330841.78131926</v>
      </c>
      <c r="AK157" s="24">
        <f t="shared" si="36"/>
        <v>39693501.339605518</v>
      </c>
      <c r="AL157" s="19"/>
      <c r="AM157" s="21">
        <f t="shared" si="37"/>
        <v>390349532.29831344</v>
      </c>
      <c r="AN157" s="19"/>
      <c r="AO157" s="6">
        <f t="shared" si="38"/>
        <v>115.04503584520359</v>
      </c>
    </row>
    <row r="158" spans="1:41" s="1" customFormat="1" x14ac:dyDescent="0.25">
      <c r="A158" s="16">
        <v>43405</v>
      </c>
      <c r="B158" s="35">
        <v>303.61665223285104</v>
      </c>
      <c r="C158" s="35">
        <v>258.75947207600427</v>
      </c>
      <c r="D158" s="35">
        <v>250.93361648823893</v>
      </c>
      <c r="E158" s="35">
        <v>274.47674933618345</v>
      </c>
      <c r="F158" s="35">
        <v>299.97624342861394</v>
      </c>
      <c r="G158" s="19"/>
      <c r="H158" s="6">
        <v>95.699999999999932</v>
      </c>
      <c r="I158" s="6">
        <v>86.900000000000034</v>
      </c>
      <c r="J158" s="6">
        <v>80.100000000000023</v>
      </c>
      <c r="K158" s="6">
        <v>85.200000000000045</v>
      </c>
      <c r="L158" s="6">
        <v>96.859000000000037</v>
      </c>
      <c r="M158" s="19"/>
      <c r="N158" s="30">
        <v>0.63939016393442594</v>
      </c>
      <c r="O158" s="30">
        <v>0.43224694376528078</v>
      </c>
      <c r="P158" s="30">
        <v>0.56820068027210779</v>
      </c>
      <c r="Q158" s="30">
        <v>0.48705975408767421</v>
      </c>
      <c r="R158" s="30">
        <v>0.46543793911006914</v>
      </c>
      <c r="S158" s="25"/>
      <c r="T158" s="20">
        <f t="shared" si="26"/>
        <v>242.42701354432651</v>
      </c>
      <c r="U158" s="20">
        <f t="shared" si="27"/>
        <v>221.19721266280135</v>
      </c>
      <c r="V158" s="20">
        <f t="shared" si="28"/>
        <v>205.42074199844308</v>
      </c>
      <c r="W158" s="20">
        <f t="shared" si="29"/>
        <v>232.97925828791358</v>
      </c>
      <c r="X158" s="20">
        <f t="shared" si="30"/>
        <v>254.89439008435173</v>
      </c>
      <c r="Y158" s="19"/>
      <c r="Z158" s="24">
        <v>1534788</v>
      </c>
      <c r="AA158" s="24">
        <v>335876</v>
      </c>
      <c r="AB158" s="24">
        <v>158234</v>
      </c>
      <c r="AC158" s="24">
        <v>1048859</v>
      </c>
      <c r="AD158" s="24">
        <v>322801</v>
      </c>
      <c r="AE158" s="24">
        <f t="shared" si="31"/>
        <v>3400558</v>
      </c>
      <c r="AF158" s="19"/>
      <c r="AG158" s="24">
        <f t="shared" si="32"/>
        <v>372074071.26366979</v>
      </c>
      <c r="AH158" s="24">
        <f t="shared" si="33"/>
        <v>74294835.000331059</v>
      </c>
      <c r="AI158" s="24">
        <f t="shared" si="34"/>
        <v>32504545.68938164</v>
      </c>
      <c r="AJ158" s="24">
        <f t="shared" si="35"/>
        <v>244362391.86860275</v>
      </c>
      <c r="AK158" s="24">
        <f t="shared" si="36"/>
        <v>82280164.013618827</v>
      </c>
      <c r="AL158" s="19"/>
      <c r="AM158" s="21">
        <f t="shared" si="37"/>
        <v>805516007.83560407</v>
      </c>
      <c r="AN158" s="19"/>
      <c r="AO158" s="6">
        <f t="shared" si="38"/>
        <v>236.87759709894789</v>
      </c>
    </row>
    <row r="159" spans="1:41" s="1" customFormat="1" x14ac:dyDescent="0.25">
      <c r="A159" s="16">
        <v>43435</v>
      </c>
      <c r="B159" s="35">
        <v>356.69714624505747</v>
      </c>
      <c r="C159" s="35">
        <v>342.658063887585</v>
      </c>
      <c r="D159" s="35">
        <v>299.47772814877004</v>
      </c>
      <c r="E159" s="35">
        <v>321.81548792467731</v>
      </c>
      <c r="F159" s="35">
        <v>333.97208120792499</v>
      </c>
      <c r="G159" s="19"/>
      <c r="H159" s="6">
        <v>-6</v>
      </c>
      <c r="I159" s="6">
        <v>47.199999999999932</v>
      </c>
      <c r="J159" s="6">
        <v>4.8000000000001251</v>
      </c>
      <c r="K159" s="6">
        <v>1.0999999999999659</v>
      </c>
      <c r="L159" s="6">
        <v>4.1539999999999964</v>
      </c>
      <c r="M159" s="19"/>
      <c r="N159" s="30">
        <v>0.64379443254817814</v>
      </c>
      <c r="O159" s="30">
        <v>0.46048844884488421</v>
      </c>
      <c r="P159" s="30">
        <v>0.58438927738927637</v>
      </c>
      <c r="Q159" s="30">
        <v>0.53836700205663646</v>
      </c>
      <c r="R159" s="30">
        <v>0.46867799352750816</v>
      </c>
      <c r="S159" s="25"/>
      <c r="T159" s="20">
        <f t="shared" si="26"/>
        <v>360.55991284034656</v>
      </c>
      <c r="U159" s="20">
        <f t="shared" si="27"/>
        <v>320.9230091021065</v>
      </c>
      <c r="V159" s="20">
        <f t="shared" si="28"/>
        <v>296.67265961730146</v>
      </c>
      <c r="W159" s="20">
        <f t="shared" si="29"/>
        <v>321.22328422241503</v>
      </c>
      <c r="X159" s="20">
        <f t="shared" si="30"/>
        <v>332.02519282281173</v>
      </c>
      <c r="Y159" s="19"/>
      <c r="Z159" s="24">
        <v>1536668</v>
      </c>
      <c r="AA159" s="24">
        <v>336610</v>
      </c>
      <c r="AB159" s="24">
        <v>158419</v>
      </c>
      <c r="AC159" s="24">
        <v>1050945</v>
      </c>
      <c r="AD159" s="24">
        <v>323232</v>
      </c>
      <c r="AE159" s="24">
        <f t="shared" si="31"/>
        <v>3405874</v>
      </c>
      <c r="AF159" s="19"/>
      <c r="AG159" s="24">
        <f t="shared" si="32"/>
        <v>554060880.14454961</v>
      </c>
      <c r="AH159" s="24">
        <f t="shared" si="33"/>
        <v>108025894.09386007</v>
      </c>
      <c r="AI159" s="24">
        <f t="shared" si="34"/>
        <v>46998586.063913278</v>
      </c>
      <c r="AJ159" s="24">
        <f t="shared" si="35"/>
        <v>337588004.43712598</v>
      </c>
      <c r="AK159" s="24">
        <f t="shared" si="36"/>
        <v>107321167.12650308</v>
      </c>
      <c r="AL159" s="19"/>
      <c r="AM159" s="21">
        <f t="shared" si="37"/>
        <v>1153994531.8659518</v>
      </c>
      <c r="AN159" s="19"/>
      <c r="AO159" s="6">
        <f t="shared" si="38"/>
        <v>338.82478678481698</v>
      </c>
    </row>
    <row r="160" spans="1:41" s="1" customFormat="1" x14ac:dyDescent="0.25">
      <c r="A160" s="16">
        <v>43466</v>
      </c>
      <c r="B160" s="35">
        <v>495.26721302973863</v>
      </c>
      <c r="C160" s="35">
        <v>429.91100218628191</v>
      </c>
      <c r="D160" s="35">
        <v>412.79171367428665</v>
      </c>
      <c r="E160" s="35">
        <v>430.72967380644593</v>
      </c>
      <c r="F160" s="35">
        <v>468.20332095082341</v>
      </c>
      <c r="G160" s="19"/>
      <c r="H160" s="6">
        <v>111.60000000000002</v>
      </c>
      <c r="I160" s="6">
        <v>114.5</v>
      </c>
      <c r="J160" s="6">
        <v>95.100000000000023</v>
      </c>
      <c r="K160" s="6">
        <v>107.70000000000005</v>
      </c>
      <c r="L160" s="6">
        <v>142.38000000000011</v>
      </c>
      <c r="M160" s="19"/>
      <c r="N160" s="30">
        <v>0.67050976909413706</v>
      </c>
      <c r="O160" s="30">
        <v>0.48102367688022113</v>
      </c>
      <c r="P160" s="30">
        <v>0.6075113636363626</v>
      </c>
      <c r="Q160" s="30">
        <v>0.54836501312785879</v>
      </c>
      <c r="R160" s="30">
        <v>0.50126703755215629</v>
      </c>
      <c r="S160" s="25"/>
      <c r="T160" s="20">
        <f t="shared" si="26"/>
        <v>420.43832279883293</v>
      </c>
      <c r="U160" s="20">
        <f t="shared" si="27"/>
        <v>374.8337911834966</v>
      </c>
      <c r="V160" s="20">
        <f t="shared" si="28"/>
        <v>355.01738299246858</v>
      </c>
      <c r="W160" s="20">
        <f t="shared" si="29"/>
        <v>371.67076189257551</v>
      </c>
      <c r="X160" s="20">
        <f t="shared" si="30"/>
        <v>396.83292014414735</v>
      </c>
      <c r="Y160" s="19"/>
      <c r="Z160" s="24">
        <v>1538235</v>
      </c>
      <c r="AA160" s="24">
        <v>337102</v>
      </c>
      <c r="AB160" s="24">
        <v>158575</v>
      </c>
      <c r="AC160" s="24">
        <v>1051293</v>
      </c>
      <c r="AD160" s="24">
        <v>323467</v>
      </c>
      <c r="AE160" s="24">
        <f t="shared" si="31"/>
        <v>3408672</v>
      </c>
      <c r="AF160" s="19"/>
      <c r="AG160" s="24">
        <f t="shared" si="32"/>
        <v>646732943.4704628</v>
      </c>
      <c r="AH160" s="24">
        <f t="shared" si="33"/>
        <v>126357220.67553908</v>
      </c>
      <c r="AI160" s="24">
        <f t="shared" si="34"/>
        <v>56296881.508030705</v>
      </c>
      <c r="AJ160" s="24">
        <f t="shared" si="35"/>
        <v>390734870.28233141</v>
      </c>
      <c r="AK160" s="24">
        <f t="shared" si="36"/>
        <v>128362354.18026692</v>
      </c>
      <c r="AL160" s="19"/>
      <c r="AM160" s="21">
        <f t="shared" si="37"/>
        <v>1348484270.1166308</v>
      </c>
      <c r="AN160" s="19"/>
      <c r="AO160" s="6">
        <f t="shared" si="38"/>
        <v>395.60399772011823</v>
      </c>
    </row>
    <row r="161" spans="1:41" s="1" customFormat="1" x14ac:dyDescent="0.25">
      <c r="A161" s="16">
        <v>43497</v>
      </c>
      <c r="B161" s="35">
        <v>392.55911559997327</v>
      </c>
      <c r="C161" s="35">
        <v>347.7220631465741</v>
      </c>
      <c r="D161" s="35">
        <v>331.73197858628248</v>
      </c>
      <c r="E161" s="35">
        <v>346.31961350585902</v>
      </c>
      <c r="F161" s="35">
        <v>357.5765362708637</v>
      </c>
      <c r="G161" s="19"/>
      <c r="H161" s="6">
        <v>16</v>
      </c>
      <c r="I161" s="6">
        <v>37.499999999999886</v>
      </c>
      <c r="J161" s="6">
        <v>-0.79999999999995453</v>
      </c>
      <c r="K161" s="6">
        <v>2</v>
      </c>
      <c r="L161" s="6">
        <v>30.782999999999902</v>
      </c>
      <c r="M161" s="19"/>
      <c r="N161" s="30">
        <v>0.63474124513618557</v>
      </c>
      <c r="O161" s="30">
        <v>0.46934444444444412</v>
      </c>
      <c r="P161" s="30">
        <v>0.58454526748971203</v>
      </c>
      <c r="Q161" s="30">
        <v>0.52172847453067561</v>
      </c>
      <c r="R161" s="30">
        <v>0.45320426829268312</v>
      </c>
      <c r="S161" s="25"/>
      <c r="T161" s="20">
        <f t="shared" si="26"/>
        <v>382.40325567779428</v>
      </c>
      <c r="U161" s="20">
        <f t="shared" si="27"/>
        <v>330.1216464799075</v>
      </c>
      <c r="V161" s="20">
        <f t="shared" si="28"/>
        <v>332.19961480027422</v>
      </c>
      <c r="W161" s="20">
        <f t="shared" si="29"/>
        <v>345.27615655679767</v>
      </c>
      <c r="X161" s="20">
        <f t="shared" si="30"/>
        <v>343.62554928001009</v>
      </c>
      <c r="Y161" s="19"/>
      <c r="Z161" s="24">
        <v>1538977</v>
      </c>
      <c r="AA161" s="24">
        <v>337529</v>
      </c>
      <c r="AB161" s="24">
        <v>158688</v>
      </c>
      <c r="AC161" s="24">
        <v>1052210</v>
      </c>
      <c r="AD161" s="24">
        <v>323469</v>
      </c>
      <c r="AE161" s="24">
        <f t="shared" si="31"/>
        <v>3410873</v>
      </c>
      <c r="AF161" s="19"/>
      <c r="AG161" s="24">
        <f t="shared" si="32"/>
        <v>588509815.2132448</v>
      </c>
      <c r="AH161" s="24">
        <f t="shared" si="33"/>
        <v>111425629.2147167</v>
      </c>
      <c r="AI161" s="24">
        <f t="shared" si="34"/>
        <v>52716092.473425917</v>
      </c>
      <c r="AJ161" s="24">
        <f t="shared" si="35"/>
        <v>363303024.69062805</v>
      </c>
      <c r="AK161" s="24">
        <f t="shared" si="36"/>
        <v>111152212.80005558</v>
      </c>
      <c r="AL161" s="19"/>
      <c r="AM161" s="21">
        <f t="shared" si="37"/>
        <v>1227106774.3920708</v>
      </c>
      <c r="AN161" s="19"/>
      <c r="AO161" s="6">
        <f t="shared" si="38"/>
        <v>359.76325544576736</v>
      </c>
    </row>
    <row r="162" spans="1:41" s="1" customFormat="1" x14ac:dyDescent="0.25">
      <c r="A162" s="16">
        <v>43525</v>
      </c>
      <c r="B162" s="35">
        <v>382.50725681336564</v>
      </c>
      <c r="C162" s="35">
        <v>312.54072383573322</v>
      </c>
      <c r="D162" s="35">
        <v>330.26390684073959</v>
      </c>
      <c r="E162" s="35">
        <v>333.7037983538977</v>
      </c>
      <c r="F162" s="35">
        <v>320.28752807506453</v>
      </c>
      <c r="G162" s="19"/>
      <c r="H162" s="6">
        <v>85.999999999999943</v>
      </c>
      <c r="I162" s="6">
        <v>64.700000000000045</v>
      </c>
      <c r="J162" s="6">
        <v>76.000000000000114</v>
      </c>
      <c r="K162" s="6">
        <v>89.100000000000023</v>
      </c>
      <c r="L162" s="6">
        <v>61.929000000000087</v>
      </c>
      <c r="M162" s="19"/>
      <c r="N162" s="30">
        <v>0.65921428571428642</v>
      </c>
      <c r="O162" s="30">
        <v>0.48075196850393587</v>
      </c>
      <c r="P162" s="30">
        <v>0.60571173469387674</v>
      </c>
      <c r="Q162" s="30">
        <v>0.52772757225193434</v>
      </c>
      <c r="R162" s="30">
        <v>0.46456367041198443</v>
      </c>
      <c r="S162" s="25"/>
      <c r="T162" s="20">
        <f t="shared" si="26"/>
        <v>325.81482824193705</v>
      </c>
      <c r="U162" s="20">
        <f t="shared" si="27"/>
        <v>281.43607147352856</v>
      </c>
      <c r="V162" s="20">
        <f t="shared" si="28"/>
        <v>284.22981500400488</v>
      </c>
      <c r="W162" s="20">
        <f t="shared" si="29"/>
        <v>286.68327166625033</v>
      </c>
      <c r="X162" s="20">
        <f t="shared" si="30"/>
        <v>291.51756453012069</v>
      </c>
      <c r="Y162" s="19"/>
      <c r="Z162" s="24">
        <v>1540252</v>
      </c>
      <c r="AA162" s="24">
        <v>337938</v>
      </c>
      <c r="AB162" s="24">
        <v>158784</v>
      </c>
      <c r="AC162" s="24">
        <v>1053033</v>
      </c>
      <c r="AD162" s="24">
        <v>323668</v>
      </c>
      <c r="AE162" s="24">
        <f t="shared" si="31"/>
        <v>3413675</v>
      </c>
      <c r="AF162" s="19"/>
      <c r="AG162" s="24">
        <f t="shared" si="32"/>
        <v>501836940.82930005</v>
      </c>
      <c r="AH162" s="24">
        <f t="shared" si="33"/>
        <v>95107943.121621296</v>
      </c>
      <c r="AI162" s="24">
        <f t="shared" si="34"/>
        <v>45131146.945595913</v>
      </c>
      <c r="AJ162" s="24">
        <f t="shared" si="35"/>
        <v>301886945.6125266</v>
      </c>
      <c r="AK162" s="24">
        <f t="shared" si="36"/>
        <v>94354907.076335102</v>
      </c>
      <c r="AL162" s="19"/>
      <c r="AM162" s="21">
        <f t="shared" si="37"/>
        <v>1038317883.5853788</v>
      </c>
      <c r="AN162" s="19"/>
      <c r="AO162" s="6">
        <f t="shared" si="38"/>
        <v>304.1642463284814</v>
      </c>
    </row>
    <row r="163" spans="1:41" s="1" customFormat="1" x14ac:dyDescent="0.25">
      <c r="A163" s="16">
        <v>43556</v>
      </c>
      <c r="B163" s="35">
        <v>237.06824251544731</v>
      </c>
      <c r="C163" s="35">
        <v>194.44334456044623</v>
      </c>
      <c r="D163" s="35">
        <v>201.46926549277151</v>
      </c>
      <c r="E163" s="35">
        <v>193.45812588529785</v>
      </c>
      <c r="F163" s="35">
        <v>202.24388633520226</v>
      </c>
      <c r="G163" s="19"/>
      <c r="H163" s="6">
        <v>36.400000000000034</v>
      </c>
      <c r="I163" s="6">
        <v>28.399999999999977</v>
      </c>
      <c r="J163" s="6">
        <v>11.999999999999943</v>
      </c>
      <c r="K163" s="6">
        <v>6.3999999999999773</v>
      </c>
      <c r="L163" s="6">
        <v>14.449999999999989</v>
      </c>
      <c r="M163" s="19"/>
      <c r="N163" s="30">
        <v>0.66700904977375419</v>
      </c>
      <c r="O163" s="30">
        <v>0.48700732600732571</v>
      </c>
      <c r="P163" s="30">
        <v>0.60430508474576283</v>
      </c>
      <c r="Q163" s="30">
        <v>0.511920085632382</v>
      </c>
      <c r="R163" s="30">
        <v>0.45117313432835787</v>
      </c>
      <c r="S163" s="25"/>
      <c r="T163" s="20">
        <f t="shared" si="26"/>
        <v>212.78911310368264</v>
      </c>
      <c r="U163" s="20">
        <f t="shared" si="27"/>
        <v>180.6123365018382</v>
      </c>
      <c r="V163" s="20">
        <f t="shared" si="28"/>
        <v>194.21760447582238</v>
      </c>
      <c r="W163" s="20">
        <f t="shared" si="29"/>
        <v>190.18183733725061</v>
      </c>
      <c r="X163" s="20">
        <f t="shared" si="30"/>
        <v>195.7244345441575</v>
      </c>
      <c r="Y163" s="19"/>
      <c r="Z163" s="24">
        <v>1540887</v>
      </c>
      <c r="AA163" s="24">
        <v>338309</v>
      </c>
      <c r="AB163" s="24">
        <v>158816</v>
      </c>
      <c r="AC163" s="24">
        <v>1053459</v>
      </c>
      <c r="AD163" s="24">
        <v>323715</v>
      </c>
      <c r="AE163" s="24">
        <f t="shared" si="31"/>
        <v>3415186</v>
      </c>
      <c r="AF163" s="19"/>
      <c r="AG163" s="24">
        <f t="shared" si="32"/>
        <v>327883978.12299424</v>
      </c>
      <c r="AH163" s="24">
        <f t="shared" si="33"/>
        <v>61102778.949600376</v>
      </c>
      <c r="AI163" s="24">
        <f t="shared" si="34"/>
        <v>30844863.072432209</v>
      </c>
      <c r="AJ163" s="24">
        <f t="shared" si="35"/>
        <v>200348768.1794627</v>
      </c>
      <c r="AK163" s="24">
        <f t="shared" si="36"/>
        <v>63358935.328461945</v>
      </c>
      <c r="AL163" s="19"/>
      <c r="AM163" s="21">
        <f t="shared" si="37"/>
        <v>683539323.65295148</v>
      </c>
      <c r="AN163" s="19"/>
      <c r="AO163" s="6">
        <f t="shared" si="38"/>
        <v>200.14702673674333</v>
      </c>
    </row>
    <row r="164" spans="1:41" s="1" customFormat="1" x14ac:dyDescent="0.25">
      <c r="A164" s="16">
        <v>43586</v>
      </c>
      <c r="B164" s="35">
        <v>140.85679190483236</v>
      </c>
      <c r="C164" s="35">
        <v>108.01393756973793</v>
      </c>
      <c r="D164" s="35">
        <v>110.83577070051668</v>
      </c>
      <c r="E164" s="35">
        <v>124.5833891985251</v>
      </c>
      <c r="F164" s="35">
        <v>131.47483771641566</v>
      </c>
      <c r="G164" s="19"/>
      <c r="H164" s="6">
        <v>51.599999999999994</v>
      </c>
      <c r="I164" s="6">
        <v>61.399999999999991</v>
      </c>
      <c r="J164" s="6">
        <v>45.600000000000023</v>
      </c>
      <c r="K164" s="6">
        <v>35.399999999999977</v>
      </c>
      <c r="L164" s="6">
        <v>68.623000000000019</v>
      </c>
      <c r="M164" s="19"/>
      <c r="N164" s="30">
        <v>0.76870784313725271</v>
      </c>
      <c r="O164" s="30">
        <v>0.49094807692307596</v>
      </c>
      <c r="P164" s="30">
        <v>0.65909464285714336</v>
      </c>
      <c r="Q164" s="30">
        <v>0.48940583297659107</v>
      </c>
      <c r="R164" s="30">
        <v>0.44749245283018835</v>
      </c>
      <c r="S164" s="25"/>
      <c r="T164" s="20">
        <f t="shared" si="26"/>
        <v>101.19146719895014</v>
      </c>
      <c r="U164" s="20">
        <f t="shared" si="27"/>
        <v>77.869725646661067</v>
      </c>
      <c r="V164" s="20">
        <f t="shared" si="28"/>
        <v>80.781054986230927</v>
      </c>
      <c r="W164" s="20">
        <f t="shared" si="29"/>
        <v>107.25842271115378</v>
      </c>
      <c r="X164" s="20">
        <f t="shared" si="30"/>
        <v>100.76656312584964</v>
      </c>
      <c r="Y164" s="19"/>
      <c r="Z164" s="24">
        <v>1541154</v>
      </c>
      <c r="AA164" s="24">
        <v>338589</v>
      </c>
      <c r="AB164" s="24">
        <v>158897</v>
      </c>
      <c r="AC164" s="24">
        <v>1056078</v>
      </c>
      <c r="AD164" s="24">
        <v>324087</v>
      </c>
      <c r="AE164" s="24">
        <f t="shared" si="31"/>
        <v>3418805</v>
      </c>
      <c r="AF164" s="19"/>
      <c r="AG164" s="24">
        <f t="shared" si="32"/>
        <v>155951634.43953079</v>
      </c>
      <c r="AH164" s="24">
        <f t="shared" si="33"/>
        <v>26365832.536977325</v>
      </c>
      <c r="AI164" s="24">
        <f t="shared" si="34"/>
        <v>12835867.294147136</v>
      </c>
      <c r="AJ164" s="24">
        <f t="shared" si="35"/>
        <v>113273260.53994986</v>
      </c>
      <c r="AK164" s="24">
        <f t="shared" si="36"/>
        <v>32657133.143767234</v>
      </c>
      <c r="AL164" s="19"/>
      <c r="AM164" s="21">
        <f t="shared" si="37"/>
        <v>341083727.95437235</v>
      </c>
      <c r="AN164" s="19"/>
      <c r="AO164" s="6">
        <f t="shared" si="38"/>
        <v>99.766944284442175</v>
      </c>
    </row>
    <row r="165" spans="1:41" s="1" customFormat="1" x14ac:dyDescent="0.25">
      <c r="A165" s="16">
        <v>43617</v>
      </c>
      <c r="B165" s="35">
        <v>75.144770740634328</v>
      </c>
      <c r="C165" s="35">
        <v>61.126176678618158</v>
      </c>
      <c r="D165" s="35">
        <v>60.85318039348018</v>
      </c>
      <c r="E165" s="35">
        <v>72.238047859938376</v>
      </c>
      <c r="F165" s="35">
        <v>67.912891769743837</v>
      </c>
      <c r="G165" s="19"/>
      <c r="H165" s="6">
        <v>8.1000000000000014</v>
      </c>
      <c r="I165" s="6">
        <v>17.100000000000001</v>
      </c>
      <c r="J165" s="6">
        <v>7.9</v>
      </c>
      <c r="K165" s="6">
        <v>10.9</v>
      </c>
      <c r="L165" s="6">
        <v>33.474000000000004</v>
      </c>
      <c r="M165" s="19"/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25"/>
      <c r="T165" s="20">
        <f t="shared" si="26"/>
        <v>75.144770740634328</v>
      </c>
      <c r="U165" s="20">
        <f t="shared" si="27"/>
        <v>61.126176678618158</v>
      </c>
      <c r="V165" s="20">
        <f t="shared" si="28"/>
        <v>60.85318039348018</v>
      </c>
      <c r="W165" s="20">
        <f t="shared" si="29"/>
        <v>72.238047859938376</v>
      </c>
      <c r="X165" s="20">
        <f t="shared" si="30"/>
        <v>67.912891769743837</v>
      </c>
      <c r="Y165" s="19"/>
      <c r="Z165" s="24">
        <v>1540173</v>
      </c>
      <c r="AA165" s="24">
        <v>338591</v>
      </c>
      <c r="AB165" s="24">
        <v>158839</v>
      </c>
      <c r="AC165" s="24">
        <v>1056792</v>
      </c>
      <c r="AD165" s="24">
        <v>324595</v>
      </c>
      <c r="AE165" s="24">
        <f t="shared" si="31"/>
        <v>3418990</v>
      </c>
      <c r="AF165" s="19"/>
      <c r="AG165" s="24">
        <f t="shared" si="32"/>
        <v>115735946.98591499</v>
      </c>
      <c r="AH165" s="24">
        <f t="shared" si="33"/>
        <v>20696773.28779</v>
      </c>
      <c r="AI165" s="24">
        <f t="shared" si="34"/>
        <v>9665858.3205199987</v>
      </c>
      <c r="AJ165" s="24">
        <f t="shared" si="35"/>
        <v>76340591.074000001</v>
      </c>
      <c r="AK165" s="24">
        <f t="shared" si="36"/>
        <v>22044185.104000002</v>
      </c>
      <c r="AL165" s="19"/>
      <c r="AM165" s="21">
        <f t="shared" si="37"/>
        <v>244483354.77222499</v>
      </c>
      <c r="AN165" s="19"/>
      <c r="AO165" s="6">
        <f t="shared" si="38"/>
        <v>71.507478750223015</v>
      </c>
    </row>
    <row r="166" spans="1:41" s="1" customFormat="1" x14ac:dyDescent="0.25">
      <c r="A166" s="16">
        <v>43647</v>
      </c>
      <c r="B166" s="35">
        <v>71.928174292008094</v>
      </c>
      <c r="C166" s="35">
        <v>53.131909009867975</v>
      </c>
      <c r="D166" s="35">
        <v>53.625385702727037</v>
      </c>
      <c r="E166" s="35">
        <v>56.523929337719657</v>
      </c>
      <c r="F166" s="35">
        <v>41.53547104136684</v>
      </c>
      <c r="G166" s="19"/>
      <c r="H166" s="6">
        <v>0</v>
      </c>
      <c r="I166" s="6">
        <v>0</v>
      </c>
      <c r="J166" s="6">
        <v>0</v>
      </c>
      <c r="K166" s="6">
        <v>0</v>
      </c>
      <c r="L166" s="6">
        <v>0.40700000000000003</v>
      </c>
      <c r="M166" s="19"/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25"/>
      <c r="T166" s="20">
        <f t="shared" si="26"/>
        <v>71.928174292008094</v>
      </c>
      <c r="U166" s="20">
        <f t="shared" si="27"/>
        <v>53.131909009867975</v>
      </c>
      <c r="V166" s="20">
        <f t="shared" si="28"/>
        <v>53.625385702727037</v>
      </c>
      <c r="W166" s="20">
        <f t="shared" si="29"/>
        <v>56.523929337719657</v>
      </c>
      <c r="X166" s="20">
        <f t="shared" si="30"/>
        <v>41.53547104136684</v>
      </c>
      <c r="Y166" s="19"/>
      <c r="Z166" s="24">
        <v>1539947</v>
      </c>
      <c r="AA166" s="24">
        <v>338773</v>
      </c>
      <c r="AB166" s="24">
        <v>158817</v>
      </c>
      <c r="AC166" s="24">
        <v>1057226</v>
      </c>
      <c r="AD166" s="24">
        <v>325188</v>
      </c>
      <c r="AE166" s="24">
        <f t="shared" si="31"/>
        <v>3419951</v>
      </c>
      <c r="AF166" s="19"/>
      <c r="AG166" s="24">
        <f t="shared" si="32"/>
        <v>110765576.21645498</v>
      </c>
      <c r="AH166" s="24">
        <f t="shared" si="33"/>
        <v>17999656.211000003</v>
      </c>
      <c r="AI166" s="24">
        <f t="shared" si="34"/>
        <v>8516622.8811499998</v>
      </c>
      <c r="AJ166" s="24">
        <f t="shared" si="35"/>
        <v>59758567.718000002</v>
      </c>
      <c r="AK166" s="24">
        <f t="shared" si="36"/>
        <v>13506836.756999999</v>
      </c>
      <c r="AL166" s="19"/>
      <c r="AM166" s="21">
        <f t="shared" si="37"/>
        <v>210547259.78360498</v>
      </c>
      <c r="AN166" s="19"/>
      <c r="AO166" s="6">
        <f t="shared" si="38"/>
        <v>61.564408315676154</v>
      </c>
    </row>
    <row r="167" spans="1:41" s="1" customFormat="1" x14ac:dyDescent="0.25">
      <c r="A167" s="16">
        <v>43678</v>
      </c>
      <c r="B167" s="35">
        <v>59.070042982563322</v>
      </c>
      <c r="C167" s="35">
        <v>33.226199274997924</v>
      </c>
      <c r="D167" s="35">
        <v>26.633986080013091</v>
      </c>
      <c r="E167" s="35">
        <v>49.76346812223116</v>
      </c>
      <c r="F167" s="35">
        <v>35.735151457856809</v>
      </c>
      <c r="G167" s="19"/>
      <c r="H167" s="6">
        <v>0</v>
      </c>
      <c r="I167" s="6">
        <v>0.39999999999999991</v>
      </c>
      <c r="J167" s="6">
        <v>0</v>
      </c>
      <c r="K167" s="6">
        <v>0</v>
      </c>
      <c r="L167" s="6">
        <v>5.202</v>
      </c>
      <c r="M167" s="19"/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25"/>
      <c r="T167" s="20">
        <f t="shared" si="26"/>
        <v>59.070042982563322</v>
      </c>
      <c r="U167" s="20">
        <f t="shared" si="27"/>
        <v>33.226199274997924</v>
      </c>
      <c r="V167" s="20">
        <f t="shared" si="28"/>
        <v>26.633986080013091</v>
      </c>
      <c r="W167" s="20">
        <f t="shared" si="29"/>
        <v>49.76346812223116</v>
      </c>
      <c r="X167" s="20">
        <f t="shared" si="30"/>
        <v>35.735151457856809</v>
      </c>
      <c r="Y167" s="19"/>
      <c r="Z167" s="24">
        <v>1540373</v>
      </c>
      <c r="AA167" s="24">
        <v>339268</v>
      </c>
      <c r="AB167" s="24">
        <v>158924</v>
      </c>
      <c r="AC167" s="24">
        <v>1059108</v>
      </c>
      <c r="AD167" s="24">
        <v>325272</v>
      </c>
      <c r="AE167" s="24">
        <f t="shared" si="31"/>
        <v>3422945</v>
      </c>
      <c r="AF167" s="19"/>
      <c r="AG167" s="24">
        <f t="shared" si="32"/>
        <v>90989899.319180012</v>
      </c>
      <c r="AH167" s="24">
        <f t="shared" si="33"/>
        <v>11272586.175629996</v>
      </c>
      <c r="AI167" s="24">
        <f t="shared" si="34"/>
        <v>4232779.6037800005</v>
      </c>
      <c r="AJ167" s="24">
        <f t="shared" si="35"/>
        <v>52704887.196000002</v>
      </c>
      <c r="AK167" s="24">
        <f t="shared" si="36"/>
        <v>11623644.185000001</v>
      </c>
      <c r="AL167" s="19"/>
      <c r="AM167" s="21">
        <f t="shared" si="37"/>
        <v>170823796.47959003</v>
      </c>
      <c r="AN167" s="19"/>
      <c r="AO167" s="6">
        <f t="shared" si="38"/>
        <v>49.905504318529815</v>
      </c>
    </row>
    <row r="168" spans="1:41" s="1" customFormat="1" x14ac:dyDescent="0.25">
      <c r="A168" s="16">
        <v>43709</v>
      </c>
      <c r="B168" s="35">
        <v>60.920339731650138</v>
      </c>
      <c r="C168" s="35">
        <v>64.124557055671886</v>
      </c>
      <c r="D168" s="35">
        <v>63.321735204199669</v>
      </c>
      <c r="E168" s="35">
        <v>56.17766853399219</v>
      </c>
      <c r="F168" s="35">
        <v>54.78475685139793</v>
      </c>
      <c r="G168" s="19"/>
      <c r="H168" s="6">
        <v>4.3000000000000007</v>
      </c>
      <c r="I168" s="6">
        <v>27.299999999999997</v>
      </c>
      <c r="J168" s="6">
        <v>3.1</v>
      </c>
      <c r="K168" s="6">
        <v>10.1</v>
      </c>
      <c r="L168" s="6">
        <v>24.221000000000011</v>
      </c>
      <c r="M168" s="19"/>
      <c r="N168" s="30">
        <v>0.55301000000000045</v>
      </c>
      <c r="O168" s="30">
        <v>0.29463333333333064</v>
      </c>
      <c r="P168" s="30">
        <v>0.64765000000000583</v>
      </c>
      <c r="Q168" s="30">
        <v>0</v>
      </c>
      <c r="R168" s="30">
        <v>0.15336296296296223</v>
      </c>
      <c r="S168" s="25"/>
      <c r="T168" s="20">
        <f t="shared" si="26"/>
        <v>58.542396731650136</v>
      </c>
      <c r="U168" s="20">
        <f t="shared" si="27"/>
        <v>56.081067055671959</v>
      </c>
      <c r="V168" s="20">
        <f t="shared" si="28"/>
        <v>61.31402020419965</v>
      </c>
      <c r="W168" s="20">
        <f t="shared" si="29"/>
        <v>56.17766853399219</v>
      </c>
      <c r="X168" s="20">
        <f t="shared" si="30"/>
        <v>51.070152525472018</v>
      </c>
      <c r="Y168" s="19"/>
      <c r="Z168" s="24">
        <v>1541756</v>
      </c>
      <c r="AA168" s="24">
        <v>340064</v>
      </c>
      <c r="AB168" s="24">
        <v>159060</v>
      </c>
      <c r="AC168" s="24">
        <v>1059626</v>
      </c>
      <c r="AD168" s="24">
        <v>325554</v>
      </c>
      <c r="AE168" s="24">
        <f t="shared" si="31"/>
        <v>3426060</v>
      </c>
      <c r="AF168" s="19"/>
      <c r="AG168" s="24">
        <f t="shared" si="32"/>
        <v>90258091.41540198</v>
      </c>
      <c r="AH168" s="24">
        <f t="shared" si="33"/>
        <v>19071151.98722003</v>
      </c>
      <c r="AI168" s="24">
        <f t="shared" si="34"/>
        <v>9752608.0536799971</v>
      </c>
      <c r="AJ168" s="24">
        <f t="shared" si="35"/>
        <v>59527318.198000006</v>
      </c>
      <c r="AK168" s="24">
        <f t="shared" si="36"/>
        <v>16626092.435277518</v>
      </c>
      <c r="AL168" s="19"/>
      <c r="AM168" s="21">
        <f t="shared" si="37"/>
        <v>195235262.08957955</v>
      </c>
      <c r="AN168" s="19"/>
      <c r="AO168" s="6">
        <f t="shared" si="38"/>
        <v>56.985359885576891</v>
      </c>
    </row>
    <row r="169" spans="1:41" s="1" customFormat="1" x14ac:dyDescent="0.25">
      <c r="A169" s="16">
        <v>43739</v>
      </c>
      <c r="B169" s="35">
        <v>145.52678615378446</v>
      </c>
      <c r="C169" s="35">
        <v>125.79879106446218</v>
      </c>
      <c r="D169" s="35">
        <v>121.16193304991789</v>
      </c>
      <c r="E169" s="35">
        <v>118.77969414737838</v>
      </c>
      <c r="F169" s="35">
        <v>128.31984757629169</v>
      </c>
      <c r="G169" s="19"/>
      <c r="H169" s="6">
        <v>18.199999999999989</v>
      </c>
      <c r="I169" s="6">
        <v>14.499999999999943</v>
      </c>
      <c r="J169" s="6">
        <v>30.300000000000011</v>
      </c>
      <c r="K169" s="6">
        <v>20.799999999999983</v>
      </c>
      <c r="L169" s="6">
        <v>25.720000000000027</v>
      </c>
      <c r="M169" s="19"/>
      <c r="N169" s="30">
        <v>0.56811570247934029</v>
      </c>
      <c r="O169" s="30">
        <v>0.38578770949720614</v>
      </c>
      <c r="P169" s="30">
        <v>0.49970918367346845</v>
      </c>
      <c r="Q169" s="30">
        <v>0.33023131107954012</v>
      </c>
      <c r="R169" s="30">
        <v>0.35614218009478776</v>
      </c>
      <c r="S169" s="25"/>
      <c r="T169" s="20">
        <f t="shared" si="26"/>
        <v>135.18708036866047</v>
      </c>
      <c r="U169" s="20">
        <f t="shared" si="27"/>
        <v>120.20486927675272</v>
      </c>
      <c r="V169" s="20">
        <f t="shared" si="28"/>
        <v>106.02074478461179</v>
      </c>
      <c r="W169" s="20">
        <f t="shared" si="29"/>
        <v>111.91088287692395</v>
      </c>
      <c r="X169" s="20">
        <f t="shared" si="30"/>
        <v>119.15987070425373</v>
      </c>
      <c r="Y169" s="19"/>
      <c r="Z169" s="24">
        <v>1546034</v>
      </c>
      <c r="AA169" s="24">
        <v>341487</v>
      </c>
      <c r="AB169" s="24">
        <v>159542</v>
      </c>
      <c r="AC169" s="24">
        <v>1058500</v>
      </c>
      <c r="AD169" s="24">
        <v>325658</v>
      </c>
      <c r="AE169" s="24">
        <f t="shared" si="31"/>
        <v>3431221</v>
      </c>
      <c r="AF169" s="19"/>
      <c r="AG169" s="24">
        <f t="shared" si="32"/>
        <v>209003822.61068162</v>
      </c>
      <c r="AH169" s="24">
        <f t="shared" si="33"/>
        <v>41048400.194710456</v>
      </c>
      <c r="AI169" s="24">
        <f t="shared" si="34"/>
        <v>16914761.664426535</v>
      </c>
      <c r="AJ169" s="24">
        <f t="shared" si="35"/>
        <v>118457669.525224</v>
      </c>
      <c r="AK169" s="24">
        <f t="shared" si="36"/>
        <v>38805365.173805863</v>
      </c>
      <c r="AL169" s="19"/>
      <c r="AM169" s="21">
        <f t="shared" si="37"/>
        <v>424230019.16884851</v>
      </c>
      <c r="AN169" s="19"/>
      <c r="AO169" s="6">
        <f t="shared" si="38"/>
        <v>123.63820901330708</v>
      </c>
    </row>
    <row r="170" spans="1:41" s="1" customFormat="1" x14ac:dyDescent="0.25">
      <c r="A170" s="16">
        <v>43770</v>
      </c>
      <c r="B170" s="35">
        <v>300.41667676906945</v>
      </c>
      <c r="C170" s="35">
        <v>256.93975684995286</v>
      </c>
      <c r="D170" s="35">
        <v>248.00437567331895</v>
      </c>
      <c r="E170" s="35">
        <v>267.83540748953823</v>
      </c>
      <c r="F170" s="35">
        <v>291.99365356184956</v>
      </c>
      <c r="G170" s="19"/>
      <c r="H170" s="6">
        <v>116.80000000000007</v>
      </c>
      <c r="I170" s="6">
        <v>103.39999999999998</v>
      </c>
      <c r="J170" s="6">
        <v>96.199999999999932</v>
      </c>
      <c r="K170" s="6">
        <v>89.499999999999943</v>
      </c>
      <c r="L170" s="6">
        <v>99.138000000000034</v>
      </c>
      <c r="M170" s="19"/>
      <c r="N170" s="30">
        <v>0.63939016393442594</v>
      </c>
      <c r="O170" s="30">
        <v>0.43224694376528078</v>
      </c>
      <c r="P170" s="30">
        <v>0.56820068027210779</v>
      </c>
      <c r="Q170" s="30">
        <v>0.4870690556830749</v>
      </c>
      <c r="R170" s="30">
        <v>0.46543793911006914</v>
      </c>
      <c r="S170" s="25"/>
      <c r="T170" s="20">
        <f t="shared" si="26"/>
        <v>225.73590562152845</v>
      </c>
      <c r="U170" s="20">
        <f t="shared" si="27"/>
        <v>212.24542286462284</v>
      </c>
      <c r="V170" s="20">
        <f t="shared" si="28"/>
        <v>193.34347023114222</v>
      </c>
      <c r="W170" s="20">
        <f t="shared" si="29"/>
        <v>224.24272700590305</v>
      </c>
      <c r="X170" s="20">
        <f t="shared" si="30"/>
        <v>245.85106715435552</v>
      </c>
      <c r="Y170" s="19"/>
      <c r="Z170" s="24">
        <v>1549176</v>
      </c>
      <c r="AA170" s="24">
        <v>342579</v>
      </c>
      <c r="AB170" s="24">
        <v>160095</v>
      </c>
      <c r="AC170" s="24">
        <v>1062442</v>
      </c>
      <c r="AD170" s="24">
        <v>326979</v>
      </c>
      <c r="AE170" s="24">
        <f t="shared" si="31"/>
        <v>3441271</v>
      </c>
      <c r="AF170" s="19"/>
      <c r="AG170" s="24">
        <f t="shared" si="32"/>
        <v>349704647.32713693</v>
      </c>
      <c r="AH170" s="24">
        <f t="shared" si="33"/>
        <v>72710824.719539627</v>
      </c>
      <c r="AI170" s="24">
        <f t="shared" si="34"/>
        <v>30953322.866654713</v>
      </c>
      <c r="AJ170" s="24">
        <f t="shared" si="35"/>
        <v>238244891.36560565</v>
      </c>
      <c r="AK170" s="24">
        <f t="shared" si="36"/>
        <v>80388136.087064013</v>
      </c>
      <c r="AL170" s="19"/>
      <c r="AM170" s="21">
        <f t="shared" si="37"/>
        <v>772001822.36600089</v>
      </c>
      <c r="AN170" s="19"/>
      <c r="AO170" s="6">
        <f t="shared" si="38"/>
        <v>224.3362473824354</v>
      </c>
    </row>
    <row r="171" spans="1:41" s="1" customFormat="1" x14ac:dyDescent="0.25">
      <c r="A171" s="16">
        <v>43800</v>
      </c>
      <c r="B171" s="35">
        <v>365.77316443150227</v>
      </c>
      <c r="C171" s="35">
        <v>324.85419345593851</v>
      </c>
      <c r="D171" s="35">
        <v>299.53515780110195</v>
      </c>
      <c r="E171" s="35">
        <v>332.86701195633492</v>
      </c>
      <c r="F171" s="35">
        <v>344.54009142290079</v>
      </c>
      <c r="G171" s="19"/>
      <c r="H171" s="6">
        <v>18.599999999999966</v>
      </c>
      <c r="I171" s="6">
        <v>5.2999999999999545</v>
      </c>
      <c r="J171" s="6">
        <v>21.699999999999989</v>
      </c>
      <c r="K171" s="6">
        <v>9.5999999999999659</v>
      </c>
      <c r="L171" s="6">
        <v>18.386000000000081</v>
      </c>
      <c r="M171" s="19"/>
      <c r="N171" s="30">
        <v>0.64379443254817814</v>
      </c>
      <c r="O171" s="30">
        <v>0.46048844884488421</v>
      </c>
      <c r="P171" s="30">
        <v>0.58438927738927637</v>
      </c>
      <c r="Q171" s="30">
        <v>0.53837662305373091</v>
      </c>
      <c r="R171" s="30">
        <v>0.46867799352750816</v>
      </c>
      <c r="S171" s="25"/>
      <c r="T171" s="20">
        <f t="shared" si="26"/>
        <v>353.79858798610616</v>
      </c>
      <c r="U171" s="20">
        <f t="shared" si="27"/>
        <v>322.41360467706068</v>
      </c>
      <c r="V171" s="20">
        <f t="shared" si="28"/>
        <v>286.85391048175467</v>
      </c>
      <c r="W171" s="20">
        <f t="shared" si="29"/>
        <v>327.69859637501912</v>
      </c>
      <c r="X171" s="20">
        <f t="shared" si="30"/>
        <v>335.92297783390399</v>
      </c>
      <c r="Y171" s="19"/>
      <c r="Z171" s="24">
        <v>1549037</v>
      </c>
      <c r="AA171" s="24">
        <v>342998</v>
      </c>
      <c r="AB171" s="24">
        <v>160253</v>
      </c>
      <c r="AC171" s="24">
        <v>1064373</v>
      </c>
      <c r="AD171" s="24">
        <v>327500</v>
      </c>
      <c r="AE171" s="24">
        <f t="shared" si="31"/>
        <v>3444161</v>
      </c>
      <c r="AF171" s="19"/>
      <c r="AG171" s="24">
        <f t="shared" si="32"/>
        <v>548047103.33823395</v>
      </c>
      <c r="AH171" s="24">
        <f t="shared" si="33"/>
        <v>110587221.57702246</v>
      </c>
      <c r="AI171" s="24">
        <f t="shared" si="34"/>
        <v>45969199.716432631</v>
      </c>
      <c r="AJ171" s="24">
        <f t="shared" si="35"/>
        <v>348793538.11946821</v>
      </c>
      <c r="AK171" s="24">
        <f t="shared" si="36"/>
        <v>110014775.24060355</v>
      </c>
      <c r="AL171" s="19"/>
      <c r="AM171" s="21">
        <f t="shared" si="37"/>
        <v>1163411837.9917607</v>
      </c>
      <c r="AN171" s="19"/>
      <c r="AO171" s="6">
        <f t="shared" si="38"/>
        <v>337.79252421468124</v>
      </c>
    </row>
    <row r="172" spans="1:41" s="1" customFormat="1" x14ac:dyDescent="0.25">
      <c r="A172" s="16">
        <v>43831</v>
      </c>
      <c r="B172" s="35">
        <v>387.81866285639563</v>
      </c>
      <c r="C172" s="35">
        <v>345.2321110149141</v>
      </c>
      <c r="D172" s="35">
        <v>326.15552330304217</v>
      </c>
      <c r="E172" s="35">
        <v>325.70680777893773</v>
      </c>
      <c r="F172" s="35">
        <v>361.43981695437117</v>
      </c>
      <c r="G172" s="19"/>
      <c r="H172" s="6">
        <v>-58.999999999999943</v>
      </c>
      <c r="I172" s="6">
        <v>-67.899999999999977</v>
      </c>
      <c r="J172" s="6">
        <v>-65.500000000000057</v>
      </c>
      <c r="K172" s="6">
        <v>-77.999999999999943</v>
      </c>
      <c r="L172" s="6">
        <v>-64.541000000000054</v>
      </c>
      <c r="M172" s="19"/>
      <c r="N172" s="30">
        <v>0.67050976909413706</v>
      </c>
      <c r="O172" s="30">
        <v>0.48102367688022113</v>
      </c>
      <c r="P172" s="30">
        <v>0.6075113636363626</v>
      </c>
      <c r="Q172" s="30">
        <v>0.54836766680095794</v>
      </c>
      <c r="R172" s="30">
        <v>0.50126703755215629</v>
      </c>
      <c r="S172" s="25"/>
      <c r="T172" s="20">
        <f t="shared" si="26"/>
        <v>427.37873923294967</v>
      </c>
      <c r="U172" s="20">
        <f t="shared" si="27"/>
        <v>377.89361867508109</v>
      </c>
      <c r="V172" s="20">
        <f t="shared" si="28"/>
        <v>365.94751762122394</v>
      </c>
      <c r="W172" s="20">
        <f t="shared" si="29"/>
        <v>368.47948578941242</v>
      </c>
      <c r="X172" s="20">
        <f t="shared" si="30"/>
        <v>393.79209282502489</v>
      </c>
      <c r="Y172" s="19"/>
      <c r="Z172" s="24">
        <v>1552313</v>
      </c>
      <c r="AA172" s="24">
        <v>343970</v>
      </c>
      <c r="AB172" s="24">
        <v>160773</v>
      </c>
      <c r="AC172" s="24">
        <v>1064207</v>
      </c>
      <c r="AD172" s="24">
        <v>327361</v>
      </c>
      <c r="AE172" s="24">
        <f t="shared" si="31"/>
        <v>3448624</v>
      </c>
      <c r="AF172" s="19"/>
      <c r="AG172" s="24">
        <f t="shared" si="32"/>
        <v>663425572.83491778</v>
      </c>
      <c r="AH172" s="24">
        <f t="shared" si="33"/>
        <v>129984068.01566765</v>
      </c>
      <c r="AI172" s="24">
        <f t="shared" si="34"/>
        <v>58834480.250517033</v>
      </c>
      <c r="AJ172" s="24">
        <f t="shared" si="35"/>
        <v>392138448.13349324</v>
      </c>
      <c r="AK172" s="24">
        <f t="shared" si="36"/>
        <v>128912173.29929298</v>
      </c>
      <c r="AL172" s="19"/>
      <c r="AM172" s="21">
        <f t="shared" si="37"/>
        <v>1373294742.5338888</v>
      </c>
      <c r="AN172" s="19"/>
      <c r="AO172" s="6">
        <f t="shared" si="38"/>
        <v>398.21527152101498</v>
      </c>
    </row>
    <row r="173" spans="1:41" s="1" customFormat="1" x14ac:dyDescent="0.25">
      <c r="A173" s="16">
        <v>43862</v>
      </c>
      <c r="B173" s="35">
        <v>385.46806178217906</v>
      </c>
      <c r="C173" s="35">
        <v>329.97609120215049</v>
      </c>
      <c r="D173" s="35">
        <v>331.81524754876386</v>
      </c>
      <c r="E173" s="35">
        <v>326.25224763887309</v>
      </c>
      <c r="F173" s="35">
        <v>343.04082238847411</v>
      </c>
      <c r="G173" s="19"/>
      <c r="H173" s="6">
        <v>1.3374999999999773</v>
      </c>
      <c r="I173" s="6">
        <v>-1.970833333333303</v>
      </c>
      <c r="J173" s="6">
        <v>-7.4208333333332348</v>
      </c>
      <c r="K173" s="6">
        <v>-12.5</v>
      </c>
      <c r="L173" s="6">
        <v>-2.8029999999998836</v>
      </c>
      <c r="M173" s="19"/>
      <c r="N173" s="30">
        <v>0.63474124513618557</v>
      </c>
      <c r="O173" s="30">
        <v>0.46934444444444412</v>
      </c>
      <c r="P173" s="30">
        <v>0.58454526748971203</v>
      </c>
      <c r="Q173" s="30">
        <v>0.52172965498336454</v>
      </c>
      <c r="R173" s="30">
        <v>0.45320426829268312</v>
      </c>
      <c r="S173" s="25"/>
      <c r="T173" s="20">
        <f t="shared" si="26"/>
        <v>384.6190953668094</v>
      </c>
      <c r="U173" s="20">
        <f t="shared" si="27"/>
        <v>330.90109087807639</v>
      </c>
      <c r="V173" s="20">
        <f t="shared" si="28"/>
        <v>336.15306055459371</v>
      </c>
      <c r="W173" s="20">
        <f t="shared" si="29"/>
        <v>332.77386832616514</v>
      </c>
      <c r="X173" s="20">
        <f t="shared" si="30"/>
        <v>344.31115395249844</v>
      </c>
      <c r="Y173" s="19"/>
      <c r="Z173" s="24">
        <v>1553506</v>
      </c>
      <c r="AA173" s="24">
        <v>344387</v>
      </c>
      <c r="AB173" s="24">
        <v>160980</v>
      </c>
      <c r="AC173" s="24">
        <v>1065487</v>
      </c>
      <c r="AD173" s="24">
        <v>327749</v>
      </c>
      <c r="AE173" s="24">
        <f t="shared" si="31"/>
        <v>3452109</v>
      </c>
      <c r="AF173" s="19"/>
      <c r="AG173" s="24">
        <f t="shared" si="32"/>
        <v>597508072.36691058</v>
      </c>
      <c r="AH173" s="24">
        <f t="shared" si="33"/>
        <v>113958033.98422809</v>
      </c>
      <c r="AI173" s="24">
        <f t="shared" si="34"/>
        <v>54113919.688078493</v>
      </c>
      <c r="AJ173" s="24">
        <f t="shared" si="35"/>
        <v>354566230.64124072</v>
      </c>
      <c r="AK173" s="24">
        <f t="shared" si="36"/>
        <v>112847636.39677741</v>
      </c>
      <c r="AL173" s="19"/>
      <c r="AM173" s="21">
        <f t="shared" si="37"/>
        <v>1232993893.0772355</v>
      </c>
      <c r="AN173" s="19"/>
      <c r="AO173" s="6">
        <f t="shared" si="38"/>
        <v>357.17119392152318</v>
      </c>
    </row>
    <row r="174" spans="1:41" s="1" customFormat="1" x14ac:dyDescent="0.25">
      <c r="A174" s="16">
        <v>43891</v>
      </c>
      <c r="B174" s="35">
        <v>295.25166689122364</v>
      </c>
      <c r="C174" s="35">
        <v>255.56216806995872</v>
      </c>
      <c r="D174" s="35">
        <v>250.09892184210528</v>
      </c>
      <c r="E174" s="35">
        <v>256.38853487305113</v>
      </c>
      <c r="F174" s="35">
        <v>274.19242558192065</v>
      </c>
      <c r="G174" s="19"/>
      <c r="H174" s="6">
        <v>-44.466666666666754</v>
      </c>
      <c r="I174" s="6">
        <v>-52.804166666666617</v>
      </c>
      <c r="J174" s="6">
        <v>-55.40416666666664</v>
      </c>
      <c r="K174" s="6">
        <v>-54.699999999999989</v>
      </c>
      <c r="L174" s="6">
        <v>-45.654999999999916</v>
      </c>
      <c r="M174" s="19"/>
      <c r="N174" s="30">
        <v>0.65921428571428642</v>
      </c>
      <c r="O174" s="30">
        <v>0.48075196850393587</v>
      </c>
      <c r="P174" s="30">
        <v>0.60571173469387674</v>
      </c>
      <c r="Q174" s="30">
        <v>0.5277340173797469</v>
      </c>
      <c r="R174" s="30">
        <v>0.46456367041198443</v>
      </c>
      <c r="S174" s="25"/>
      <c r="T174" s="20">
        <f t="shared" si="26"/>
        <v>324.56472879598562</v>
      </c>
      <c r="U174" s="20">
        <f t="shared" si="27"/>
        <v>280.94787514016861</v>
      </c>
      <c r="V174" s="20">
        <f t="shared" si="28"/>
        <v>283.65787574304062</v>
      </c>
      <c r="W174" s="20">
        <f t="shared" si="29"/>
        <v>285.25558562372328</v>
      </c>
      <c r="X174" s="20">
        <f t="shared" si="30"/>
        <v>295.40207995457973</v>
      </c>
      <c r="Y174" s="19"/>
      <c r="Z174" s="24">
        <v>1554023</v>
      </c>
      <c r="AA174" s="24">
        <v>344832</v>
      </c>
      <c r="AB174" s="24">
        <v>161120</v>
      </c>
      <c r="AC174" s="24">
        <v>1065823</v>
      </c>
      <c r="AD174" s="24">
        <v>327622</v>
      </c>
      <c r="AE174" s="24">
        <f t="shared" si="31"/>
        <v>3453420</v>
      </c>
      <c r="AF174" s="19"/>
      <c r="AG174" s="24">
        <f t="shared" si="32"/>
        <v>504381053.53772396</v>
      </c>
      <c r="AH174" s="24">
        <f t="shared" si="33"/>
        <v>96879817.680334628</v>
      </c>
      <c r="AI174" s="24">
        <f t="shared" si="34"/>
        <v>45702956.939718708</v>
      </c>
      <c r="AJ174" s="24">
        <f t="shared" si="35"/>
        <v>304031964.0362336</v>
      </c>
      <c r="AK174" s="24">
        <f t="shared" si="36"/>
        <v>96780220.238879323</v>
      </c>
      <c r="AL174" s="19"/>
      <c r="AM174" s="21">
        <f t="shared" si="37"/>
        <v>1047776012.4328903</v>
      </c>
      <c r="AN174" s="19"/>
      <c r="AO174" s="6">
        <f t="shared" si="38"/>
        <v>303.40242786365121</v>
      </c>
    </row>
    <row r="175" spans="1:41" s="1" customFormat="1" x14ac:dyDescent="0.25">
      <c r="A175" s="16">
        <v>43922</v>
      </c>
      <c r="B175" s="35">
        <v>241.21727863438377</v>
      </c>
      <c r="C175" s="35">
        <v>190.96892963266751</v>
      </c>
      <c r="D175" s="35">
        <v>203.65869560071712</v>
      </c>
      <c r="E175" s="35">
        <v>206.71478463834248</v>
      </c>
      <c r="F175" s="35">
        <v>201.34169052455638</v>
      </c>
      <c r="G175" s="19"/>
      <c r="H175" s="6">
        <v>48.35000000000008</v>
      </c>
      <c r="I175" s="6">
        <v>29.68333333333328</v>
      </c>
      <c r="J175" s="6">
        <v>23.741666666666674</v>
      </c>
      <c r="K175" s="6">
        <v>40.699999999999875</v>
      </c>
      <c r="L175" s="6">
        <v>20.769000000000005</v>
      </c>
      <c r="M175" s="19"/>
      <c r="N175" s="30">
        <v>0.66700904977375419</v>
      </c>
      <c r="O175" s="30">
        <v>0.48700732600732571</v>
      </c>
      <c r="P175" s="30">
        <v>0.60430508474576283</v>
      </c>
      <c r="Q175" s="30">
        <v>0.51192010971535751</v>
      </c>
      <c r="R175" s="30">
        <v>0.45117313432835787</v>
      </c>
      <c r="S175" s="25"/>
      <c r="T175" s="20">
        <f t="shared" si="26"/>
        <v>208.9673910778227</v>
      </c>
      <c r="U175" s="20">
        <f t="shared" si="27"/>
        <v>176.51292883901675</v>
      </c>
      <c r="V175" s="20">
        <f t="shared" si="28"/>
        <v>189.31148571371148</v>
      </c>
      <c r="W175" s="20">
        <f t="shared" si="29"/>
        <v>185.87963617292749</v>
      </c>
      <c r="X175" s="20">
        <f t="shared" si="30"/>
        <v>191.97127569769071</v>
      </c>
      <c r="Y175" s="19"/>
      <c r="Z175" s="24">
        <v>1554053</v>
      </c>
      <c r="AA175" s="24">
        <v>345028</v>
      </c>
      <c r="AB175" s="24">
        <v>161199</v>
      </c>
      <c r="AC175" s="24">
        <v>1066838</v>
      </c>
      <c r="AD175" s="24">
        <v>327858</v>
      </c>
      <c r="AE175" s="24">
        <f t="shared" si="31"/>
        <v>3454976</v>
      </c>
      <c r="AF175" s="19"/>
      <c r="AG175" s="24">
        <f t="shared" si="32"/>
        <v>324746401.00666362</v>
      </c>
      <c r="AH175" s="24">
        <f t="shared" si="33"/>
        <v>60901902.811468273</v>
      </c>
      <c r="AI175" s="24">
        <f t="shared" si="34"/>
        <v>30516822.185564578</v>
      </c>
      <c r="AJ175" s="24">
        <f t="shared" si="35"/>
        <v>198303459.29545361</v>
      </c>
      <c r="AK175" s="24">
        <f t="shared" si="36"/>
        <v>62939318.507693484</v>
      </c>
      <c r="AL175" s="19"/>
      <c r="AM175" s="21">
        <f t="shared" si="37"/>
        <v>677407903.80684364</v>
      </c>
      <c r="AN175" s="19"/>
      <c r="AO175" s="6">
        <f t="shared" si="38"/>
        <v>196.06732544794627</v>
      </c>
    </row>
    <row r="176" spans="1:41" s="1" customFormat="1" x14ac:dyDescent="0.25">
      <c r="A176" s="16">
        <v>43952</v>
      </c>
      <c r="B176" s="35">
        <v>160.9168418201445</v>
      </c>
      <c r="C176" s="35">
        <v>105.32380581143811</v>
      </c>
      <c r="D176" s="35">
        <v>125.41414646991743</v>
      </c>
      <c r="E176" s="35">
        <v>133.69966463569244</v>
      </c>
      <c r="F176" s="35">
        <v>125.91177953699018</v>
      </c>
      <c r="G176" s="19"/>
      <c r="H176" s="6">
        <v>78.854166666666657</v>
      </c>
      <c r="I176" s="6">
        <v>76.825000000000017</v>
      </c>
      <c r="J176" s="6">
        <v>69.466666666666669</v>
      </c>
      <c r="K176" s="6">
        <v>75.700000000000017</v>
      </c>
      <c r="L176" s="6">
        <v>70.142999999999972</v>
      </c>
      <c r="M176" s="19"/>
      <c r="N176" s="30">
        <v>0.76870784313725271</v>
      </c>
      <c r="O176" s="30">
        <v>0.49094807692307596</v>
      </c>
      <c r="P176" s="30">
        <v>0.65909464285714336</v>
      </c>
      <c r="Q176" s="30">
        <v>0.48940759094983499</v>
      </c>
      <c r="R176" s="30">
        <v>0.44749245283018835</v>
      </c>
      <c r="S176" s="25"/>
      <c r="T176" s="20">
        <f t="shared" si="26"/>
        <v>100.30102543942573</v>
      </c>
      <c r="U176" s="20">
        <f t="shared" si="27"/>
        <v>67.606719801822777</v>
      </c>
      <c r="V176" s="20">
        <f t="shared" si="28"/>
        <v>79.629038612774536</v>
      </c>
      <c r="W176" s="20">
        <f t="shared" si="29"/>
        <v>96.651510000789926</v>
      </c>
      <c r="X176" s="20">
        <f t="shared" si="30"/>
        <v>94.523316418122292</v>
      </c>
      <c r="Y176" s="19"/>
      <c r="Z176" s="24">
        <v>1554459</v>
      </c>
      <c r="AA176" s="24">
        <v>345319</v>
      </c>
      <c r="AB176" s="24">
        <v>161356</v>
      </c>
      <c r="AC176" s="24">
        <v>1068781</v>
      </c>
      <c r="AD176" s="24">
        <v>328114</v>
      </c>
      <c r="AE176" s="24">
        <f t="shared" si="31"/>
        <v>3458029</v>
      </c>
      <c r="AF176" s="19"/>
      <c r="AG176" s="24">
        <f t="shared" si="32"/>
        <v>155913831.70354429</v>
      </c>
      <c r="AH176" s="24">
        <f t="shared" si="33"/>
        <v>23345884.875245638</v>
      </c>
      <c r="AI176" s="24">
        <f t="shared" si="34"/>
        <v>12848623.154402848</v>
      </c>
      <c r="AJ176" s="24">
        <f t="shared" si="35"/>
        <v>103299297.51015426</v>
      </c>
      <c r="AK176" s="24">
        <f t="shared" si="36"/>
        <v>31014423.443215776</v>
      </c>
      <c r="AL176" s="19"/>
      <c r="AM176" s="21">
        <f t="shared" si="37"/>
        <v>326422060.68656284</v>
      </c>
      <c r="AN176" s="19"/>
      <c r="AO176" s="6">
        <f t="shared" si="38"/>
        <v>94.395408681235125</v>
      </c>
    </row>
    <row r="177" spans="1:41" s="1" customFormat="1" x14ac:dyDescent="0.25">
      <c r="A177" s="16">
        <v>43983</v>
      </c>
      <c r="B177" s="35">
        <v>62.718205284996046</v>
      </c>
      <c r="C177" s="35">
        <v>53.545081035959392</v>
      </c>
      <c r="D177" s="35">
        <v>47.784125567909413</v>
      </c>
      <c r="E177" s="35">
        <v>66.791125955009591</v>
      </c>
      <c r="F177" s="35">
        <v>59.472143277127692</v>
      </c>
      <c r="G177" s="19"/>
      <c r="H177" s="6">
        <v>3.6375000000000002</v>
      </c>
      <c r="I177" s="6">
        <v>12.408333333333331</v>
      </c>
      <c r="J177" s="6">
        <v>5.0708333333333337</v>
      </c>
      <c r="K177" s="6">
        <v>7.1</v>
      </c>
      <c r="L177" s="6">
        <v>23.177000000000003</v>
      </c>
      <c r="M177" s="19"/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25"/>
      <c r="T177" s="20">
        <f t="shared" si="26"/>
        <v>62.718205284996046</v>
      </c>
      <c r="U177" s="20">
        <f t="shared" si="27"/>
        <v>53.545081035959392</v>
      </c>
      <c r="V177" s="20">
        <f t="shared" si="28"/>
        <v>47.784125567909413</v>
      </c>
      <c r="W177" s="20">
        <f t="shared" si="29"/>
        <v>66.791125955009591</v>
      </c>
      <c r="X177" s="20">
        <f t="shared" si="30"/>
        <v>59.472143277127692</v>
      </c>
      <c r="Y177" s="19"/>
      <c r="Z177" s="24">
        <v>1554590</v>
      </c>
      <c r="AA177" s="24">
        <v>345612</v>
      </c>
      <c r="AB177" s="24">
        <v>161443</v>
      </c>
      <c r="AC177" s="24">
        <v>1068183</v>
      </c>
      <c r="AD177" s="24">
        <v>327903</v>
      </c>
      <c r="AE177" s="24">
        <f t="shared" si="31"/>
        <v>3457731</v>
      </c>
      <c r="AF177" s="19"/>
      <c r="AG177" s="24">
        <f t="shared" si="32"/>
        <v>97501094.754002005</v>
      </c>
      <c r="AH177" s="24">
        <f t="shared" si="33"/>
        <v>18505822.546999998</v>
      </c>
      <c r="AI177" s="24">
        <f t="shared" si="34"/>
        <v>7714412.5840599993</v>
      </c>
      <c r="AJ177" s="24">
        <f t="shared" si="35"/>
        <v>71345145.296000004</v>
      </c>
      <c r="AK177" s="24">
        <f t="shared" si="36"/>
        <v>19501094.197000001</v>
      </c>
      <c r="AL177" s="19"/>
      <c r="AM177" s="21">
        <f t="shared" si="37"/>
        <v>214567569.37806198</v>
      </c>
      <c r="AN177" s="19"/>
      <c r="AO177" s="6">
        <f t="shared" si="38"/>
        <v>62.054442458959933</v>
      </c>
    </row>
    <row r="178" spans="1:41" s="1" customFormat="1" x14ac:dyDescent="0.25">
      <c r="A178" s="16">
        <v>44013</v>
      </c>
      <c r="B178" s="35">
        <v>77.034947022860052</v>
      </c>
      <c r="C178" s="35">
        <v>57.108355808689474</v>
      </c>
      <c r="D178" s="35">
        <v>56.271349146145283</v>
      </c>
      <c r="E178" s="35">
        <v>50.93829653001859</v>
      </c>
      <c r="F178" s="35">
        <v>28.451179802191113</v>
      </c>
      <c r="G178" s="19"/>
      <c r="H178" s="6">
        <v>0</v>
      </c>
      <c r="I178" s="6">
        <v>0</v>
      </c>
      <c r="J178" s="6">
        <v>0</v>
      </c>
      <c r="K178" s="6">
        <v>0</v>
      </c>
      <c r="L178" s="6">
        <v>9.1999999999999985E-2</v>
      </c>
      <c r="M178" s="19"/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25"/>
      <c r="T178" s="20">
        <f t="shared" si="26"/>
        <v>77.034947022860052</v>
      </c>
      <c r="U178" s="20">
        <f t="shared" si="27"/>
        <v>57.108355808689474</v>
      </c>
      <c r="V178" s="20">
        <f t="shared" si="28"/>
        <v>56.271349146145283</v>
      </c>
      <c r="W178" s="20">
        <f t="shared" si="29"/>
        <v>50.93829653001859</v>
      </c>
      <c r="X178" s="20">
        <f t="shared" si="30"/>
        <v>28.451179802191113</v>
      </c>
      <c r="Y178" s="19"/>
      <c r="Z178" s="24">
        <v>1555114</v>
      </c>
      <c r="AA178" s="24">
        <v>346097</v>
      </c>
      <c r="AB178" s="24">
        <v>161620</v>
      </c>
      <c r="AC178" s="24">
        <v>1069804</v>
      </c>
      <c r="AD178" s="24">
        <v>328600</v>
      </c>
      <c r="AE178" s="24">
        <f t="shared" si="31"/>
        <v>3461235</v>
      </c>
      <c r="AF178" s="19"/>
      <c r="AG178" s="24">
        <f t="shared" si="32"/>
        <v>119798124.60450798</v>
      </c>
      <c r="AH178" s="24">
        <f t="shared" si="33"/>
        <v>19765030.62032</v>
      </c>
      <c r="AI178" s="24">
        <f t="shared" si="34"/>
        <v>9094575.449000001</v>
      </c>
      <c r="AJ178" s="24">
        <f t="shared" si="35"/>
        <v>54493993.381000005</v>
      </c>
      <c r="AK178" s="24">
        <f t="shared" si="36"/>
        <v>9349057.6830000002</v>
      </c>
      <c r="AL178" s="19"/>
      <c r="AM178" s="21">
        <f t="shared" si="37"/>
        <v>212500781.73782799</v>
      </c>
      <c r="AN178" s="19"/>
      <c r="AO178" s="6">
        <f t="shared" si="38"/>
        <v>61.394496975162909</v>
      </c>
    </row>
    <row r="179" spans="1:41" s="1" customFormat="1" x14ac:dyDescent="0.25">
      <c r="A179" s="16">
        <v>44044</v>
      </c>
      <c r="B179" s="35">
        <v>62.704105905607854</v>
      </c>
      <c r="C179" s="35">
        <v>48.361641344755547</v>
      </c>
      <c r="D179" s="35">
        <v>46.69953093854334</v>
      </c>
      <c r="E179" s="35">
        <v>54.018197245977028</v>
      </c>
      <c r="F179" s="35">
        <v>42.645705032651364</v>
      </c>
      <c r="G179" s="19"/>
      <c r="H179" s="6">
        <v>0</v>
      </c>
      <c r="I179" s="6">
        <v>3.3583333333333334</v>
      </c>
      <c r="J179" s="6">
        <v>0</v>
      </c>
      <c r="K179" s="6">
        <v>0</v>
      </c>
      <c r="L179" s="6">
        <v>7.1029999999999989</v>
      </c>
      <c r="M179" s="19"/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25"/>
      <c r="T179" s="20">
        <f t="shared" si="26"/>
        <v>62.704105905607854</v>
      </c>
      <c r="U179" s="20">
        <f t="shared" si="27"/>
        <v>48.361641344755547</v>
      </c>
      <c r="V179" s="20">
        <f t="shared" si="28"/>
        <v>46.69953093854334</v>
      </c>
      <c r="W179" s="20">
        <f t="shared" si="29"/>
        <v>54.018197245977028</v>
      </c>
      <c r="X179" s="20">
        <f t="shared" si="30"/>
        <v>42.645705032651364</v>
      </c>
      <c r="Y179" s="19"/>
      <c r="Z179" s="24">
        <v>1555320</v>
      </c>
      <c r="AA179" s="24">
        <v>346576</v>
      </c>
      <c r="AB179" s="24">
        <v>161740</v>
      </c>
      <c r="AC179" s="24">
        <v>1071596</v>
      </c>
      <c r="AD179" s="24">
        <v>329389</v>
      </c>
      <c r="AE179" s="24">
        <f t="shared" si="31"/>
        <v>3464621</v>
      </c>
      <c r="AF179" s="19"/>
      <c r="AG179" s="24">
        <f t="shared" si="32"/>
        <v>97524949.997110009</v>
      </c>
      <c r="AH179" s="24">
        <f t="shared" si="33"/>
        <v>16760984.210699998</v>
      </c>
      <c r="AI179" s="24">
        <f t="shared" si="34"/>
        <v>7553182.1339999996</v>
      </c>
      <c r="AJ179" s="24">
        <f t="shared" si="35"/>
        <v>57885684.096000001</v>
      </c>
      <c r="AK179" s="24">
        <f t="shared" si="36"/>
        <v>14047026.135</v>
      </c>
      <c r="AL179" s="19"/>
      <c r="AM179" s="21">
        <f t="shared" si="37"/>
        <v>193771826.57280999</v>
      </c>
      <c r="AN179" s="19"/>
      <c r="AO179" s="6">
        <f t="shared" si="38"/>
        <v>55.928722527748342</v>
      </c>
    </row>
    <row r="180" spans="1:41" s="1" customFormat="1" x14ac:dyDescent="0.25">
      <c r="A180" s="16">
        <v>44075</v>
      </c>
      <c r="B180" s="35">
        <v>69.253549576116555</v>
      </c>
      <c r="C180" s="35">
        <v>60.475910447827346</v>
      </c>
      <c r="D180" s="35">
        <v>49.975110940292339</v>
      </c>
      <c r="E180" s="35">
        <v>69.13705495785203</v>
      </c>
      <c r="F180" s="35">
        <v>73.821077238586199</v>
      </c>
      <c r="G180" s="19"/>
      <c r="H180" s="6">
        <v>23.966666666666669</v>
      </c>
      <c r="I180" s="6">
        <v>55.787499999999994</v>
      </c>
      <c r="J180" s="6">
        <v>22.950000000000003</v>
      </c>
      <c r="K180" s="6">
        <v>40</v>
      </c>
      <c r="L180" s="6">
        <v>56.445999999999998</v>
      </c>
      <c r="M180" s="19"/>
      <c r="N180" s="30">
        <v>0.55301000000000045</v>
      </c>
      <c r="O180" s="30">
        <v>0.29463333333333064</v>
      </c>
      <c r="P180" s="30">
        <v>0.64765000000000583</v>
      </c>
      <c r="Q180" s="30">
        <v>0</v>
      </c>
      <c r="R180" s="30">
        <v>0.15336296296296223</v>
      </c>
      <c r="S180" s="25"/>
      <c r="T180" s="20">
        <f t="shared" si="26"/>
        <v>55.999743242783211</v>
      </c>
      <c r="U180" s="20">
        <f t="shared" si="27"/>
        <v>44.039053364494166</v>
      </c>
      <c r="V180" s="20">
        <f t="shared" si="28"/>
        <v>35.111543440292202</v>
      </c>
      <c r="W180" s="20">
        <f t="shared" si="29"/>
        <v>69.13705495785203</v>
      </c>
      <c r="X180" s="20">
        <f t="shared" si="30"/>
        <v>65.164351431178829</v>
      </c>
      <c r="Y180" s="19"/>
      <c r="Z180" s="24">
        <v>1556560</v>
      </c>
      <c r="AA180" s="24">
        <v>347500</v>
      </c>
      <c r="AB180" s="24">
        <v>161939</v>
      </c>
      <c r="AC180" s="24">
        <v>1072531</v>
      </c>
      <c r="AD180" s="24">
        <v>329382</v>
      </c>
      <c r="AE180" s="24">
        <f t="shared" si="31"/>
        <v>3467912</v>
      </c>
      <c r="AF180" s="19"/>
      <c r="AG180" s="24">
        <f t="shared" si="32"/>
        <v>87166960.341986641</v>
      </c>
      <c r="AH180" s="24">
        <f t="shared" si="33"/>
        <v>15303571.044161722</v>
      </c>
      <c r="AI180" s="24">
        <f t="shared" si="34"/>
        <v>5685928.2331774794</v>
      </c>
      <c r="AJ180" s="24">
        <f t="shared" si="35"/>
        <v>74151634.691</v>
      </c>
      <c r="AK180" s="24">
        <f t="shared" si="36"/>
        <v>21463964.403104544</v>
      </c>
      <c r="AL180" s="19"/>
      <c r="AM180" s="21">
        <f t="shared" si="37"/>
        <v>203772058.7134304</v>
      </c>
      <c r="AN180" s="19"/>
      <c r="AO180" s="6">
        <f t="shared" si="38"/>
        <v>58.759293405781463</v>
      </c>
    </row>
    <row r="181" spans="1:41" s="1" customFormat="1" x14ac:dyDescent="0.25">
      <c r="A181" s="16">
        <v>44105</v>
      </c>
      <c r="B181" s="35">
        <v>171.52339455066311</v>
      </c>
      <c r="C181" s="35">
        <v>144.40015490201421</v>
      </c>
      <c r="D181" s="35">
        <v>121.27168274993063</v>
      </c>
      <c r="E181" s="35">
        <v>133.6439962654276</v>
      </c>
      <c r="F181" s="35">
        <v>163.57806692211619</v>
      </c>
      <c r="G181" s="19"/>
      <c r="H181" s="6">
        <v>51.945833333333326</v>
      </c>
      <c r="I181" s="6">
        <v>60.533333333333331</v>
      </c>
      <c r="J181" s="6">
        <v>44.025000000000006</v>
      </c>
      <c r="K181" s="6">
        <v>55.000000000000028</v>
      </c>
      <c r="L181" s="6">
        <v>83.922999999999945</v>
      </c>
      <c r="M181" s="19"/>
      <c r="N181" s="30">
        <v>0.56811570247934029</v>
      </c>
      <c r="O181" s="30">
        <v>0.38578770949720614</v>
      </c>
      <c r="P181" s="30">
        <v>0.49970918367346845</v>
      </c>
      <c r="Q181" s="30">
        <v>0.33023022841928024</v>
      </c>
      <c r="R181" s="30">
        <v>0.35614218009478776</v>
      </c>
      <c r="S181" s="25"/>
      <c r="T181" s="20">
        <f t="shared" si="26"/>
        <v>142.01215095562173</v>
      </c>
      <c r="U181" s="20">
        <f t="shared" si="27"/>
        <v>121.04713888711666</v>
      </c>
      <c r="V181" s="20">
        <f t="shared" si="28"/>
        <v>99.27198593870618</v>
      </c>
      <c r="W181" s="20">
        <f t="shared" si="29"/>
        <v>115.48133370236718</v>
      </c>
      <c r="X181" s="20">
        <f t="shared" si="30"/>
        <v>133.68954674202135</v>
      </c>
      <c r="Y181" s="19"/>
      <c r="Z181" s="24">
        <v>1559498</v>
      </c>
      <c r="AA181" s="24">
        <v>348826</v>
      </c>
      <c r="AB181" s="24">
        <v>162215</v>
      </c>
      <c r="AC181" s="24">
        <v>1073483</v>
      </c>
      <c r="AD181" s="24">
        <v>329876</v>
      </c>
      <c r="AE181" s="24">
        <f t="shared" si="31"/>
        <v>3473898</v>
      </c>
      <c r="AF181" s="19"/>
      <c r="AG181" s="24">
        <f t="shared" si="32"/>
        <v>221467665.3909902</v>
      </c>
      <c r="AH181" s="24">
        <f t="shared" si="33"/>
        <v>42224389.269437358</v>
      </c>
      <c r="AI181" s="24">
        <f t="shared" si="34"/>
        <v>16103405.199047223</v>
      </c>
      <c r="AJ181" s="24">
        <f t="shared" si="35"/>
        <v>123967248.54681823</v>
      </c>
      <c r="AK181" s="24">
        <f t="shared" si="36"/>
        <v>44100972.921071038</v>
      </c>
      <c r="AL181" s="19"/>
      <c r="AM181" s="21">
        <f t="shared" si="37"/>
        <v>447863681.32736409</v>
      </c>
      <c r="AN181" s="19"/>
      <c r="AO181" s="6">
        <f t="shared" si="38"/>
        <v>128.92251912041289</v>
      </c>
    </row>
    <row r="182" spans="1:41" s="1" customFormat="1" x14ac:dyDescent="0.25">
      <c r="A182" s="16">
        <v>44136</v>
      </c>
      <c r="B182" s="35">
        <v>214.16221939790105</v>
      </c>
      <c r="C182" s="35">
        <v>189.34607499921415</v>
      </c>
      <c r="D182" s="35">
        <v>170.13389412305855</v>
      </c>
      <c r="E182" s="35">
        <v>217.36452221310722</v>
      </c>
      <c r="F182" s="35">
        <v>233.65546734079109</v>
      </c>
      <c r="G182" s="19"/>
      <c r="H182" s="6">
        <v>-57.145833333333343</v>
      </c>
      <c r="I182" s="6">
        <v>-71.441666666666663</v>
      </c>
      <c r="J182" s="6">
        <v>-77.158333333333331</v>
      </c>
      <c r="K182" s="6">
        <v>-73.000000000000057</v>
      </c>
      <c r="L182" s="6">
        <v>-63.582000000000107</v>
      </c>
      <c r="M182" s="19"/>
      <c r="N182" s="30">
        <v>0.63939016393442594</v>
      </c>
      <c r="O182" s="30">
        <v>0.43224694376528078</v>
      </c>
      <c r="P182" s="30">
        <v>0.56820068027210779</v>
      </c>
      <c r="Q182" s="30">
        <v>0.48706587254037742</v>
      </c>
      <c r="R182" s="30">
        <v>0.46543793911006914</v>
      </c>
      <c r="S182" s="25"/>
      <c r="T182" s="20">
        <f t="shared" si="26"/>
        <v>250.70070314107045</v>
      </c>
      <c r="U182" s="20">
        <f t="shared" si="27"/>
        <v>220.22651707337874</v>
      </c>
      <c r="V182" s="20">
        <f t="shared" si="28"/>
        <v>213.9753116117206</v>
      </c>
      <c r="W182" s="20">
        <f t="shared" si="29"/>
        <v>252.9203309085548</v>
      </c>
      <c r="X182" s="20">
        <f t="shared" si="30"/>
        <v>263.24894238528753</v>
      </c>
      <c r="Y182" s="19"/>
      <c r="Z182" s="24">
        <v>1562102</v>
      </c>
      <c r="AA182" s="24">
        <v>349949</v>
      </c>
      <c r="AB182" s="24">
        <v>162508</v>
      </c>
      <c r="AC182" s="24">
        <v>1076369</v>
      </c>
      <c r="AD182" s="24">
        <v>330305</v>
      </c>
      <c r="AE182" s="24">
        <f t="shared" si="31"/>
        <v>3481233</v>
      </c>
      <c r="AF182" s="19"/>
      <c r="AG182" s="24">
        <f t="shared" si="32"/>
        <v>391620069.77807242</v>
      </c>
      <c r="AH182" s="24">
        <f t="shared" si="33"/>
        <v>77068049.423311815</v>
      </c>
      <c r="AI182" s="24">
        <f t="shared" si="34"/>
        <v>34772699.939397492</v>
      </c>
      <c r="AJ182" s="24">
        <f t="shared" si="35"/>
        <v>272235603.65971023</v>
      </c>
      <c r="AK182" s="24">
        <f t="shared" si="36"/>
        <v>86952441.914572403</v>
      </c>
      <c r="AL182" s="19"/>
      <c r="AM182" s="21">
        <f t="shared" si="37"/>
        <v>862648864.71506441</v>
      </c>
      <c r="AN182" s="19"/>
      <c r="AO182" s="6">
        <f t="shared" si="38"/>
        <v>247.79980676819517</v>
      </c>
    </row>
    <row r="183" spans="1:41" s="1" customFormat="1" x14ac:dyDescent="0.25">
      <c r="A183" s="16">
        <v>44166</v>
      </c>
      <c r="B183" s="35">
        <v>359.39337378078096</v>
      </c>
      <c r="C183" s="35">
        <v>302.0413713170849</v>
      </c>
      <c r="D183" s="35">
        <v>298.05613836141737</v>
      </c>
      <c r="E183" s="35">
        <v>310.55656634693247</v>
      </c>
      <c r="F183" s="35">
        <v>322.95871167883212</v>
      </c>
      <c r="G183" s="19"/>
      <c r="H183" s="6">
        <v>6.4458333333333258</v>
      </c>
      <c r="I183" s="6">
        <v>-35.133333333333326</v>
      </c>
      <c r="J183" s="6">
        <v>1.7499999999998863</v>
      </c>
      <c r="K183" s="6">
        <v>10.5</v>
      </c>
      <c r="L183" s="6">
        <v>-19.365999999999985</v>
      </c>
      <c r="M183" s="19"/>
      <c r="N183" s="30">
        <v>0.64379443254817814</v>
      </c>
      <c r="O183" s="30">
        <v>0.46048844884488421</v>
      </c>
      <c r="P183" s="30">
        <v>0.58438927738927637</v>
      </c>
      <c r="Q183" s="30">
        <v>0.53836875684103125</v>
      </c>
      <c r="R183" s="30">
        <v>0.46867799352750816</v>
      </c>
      <c r="S183" s="25"/>
      <c r="T183" s="20">
        <f t="shared" si="26"/>
        <v>355.2435821676475</v>
      </c>
      <c r="U183" s="20">
        <f t="shared" si="27"/>
        <v>318.21986548650182</v>
      </c>
      <c r="V183" s="20">
        <f t="shared" si="28"/>
        <v>297.03345712598622</v>
      </c>
      <c r="W183" s="20">
        <f t="shared" si="29"/>
        <v>304.90369440010164</v>
      </c>
      <c r="X183" s="20">
        <f t="shared" si="30"/>
        <v>332.03512970148586</v>
      </c>
      <c r="Y183" s="19"/>
      <c r="Z183" s="24">
        <v>1564280</v>
      </c>
      <c r="AA183" s="24">
        <v>350843</v>
      </c>
      <c r="AB183" s="24">
        <v>162726</v>
      </c>
      <c r="AC183" s="24">
        <v>1078083</v>
      </c>
      <c r="AD183" s="24">
        <v>330992</v>
      </c>
      <c r="AE183" s="24">
        <f t="shared" si="31"/>
        <v>3486924</v>
      </c>
      <c r="AF183" s="19"/>
      <c r="AG183" s="24">
        <f t="shared" si="32"/>
        <v>555700430.7132076</v>
      </c>
      <c r="AH183" s="24">
        <f t="shared" si="33"/>
        <v>111645212.26688075</v>
      </c>
      <c r="AI183" s="24">
        <f t="shared" si="34"/>
        <v>48335066.344283231</v>
      </c>
      <c r="AJ183" s="24">
        <f t="shared" si="35"/>
        <v>328711489.5699448</v>
      </c>
      <c r="AK183" s="24">
        <f t="shared" si="36"/>
        <v>109900971.6501542</v>
      </c>
      <c r="AL183" s="19"/>
      <c r="AM183" s="21">
        <f t="shared" si="37"/>
        <v>1154293170.5444705</v>
      </c>
      <c r="AN183" s="19"/>
      <c r="AO183" s="6">
        <f t="shared" si="38"/>
        <v>331.03479472006575</v>
      </c>
    </row>
    <row r="184" spans="1:41" s="1" customFormat="1" x14ac:dyDescent="0.25">
      <c r="A184" s="16">
        <v>44197</v>
      </c>
      <c r="B184" s="35">
        <v>405.03485614695802</v>
      </c>
      <c r="C184" s="35">
        <v>350.37075377824561</v>
      </c>
      <c r="D184" s="35">
        <v>343.62996638447106</v>
      </c>
      <c r="E184" s="35">
        <v>345.66577284154317</v>
      </c>
      <c r="F184" s="35">
        <v>365.79481671569766</v>
      </c>
      <c r="G184" s="19"/>
      <c r="H184" s="6">
        <v>-21.345833333333417</v>
      </c>
      <c r="I184" s="6">
        <v>-26.108333333333235</v>
      </c>
      <c r="J184" s="6">
        <v>-22.670833333333405</v>
      </c>
      <c r="K184" s="6">
        <v>-32.099999999999909</v>
      </c>
      <c r="L184" s="6">
        <v>-38.562000000000012</v>
      </c>
      <c r="M184" s="19"/>
      <c r="N184" s="30">
        <v>0.67050976909413706</v>
      </c>
      <c r="O184" s="30">
        <v>0.48102367688022113</v>
      </c>
      <c r="P184" s="30">
        <v>0.6075113636363626</v>
      </c>
      <c r="Q184" s="30">
        <v>0.54837022578314942</v>
      </c>
      <c r="R184" s="30">
        <v>0.50126703755215629</v>
      </c>
      <c r="S184" s="25"/>
      <c r="T184" s="20">
        <f t="shared" si="26"/>
        <v>419.34744592641334</v>
      </c>
      <c r="U184" s="20">
        <f t="shared" si="27"/>
        <v>362.92948027545998</v>
      </c>
      <c r="V184" s="20">
        <f t="shared" si="28"/>
        <v>357.40275525757716</v>
      </c>
      <c r="W184" s="20">
        <f t="shared" si="29"/>
        <v>363.26845708918222</v>
      </c>
      <c r="X184" s="20">
        <f t="shared" si="30"/>
        <v>385.12467621778393</v>
      </c>
      <c r="Y184" s="19"/>
      <c r="Z184" s="24">
        <v>1566092</v>
      </c>
      <c r="AA184" s="24">
        <v>351505</v>
      </c>
      <c r="AB184" s="24">
        <v>162948</v>
      </c>
      <c r="AC184" s="24">
        <v>1077587</v>
      </c>
      <c r="AD184" s="24">
        <v>330743</v>
      </c>
      <c r="AE184" s="24">
        <f t="shared" si="31"/>
        <v>3488875</v>
      </c>
      <c r="AF184" s="19"/>
      <c r="AG184" s="24">
        <f t="shared" si="32"/>
        <v>656736680.28578854</v>
      </c>
      <c r="AH184" s="24">
        <f t="shared" si="33"/>
        <v>127571526.96422556</v>
      </c>
      <c r="AI184" s="24">
        <f t="shared" si="34"/>
        <v>58238064.163711682</v>
      </c>
      <c r="AJ184" s="24">
        <f t="shared" si="35"/>
        <v>391453366.86936063</v>
      </c>
      <c r="AK184" s="24">
        <f t="shared" si="36"/>
        <v>127377290.78629851</v>
      </c>
      <c r="AL184" s="19"/>
      <c r="AM184" s="21">
        <f t="shared" si="37"/>
        <v>1361376929.0693848</v>
      </c>
      <c r="AN184" s="19"/>
      <c r="AO184" s="6">
        <f t="shared" si="38"/>
        <v>390.20513176006159</v>
      </c>
    </row>
    <row r="185" spans="1:41" s="1" customFormat="1" x14ac:dyDescent="0.25">
      <c r="A185" s="16">
        <v>44228</v>
      </c>
      <c r="B185" s="35">
        <v>398.6332063386015</v>
      </c>
      <c r="C185" s="35">
        <v>336.5313092944333</v>
      </c>
      <c r="D185" s="35">
        <v>338.95100607829301</v>
      </c>
      <c r="E185" s="35">
        <v>345.09013125162079</v>
      </c>
      <c r="F185" s="35">
        <v>333.63857739193452</v>
      </c>
      <c r="G185" s="19"/>
      <c r="H185" s="6">
        <v>44.162499999999795</v>
      </c>
      <c r="I185" s="6">
        <v>8.0208333333333712</v>
      </c>
      <c r="J185" s="6">
        <v>38.19166666666672</v>
      </c>
      <c r="K185" s="6">
        <v>54.999999999999886</v>
      </c>
      <c r="L185" s="6">
        <v>25.69399999999996</v>
      </c>
      <c r="M185" s="19"/>
      <c r="N185" s="30">
        <v>0.63474124513618557</v>
      </c>
      <c r="O185" s="30">
        <v>0.46934444444444412</v>
      </c>
      <c r="P185" s="30">
        <v>0.58454526748971203</v>
      </c>
      <c r="Q185" s="30">
        <v>0.52172924562365475</v>
      </c>
      <c r="R185" s="30">
        <v>0.45320426829268312</v>
      </c>
      <c r="S185" s="25"/>
      <c r="T185" s="20">
        <f t="shared" si="26"/>
        <v>370.60144610027481</v>
      </c>
      <c r="U185" s="20">
        <f t="shared" si="27"/>
        <v>332.76677572961847</v>
      </c>
      <c r="V185" s="20">
        <f t="shared" si="28"/>
        <v>316.62624807074837</v>
      </c>
      <c r="W185" s="20">
        <f t="shared" si="29"/>
        <v>316.39502274231984</v>
      </c>
      <c r="X185" s="20">
        <f t="shared" si="30"/>
        <v>321.99394692242231</v>
      </c>
      <c r="Y185" s="19"/>
      <c r="Z185" s="24">
        <v>1567170</v>
      </c>
      <c r="AA185" s="24">
        <v>352064</v>
      </c>
      <c r="AB185" s="24">
        <v>163127</v>
      </c>
      <c r="AC185" s="24">
        <v>1079720</v>
      </c>
      <c r="AD185" s="24">
        <v>331165</v>
      </c>
      <c r="AE185" s="24">
        <f t="shared" si="31"/>
        <v>3493246</v>
      </c>
      <c r="AF185" s="19"/>
      <c r="AG185" s="24">
        <f t="shared" si="32"/>
        <v>580795468.28496766</v>
      </c>
      <c r="AH185" s="24">
        <f t="shared" si="33"/>
        <v>117155202.13047239</v>
      </c>
      <c r="AI185" s="24">
        <f t="shared" si="34"/>
        <v>51650289.969036967</v>
      </c>
      <c r="AJ185" s="24">
        <f t="shared" si="35"/>
        <v>341618033.95533758</v>
      </c>
      <c r="AK185" s="24">
        <f t="shared" si="36"/>
        <v>106633125.43256399</v>
      </c>
      <c r="AL185" s="19"/>
      <c r="AM185" s="21">
        <f t="shared" si="37"/>
        <v>1197852119.7723787</v>
      </c>
      <c r="AN185" s="19"/>
      <c r="AO185" s="6">
        <f t="shared" si="38"/>
        <v>342.90517180077745</v>
      </c>
    </row>
    <row r="186" spans="1:41" s="1" customFormat="1" x14ac:dyDescent="0.25">
      <c r="A186" s="16">
        <v>44256</v>
      </c>
      <c r="B186" s="35">
        <v>276.3753050320247</v>
      </c>
      <c r="C186" s="35">
        <v>243.80896348124801</v>
      </c>
      <c r="D186" s="35">
        <v>236.50302037115796</v>
      </c>
      <c r="E186" s="35">
        <v>243.7936574407704</v>
      </c>
      <c r="F186" s="35">
        <v>270.63400914996771</v>
      </c>
      <c r="G186" s="19"/>
      <c r="H186" s="6">
        <v>-43.929166666666731</v>
      </c>
      <c r="I186" s="6">
        <v>-40.941666666666663</v>
      </c>
      <c r="J186" s="6">
        <v>-56.666666666666629</v>
      </c>
      <c r="K186" s="6">
        <v>-66.000000000000057</v>
      </c>
      <c r="L186" s="6">
        <v>-39.52699999999993</v>
      </c>
      <c r="M186" s="19"/>
      <c r="N186" s="30">
        <v>0.65921428571428642</v>
      </c>
      <c r="O186" s="30">
        <v>0.48075196850393587</v>
      </c>
      <c r="P186" s="30">
        <v>0.60571173469387674</v>
      </c>
      <c r="Q186" s="30">
        <v>0.52772878059968042</v>
      </c>
      <c r="R186" s="30">
        <v>0.46456367041198443</v>
      </c>
      <c r="S186" s="25"/>
      <c r="T186" s="20">
        <f t="shared" si="26"/>
        <v>305.33403925821523</v>
      </c>
      <c r="U186" s="20">
        <f t="shared" si="27"/>
        <v>263.49175032507998</v>
      </c>
      <c r="V186" s="20">
        <f t="shared" si="28"/>
        <v>270.82668533714428</v>
      </c>
      <c r="W186" s="20">
        <f t="shared" si="29"/>
        <v>278.62375696034934</v>
      </c>
      <c r="X186" s="20">
        <f t="shared" si="30"/>
        <v>288.99681735034221</v>
      </c>
      <c r="Y186" s="19"/>
      <c r="Z186" s="24">
        <v>1568104</v>
      </c>
      <c r="AA186" s="24">
        <v>352661</v>
      </c>
      <c r="AB186" s="24">
        <v>163244</v>
      </c>
      <c r="AC186" s="24">
        <v>1079317</v>
      </c>
      <c r="AD186" s="24">
        <v>331258</v>
      </c>
      <c r="AE186" s="24">
        <f t="shared" si="31"/>
        <v>3494584</v>
      </c>
      <c r="AF186" s="19"/>
      <c r="AG186" s="24">
        <f t="shared" si="32"/>
        <v>478795528.29696435</v>
      </c>
      <c r="AH186" s="24">
        <f t="shared" si="33"/>
        <v>92923264.161393031</v>
      </c>
      <c r="AI186" s="24">
        <f t="shared" si="34"/>
        <v>44210831.421176784</v>
      </c>
      <c r="AJ186" s="24">
        <f t="shared" si="35"/>
        <v>300723357.49117339</v>
      </c>
      <c r="AK186" s="24">
        <f t="shared" si="36"/>
        <v>95732507.721839666</v>
      </c>
      <c r="AL186" s="19"/>
      <c r="AM186" s="21">
        <f t="shared" si="37"/>
        <v>1012385489.0925472</v>
      </c>
      <c r="AN186" s="19"/>
      <c r="AO186" s="6">
        <f t="shared" si="38"/>
        <v>289.70128893526299</v>
      </c>
    </row>
    <row r="187" spans="1:41" s="1" customFormat="1" x14ac:dyDescent="0.25">
      <c r="A187" s="16">
        <v>44287</v>
      </c>
      <c r="B187" s="35">
        <v>216.31262197569768</v>
      </c>
      <c r="C187" s="35">
        <v>172.34033745325246</v>
      </c>
      <c r="D187" s="35">
        <v>196.34715429585523</v>
      </c>
      <c r="E187" s="35">
        <v>167.41171277435552</v>
      </c>
      <c r="F187" s="35">
        <v>170.55253851742432</v>
      </c>
      <c r="G187" s="19"/>
      <c r="H187" s="6">
        <v>-7.3291666666666799</v>
      </c>
      <c r="I187" s="6">
        <v>-68.212500000000006</v>
      </c>
      <c r="J187" s="6">
        <v>-16.462500000000034</v>
      </c>
      <c r="K187" s="6">
        <v>-32.900000000000006</v>
      </c>
      <c r="L187" s="6">
        <v>-59.305999999999983</v>
      </c>
      <c r="M187" s="19"/>
      <c r="N187" s="30">
        <v>0.66700904977375419</v>
      </c>
      <c r="O187" s="30">
        <v>0.48700732600732571</v>
      </c>
      <c r="P187" s="30">
        <v>0.60430508474576283</v>
      </c>
      <c r="Q187" s="30">
        <v>0.51192010093034468</v>
      </c>
      <c r="R187" s="30">
        <v>0.45117313432835787</v>
      </c>
      <c r="S187" s="25"/>
      <c r="T187" s="20">
        <f t="shared" si="26"/>
        <v>221.20124246966449</v>
      </c>
      <c r="U187" s="20">
        <f t="shared" si="27"/>
        <v>205.56032467852717</v>
      </c>
      <c r="V187" s="20">
        <f t="shared" si="28"/>
        <v>206.29552675348236</v>
      </c>
      <c r="W187" s="20">
        <f t="shared" si="29"/>
        <v>184.25388409496387</v>
      </c>
      <c r="X187" s="20">
        <f t="shared" si="30"/>
        <v>197.30981242190191</v>
      </c>
      <c r="Y187" s="19"/>
      <c r="Z187" s="24">
        <v>1568997</v>
      </c>
      <c r="AA187" s="24">
        <v>353169</v>
      </c>
      <c r="AB187" s="24">
        <v>163402</v>
      </c>
      <c r="AC187" s="24">
        <v>1081808</v>
      </c>
      <c r="AD187" s="24">
        <v>331720</v>
      </c>
      <c r="AE187" s="24">
        <f t="shared" si="31"/>
        <v>3499096</v>
      </c>
      <c r="AF187" s="19"/>
      <c r="AG187" s="24">
        <f t="shared" si="32"/>
        <v>347064085.83117616</v>
      </c>
      <c r="AH187" s="24">
        <f t="shared" si="33"/>
        <v>72597534.306390762</v>
      </c>
      <c r="AI187" s="24">
        <f t="shared" si="34"/>
        <v>33709101.662572525</v>
      </c>
      <c r="AJ187" s="24">
        <f t="shared" si="35"/>
        <v>199327325.84500468</v>
      </c>
      <c r="AK187" s="24">
        <f t="shared" si="36"/>
        <v>65451610.976593301</v>
      </c>
      <c r="AL187" s="19"/>
      <c r="AM187" s="21">
        <f t="shared" si="37"/>
        <v>718149658.62173736</v>
      </c>
      <c r="AN187" s="19"/>
      <c r="AO187" s="6">
        <f t="shared" si="38"/>
        <v>205.23862695442975</v>
      </c>
    </row>
    <row r="188" spans="1:41" s="1" customFormat="1" x14ac:dyDescent="0.25">
      <c r="A188" s="16">
        <v>44317</v>
      </c>
      <c r="B188" s="35">
        <v>120.22567458264453</v>
      </c>
      <c r="C188" s="35">
        <v>82.805671573015175</v>
      </c>
      <c r="D188" s="35">
        <v>94.413987355047794</v>
      </c>
      <c r="E188" s="35">
        <v>114.92718177061514</v>
      </c>
      <c r="F188" s="35">
        <v>113.69436025668062</v>
      </c>
      <c r="G188" s="19"/>
      <c r="H188" s="6">
        <v>38.325000000000003</v>
      </c>
      <c r="I188" s="6">
        <v>45.420833333333334</v>
      </c>
      <c r="J188" s="6">
        <v>36.354166666666686</v>
      </c>
      <c r="K188" s="6">
        <v>47.300000000000011</v>
      </c>
      <c r="L188" s="6">
        <v>32.861000000000018</v>
      </c>
      <c r="M188" s="19"/>
      <c r="N188" s="30">
        <v>0.76870784313725271</v>
      </c>
      <c r="O188" s="30">
        <v>0.49094807692307596</v>
      </c>
      <c r="P188" s="30">
        <v>0.65909464285714336</v>
      </c>
      <c r="Q188" s="30">
        <v>0.48962047872828823</v>
      </c>
      <c r="R188" s="30">
        <v>0.44749245283018835</v>
      </c>
      <c r="S188" s="25"/>
      <c r="T188" s="20">
        <f t="shared" si="26"/>
        <v>90.764946494409315</v>
      </c>
      <c r="U188" s="20">
        <f t="shared" si="27"/>
        <v>60.506400795771626</v>
      </c>
      <c r="V188" s="20">
        <f t="shared" si="28"/>
        <v>70.45315085951205</v>
      </c>
      <c r="W188" s="20">
        <f t="shared" si="29"/>
        <v>91.768133126767097</v>
      </c>
      <c r="X188" s="20">
        <f t="shared" si="30"/>
        <v>98.989310764227795</v>
      </c>
      <c r="Y188" s="19"/>
      <c r="Z188" s="24">
        <v>1568698</v>
      </c>
      <c r="AA188" s="24">
        <v>353403</v>
      </c>
      <c r="AB188" s="24">
        <v>163448</v>
      </c>
      <c r="AC188" s="24">
        <v>1083646</v>
      </c>
      <c r="AD188" s="24">
        <v>331930</v>
      </c>
      <c r="AE188" s="24">
        <f t="shared" si="31"/>
        <v>3501125</v>
      </c>
      <c r="AF188" s="19"/>
      <c r="AG188" s="24">
        <f t="shared" si="32"/>
        <v>142382790.03588691</v>
      </c>
      <c r="AH188" s="24">
        <f t="shared" si="33"/>
        <v>21383143.560428079</v>
      </c>
      <c r="AI188" s="24">
        <f t="shared" si="34"/>
        <v>11515426.601685526</v>
      </c>
      <c r="AJ188" s="24">
        <f t="shared" si="35"/>
        <v>99444170.390288651</v>
      </c>
      <c r="AK188" s="24">
        <f t="shared" si="36"/>
        <v>32857521.921970133</v>
      </c>
      <c r="AL188" s="19"/>
      <c r="AM188" s="21">
        <f t="shared" si="37"/>
        <v>307583052.51025927</v>
      </c>
      <c r="AN188" s="19"/>
      <c r="AO188" s="6">
        <f t="shared" si="38"/>
        <v>87.852633799210039</v>
      </c>
    </row>
    <row r="189" spans="1:41" s="1" customFormat="1" x14ac:dyDescent="0.25">
      <c r="A189" s="16">
        <v>44348</v>
      </c>
      <c r="B189" s="35">
        <v>55.896585010544939</v>
      </c>
      <c r="C189" s="35">
        <v>47.606179225389127</v>
      </c>
      <c r="D189" s="35">
        <v>45.612970065101401</v>
      </c>
      <c r="E189" s="35">
        <v>73.787622710139374</v>
      </c>
      <c r="F189" s="35">
        <v>63.130024771398823</v>
      </c>
      <c r="G189" s="19"/>
      <c r="H189" s="6">
        <v>0.20833333333333348</v>
      </c>
      <c r="I189" s="6">
        <v>2.4833333333333334</v>
      </c>
      <c r="J189" s="6">
        <v>0</v>
      </c>
      <c r="K189" s="6">
        <v>3.3</v>
      </c>
      <c r="L189" s="6">
        <v>9.6059999999999999</v>
      </c>
      <c r="M189" s="19"/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25"/>
      <c r="T189" s="20">
        <f t="shared" si="26"/>
        <v>55.896585010544939</v>
      </c>
      <c r="U189" s="20">
        <f t="shared" si="27"/>
        <v>47.606179225389127</v>
      </c>
      <c r="V189" s="20">
        <f t="shared" si="28"/>
        <v>45.612970065101401</v>
      </c>
      <c r="W189" s="20">
        <f t="shared" si="29"/>
        <v>73.787622710139374</v>
      </c>
      <c r="X189" s="20">
        <f t="shared" si="30"/>
        <v>63.130024771398823</v>
      </c>
      <c r="Y189" s="19"/>
      <c r="Z189" s="24">
        <v>1568209</v>
      </c>
      <c r="AA189" s="24">
        <v>353786</v>
      </c>
      <c r="AB189" s="24">
        <v>163506</v>
      </c>
      <c r="AC189" s="24">
        <v>1083745</v>
      </c>
      <c r="AD189" s="24">
        <v>332238</v>
      </c>
      <c r="AE189" s="24">
        <f t="shared" si="31"/>
        <v>3501484</v>
      </c>
      <c r="AF189" s="19"/>
      <c r="AG189" s="24">
        <f t="shared" si="32"/>
        <v>87657527.682801664</v>
      </c>
      <c r="AH189" s="24">
        <f t="shared" si="33"/>
        <v>16842399.723433517</v>
      </c>
      <c r="AI189" s="24">
        <f t="shared" si="34"/>
        <v>7457994.2834644699</v>
      </c>
      <c r="AJ189" s="24">
        <f t="shared" si="35"/>
        <v>79966967.173999995</v>
      </c>
      <c r="AK189" s="24">
        <f t="shared" si="36"/>
        <v>20974193.170000002</v>
      </c>
      <c r="AL189" s="19"/>
      <c r="AM189" s="21">
        <f t="shared" si="37"/>
        <v>212899082.03369969</v>
      </c>
      <c r="AN189" s="19"/>
      <c r="AO189" s="6">
        <f t="shared" si="38"/>
        <v>60.802528880240402</v>
      </c>
    </row>
    <row r="190" spans="1:41" s="1" customFormat="1" x14ac:dyDescent="0.25">
      <c r="A190" s="16">
        <v>44378</v>
      </c>
      <c r="B190" s="35">
        <v>77.482137792303831</v>
      </c>
      <c r="C190" s="35">
        <v>55.05613710271227</v>
      </c>
      <c r="D190" s="35">
        <v>59.352801375390406</v>
      </c>
      <c r="E190" s="35">
        <v>57.995157420727324</v>
      </c>
      <c r="F190" s="35">
        <v>35.520271456348027</v>
      </c>
      <c r="G190" s="19"/>
      <c r="H190" s="6">
        <v>0</v>
      </c>
      <c r="I190" s="6">
        <v>0.66666666666666652</v>
      </c>
      <c r="J190" s="6">
        <v>0</v>
      </c>
      <c r="K190" s="6">
        <v>0</v>
      </c>
      <c r="L190" s="6">
        <v>3.9289999999999998</v>
      </c>
      <c r="M190" s="19"/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25"/>
      <c r="T190" s="20">
        <f t="shared" si="26"/>
        <v>77.482137792303831</v>
      </c>
      <c r="U190" s="20">
        <f t="shared" si="27"/>
        <v>55.05613710271227</v>
      </c>
      <c r="V190" s="20">
        <f t="shared" si="28"/>
        <v>59.352801375390406</v>
      </c>
      <c r="W190" s="20">
        <f t="shared" si="29"/>
        <v>57.995157420727324</v>
      </c>
      <c r="X190" s="20">
        <f t="shared" si="30"/>
        <v>35.520271456348027</v>
      </c>
      <c r="Y190" s="19"/>
      <c r="Z190" s="24">
        <v>1568514</v>
      </c>
      <c r="AA190" s="24">
        <v>354306</v>
      </c>
      <c r="AB190" s="24">
        <v>163625</v>
      </c>
      <c r="AC190" s="24">
        <v>1083034</v>
      </c>
      <c r="AD190" s="24">
        <v>332757</v>
      </c>
      <c r="AE190" s="24">
        <f t="shared" si="31"/>
        <v>3502236</v>
      </c>
      <c r="AF190" s="19"/>
      <c r="AG190" s="24">
        <f t="shared" si="32"/>
        <v>121531817.87715766</v>
      </c>
      <c r="AH190" s="24">
        <f t="shared" si="33"/>
        <v>19506719.712313574</v>
      </c>
      <c r="AI190" s="24">
        <f t="shared" si="34"/>
        <v>9711602.1250482555</v>
      </c>
      <c r="AJ190" s="24">
        <f t="shared" si="35"/>
        <v>62810727.321999997</v>
      </c>
      <c r="AK190" s="24">
        <f t="shared" si="36"/>
        <v>11819618.969000001</v>
      </c>
      <c r="AL190" s="19"/>
      <c r="AM190" s="21">
        <f t="shared" si="37"/>
        <v>225380486.00551948</v>
      </c>
      <c r="AN190" s="19"/>
      <c r="AO190" s="6">
        <f t="shared" si="38"/>
        <v>64.353311999967872</v>
      </c>
    </row>
    <row r="191" spans="1:41" s="1" customFormat="1" x14ac:dyDescent="0.25">
      <c r="A191" s="16">
        <v>44409</v>
      </c>
      <c r="B191" s="35">
        <v>65.369249846366102</v>
      </c>
      <c r="C191" s="35">
        <v>50.600390956240894</v>
      </c>
      <c r="D191" s="35">
        <v>49.398861476530818</v>
      </c>
      <c r="E191" s="35">
        <v>58.050504632181827</v>
      </c>
      <c r="F191" s="35">
        <v>44.09404274754371</v>
      </c>
      <c r="G191" s="19"/>
      <c r="H191" s="6">
        <v>0</v>
      </c>
      <c r="I191" s="6">
        <v>0</v>
      </c>
      <c r="J191" s="6">
        <v>0</v>
      </c>
      <c r="K191" s="6">
        <v>0</v>
      </c>
      <c r="L191" s="6">
        <v>1.0129999999999999</v>
      </c>
      <c r="M191" s="19"/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25"/>
      <c r="T191" s="20">
        <f t="shared" si="26"/>
        <v>65.369249846366102</v>
      </c>
      <c r="U191" s="20">
        <f t="shared" si="27"/>
        <v>50.600390956240894</v>
      </c>
      <c r="V191" s="20">
        <f t="shared" si="28"/>
        <v>49.398861476530818</v>
      </c>
      <c r="W191" s="20">
        <f t="shared" si="29"/>
        <v>58.050504632181827</v>
      </c>
      <c r="X191" s="20">
        <f t="shared" si="30"/>
        <v>44.09404274754371</v>
      </c>
      <c r="Y191" s="19"/>
      <c r="Z191" s="24">
        <v>1568350</v>
      </c>
      <c r="AA191" s="24">
        <v>354673</v>
      </c>
      <c r="AB191" s="24">
        <v>163754</v>
      </c>
      <c r="AC191" s="24">
        <v>1081132</v>
      </c>
      <c r="AD191" s="24">
        <v>331598</v>
      </c>
      <c r="AE191" s="24">
        <f t="shared" si="31"/>
        <v>3499507</v>
      </c>
      <c r="AF191" s="19"/>
      <c r="AG191" s="24">
        <f t="shared" si="32"/>
        <v>102521862.99654828</v>
      </c>
      <c r="AH191" s="24">
        <f t="shared" si="33"/>
        <v>17946592.461622827</v>
      </c>
      <c r="AI191" s="24">
        <f t="shared" si="34"/>
        <v>8089261.1622278281</v>
      </c>
      <c r="AJ191" s="24">
        <f t="shared" si="35"/>
        <v>62760258.174000002</v>
      </c>
      <c r="AK191" s="24">
        <f t="shared" si="36"/>
        <v>14621496.387</v>
      </c>
      <c r="AL191" s="19"/>
      <c r="AM191" s="21">
        <f t="shared" si="37"/>
        <v>205939471.18139893</v>
      </c>
      <c r="AN191" s="19"/>
      <c r="AO191" s="6">
        <f t="shared" si="38"/>
        <v>58.848138089564884</v>
      </c>
    </row>
    <row r="192" spans="1:41" s="1" customFormat="1" x14ac:dyDescent="0.25">
      <c r="A192" s="16">
        <v>44440</v>
      </c>
      <c r="B192" s="35">
        <v>62.651209760410254</v>
      </c>
      <c r="C192" s="35">
        <v>44.967809305660793</v>
      </c>
      <c r="D192" s="35">
        <v>48.106372972453713</v>
      </c>
      <c r="E192" s="35">
        <v>60.320515075541685</v>
      </c>
      <c r="F192" s="35">
        <v>54.282826322390797</v>
      </c>
      <c r="G192" s="19"/>
      <c r="H192" s="6">
        <v>11.425000000000001</v>
      </c>
      <c r="I192" s="6">
        <v>13.9375</v>
      </c>
      <c r="J192" s="6">
        <v>4.7874999999999996</v>
      </c>
      <c r="K192" s="6">
        <v>17.5</v>
      </c>
      <c r="L192" s="6">
        <v>17.674000000000007</v>
      </c>
      <c r="M192" s="19"/>
      <c r="N192" s="30">
        <v>0.55301000000000045</v>
      </c>
      <c r="O192" s="30">
        <v>0.29463333333333064</v>
      </c>
      <c r="P192" s="30">
        <v>0.64765000000000583</v>
      </c>
      <c r="Q192" s="30">
        <v>0</v>
      </c>
      <c r="R192" s="30">
        <v>0.15336296296296223</v>
      </c>
      <c r="S192" s="25"/>
      <c r="T192" s="20">
        <f t="shared" si="26"/>
        <v>56.333070510410252</v>
      </c>
      <c r="U192" s="20">
        <f t="shared" si="27"/>
        <v>40.861357222327499</v>
      </c>
      <c r="V192" s="20">
        <f t="shared" si="28"/>
        <v>45.005748597453682</v>
      </c>
      <c r="W192" s="20">
        <f t="shared" si="29"/>
        <v>60.320515075541685</v>
      </c>
      <c r="X192" s="20">
        <f t="shared" si="30"/>
        <v>51.572289314983401</v>
      </c>
      <c r="Y192" s="19"/>
      <c r="Z192" s="24">
        <v>1568904</v>
      </c>
      <c r="AA192" s="24">
        <v>355299</v>
      </c>
      <c r="AB192" s="24">
        <v>163877</v>
      </c>
      <c r="AC192" s="24">
        <v>1082515</v>
      </c>
      <c r="AD192" s="24">
        <v>331672</v>
      </c>
      <c r="AE192" s="24">
        <f t="shared" si="31"/>
        <v>3502267</v>
      </c>
      <c r="AF192" s="19"/>
      <c r="AG192" s="24">
        <f t="shared" si="32"/>
        <v>88381179.656064689</v>
      </c>
      <c r="AH192" s="24">
        <f t="shared" si="33"/>
        <v>14517999.359735738</v>
      </c>
      <c r="AI192" s="24">
        <f t="shared" si="34"/>
        <v>7375407.0629049167</v>
      </c>
      <c r="AJ192" s="24">
        <f t="shared" si="35"/>
        <v>65297862.377000004</v>
      </c>
      <c r="AK192" s="24">
        <f t="shared" si="36"/>
        <v>17105084.341679174</v>
      </c>
      <c r="AL192" s="19"/>
      <c r="AM192" s="21">
        <f t="shared" si="37"/>
        <v>192677532.79738453</v>
      </c>
      <c r="AN192" s="19"/>
      <c r="AO192" s="6">
        <f t="shared" si="38"/>
        <v>55.015089596933798</v>
      </c>
    </row>
    <row r="193" spans="1:41" s="1" customFormat="1" x14ac:dyDescent="0.25">
      <c r="A193" s="16">
        <v>44470</v>
      </c>
      <c r="B193" s="35">
        <v>105.44456007299547</v>
      </c>
      <c r="C193" s="35">
        <v>100.05306972691578</v>
      </c>
      <c r="D193" s="35">
        <v>81.313811032755709</v>
      </c>
      <c r="E193" s="35">
        <v>86.94121336724092</v>
      </c>
      <c r="F193" s="35">
        <v>98.322157596902258</v>
      </c>
      <c r="G193" s="19"/>
      <c r="H193" s="6">
        <v>-36.841666666666669</v>
      </c>
      <c r="I193" s="6">
        <v>-49.14166666666668</v>
      </c>
      <c r="J193" s="6">
        <v>-22.27500000000002</v>
      </c>
      <c r="K193" s="6">
        <v>-40.199999999999989</v>
      </c>
      <c r="L193" s="6">
        <v>-75.436000000000007</v>
      </c>
      <c r="M193" s="19"/>
      <c r="N193" s="30">
        <v>0.56811570247934029</v>
      </c>
      <c r="O193" s="30">
        <v>0.38578770949720614</v>
      </c>
      <c r="P193" s="30">
        <v>0.49970918367346845</v>
      </c>
      <c r="Q193" s="30">
        <v>0.33025724323624772</v>
      </c>
      <c r="R193" s="30">
        <v>0.35614218009478776</v>
      </c>
      <c r="S193" s="25"/>
      <c r="T193" s="20">
        <f t="shared" si="26"/>
        <v>126.3748894118385</v>
      </c>
      <c r="U193" s="20">
        <f t="shared" si="27"/>
        <v>119.01132075112432</v>
      </c>
      <c r="V193" s="20">
        <f t="shared" si="28"/>
        <v>92.444833099082231</v>
      </c>
      <c r="W193" s="20">
        <f t="shared" si="29"/>
        <v>100.21755454533807</v>
      </c>
      <c r="X193" s="20">
        <f t="shared" si="30"/>
        <v>125.18809909453267</v>
      </c>
      <c r="Y193" s="19"/>
      <c r="Z193" s="24">
        <v>1570409</v>
      </c>
      <c r="AA193" s="24">
        <v>356196</v>
      </c>
      <c r="AB193" s="24">
        <v>163996</v>
      </c>
      <c r="AC193" s="24">
        <v>1081764</v>
      </c>
      <c r="AD193" s="24">
        <v>331339</v>
      </c>
      <c r="AE193" s="24">
        <f t="shared" si="31"/>
        <v>3503704</v>
      </c>
      <c r="AF193" s="19"/>
      <c r="AG193" s="24">
        <f t="shared" si="32"/>
        <v>198460263.70635587</v>
      </c>
      <c r="AH193" s="24">
        <f t="shared" si="33"/>
        <v>42391356.406267479</v>
      </c>
      <c r="AI193" s="24">
        <f t="shared" si="34"/>
        <v>15160582.848917089</v>
      </c>
      <c r="AJ193" s="24">
        <f t="shared" si="35"/>
        <v>108411742.6751831</v>
      </c>
      <c r="AK193" s="24">
        <f t="shared" si="36"/>
        <v>41479699.565883361</v>
      </c>
      <c r="AL193" s="19"/>
      <c r="AM193" s="21">
        <f t="shared" si="37"/>
        <v>405903645.20260686</v>
      </c>
      <c r="AN193" s="19"/>
      <c r="AO193" s="6">
        <f t="shared" si="38"/>
        <v>115.84986779779538</v>
      </c>
    </row>
    <row r="194" spans="1:41" s="1" customFormat="1" x14ac:dyDescent="0.25">
      <c r="A194" s="16">
        <v>44501</v>
      </c>
      <c r="B194" s="35">
        <v>256.70152353258402</v>
      </c>
      <c r="C194" s="35">
        <v>191.73496474634229</v>
      </c>
      <c r="D194" s="35">
        <v>195.84334310012898</v>
      </c>
      <c r="E194" s="35">
        <v>218.7652525165075</v>
      </c>
      <c r="F194" s="35">
        <v>222.18290976904706</v>
      </c>
      <c r="G194" s="19"/>
      <c r="H194" s="6">
        <v>21.520833333333371</v>
      </c>
      <c r="I194" s="6">
        <v>-0.66250000000002274</v>
      </c>
      <c r="J194" s="6">
        <v>6.654166666666697</v>
      </c>
      <c r="K194" s="6">
        <v>14.199999999999989</v>
      </c>
      <c r="L194" s="6">
        <v>-3.5250000000000341</v>
      </c>
      <c r="M194" s="19"/>
      <c r="N194" s="30">
        <v>0.63939016393442594</v>
      </c>
      <c r="O194" s="30">
        <v>0.43224694376528078</v>
      </c>
      <c r="P194" s="30">
        <v>0.56820068027210779</v>
      </c>
      <c r="Q194" s="30">
        <v>0.48708495934298118</v>
      </c>
      <c r="R194" s="30">
        <v>0.46543793911006914</v>
      </c>
      <c r="S194" s="25"/>
      <c r="T194" s="20">
        <f t="shared" si="26"/>
        <v>242.94131437957853</v>
      </c>
      <c r="U194" s="20">
        <f t="shared" si="27"/>
        <v>192.02132834658678</v>
      </c>
      <c r="V194" s="20">
        <f t="shared" si="28"/>
        <v>192.06244107348496</v>
      </c>
      <c r="W194" s="20">
        <f t="shared" si="29"/>
        <v>211.84864609383717</v>
      </c>
      <c r="X194" s="20">
        <f t="shared" si="30"/>
        <v>223.82357850441008</v>
      </c>
      <c r="Y194" s="19"/>
      <c r="Z194" s="24">
        <v>1573297</v>
      </c>
      <c r="AA194" s="24">
        <v>357210</v>
      </c>
      <c r="AB194" s="24">
        <v>164268</v>
      </c>
      <c r="AC194" s="24">
        <v>1083446</v>
      </c>
      <c r="AD194" s="24">
        <v>332059</v>
      </c>
      <c r="AE194" s="24">
        <f t="shared" si="31"/>
        <v>3510280</v>
      </c>
      <c r="AF194" s="19"/>
      <c r="AG194" s="24">
        <f t="shared" si="32"/>
        <v>382218841.08944774</v>
      </c>
      <c r="AH194" s="24">
        <f t="shared" si="33"/>
        <v>68591938.69868426</v>
      </c>
      <c r="AI194" s="24">
        <f t="shared" si="34"/>
        <v>31549713.070259228</v>
      </c>
      <c r="AJ194" s="24">
        <f t="shared" si="35"/>
        <v>229526568.21578351</v>
      </c>
      <c r="AK194" s="24">
        <f t="shared" si="36"/>
        <v>74322633.654595912</v>
      </c>
      <c r="AL194" s="19"/>
      <c r="AM194" s="21">
        <f t="shared" si="37"/>
        <v>786209694.72877073</v>
      </c>
      <c r="AN194" s="19"/>
      <c r="AO194" s="6">
        <f t="shared" si="38"/>
        <v>223.97349918774876</v>
      </c>
    </row>
    <row r="195" spans="1:41" s="1" customFormat="1" x14ac:dyDescent="0.25">
      <c r="A195" s="16">
        <v>44531</v>
      </c>
      <c r="B195" s="35">
        <v>333.84724190150973</v>
      </c>
      <c r="C195" s="35">
        <v>302.81486990177609</v>
      </c>
      <c r="D195" s="35">
        <v>280.68287997268709</v>
      </c>
      <c r="E195" s="35">
        <v>296.44063410466077</v>
      </c>
      <c r="F195" s="35">
        <v>322.02234987005642</v>
      </c>
      <c r="G195" s="19"/>
      <c r="H195" s="6">
        <v>-51.695833333333155</v>
      </c>
      <c r="I195" s="6">
        <v>-16.912500000000023</v>
      </c>
      <c r="J195" s="6">
        <v>-49.629166666666663</v>
      </c>
      <c r="K195" s="6">
        <v>-46.399999999999977</v>
      </c>
      <c r="L195" s="6">
        <v>-23.227000000000089</v>
      </c>
      <c r="M195" s="19"/>
      <c r="N195" s="30">
        <v>0.64379443254817814</v>
      </c>
      <c r="O195" s="30">
        <v>0.46048844884488421</v>
      </c>
      <c r="P195" s="30">
        <v>0.58438927738927637</v>
      </c>
      <c r="Q195" s="30">
        <v>0.53840592318766889</v>
      </c>
      <c r="R195" s="30">
        <v>0.46867799352750816</v>
      </c>
      <c r="S195" s="25"/>
      <c r="T195" s="20">
        <f t="shared" si="26"/>
        <v>367.12873158744816</v>
      </c>
      <c r="U195" s="20">
        <f t="shared" si="27"/>
        <v>310.60288079286522</v>
      </c>
      <c r="V195" s="20">
        <f t="shared" si="28"/>
        <v>309.6856328184524</v>
      </c>
      <c r="W195" s="20">
        <f t="shared" si="29"/>
        <v>321.4226689405686</v>
      </c>
      <c r="X195" s="20">
        <f t="shared" si="30"/>
        <v>332.90833362571988</v>
      </c>
      <c r="Y195" s="19"/>
      <c r="Z195" s="24">
        <v>1575570</v>
      </c>
      <c r="AA195" s="24">
        <v>358144</v>
      </c>
      <c r="AB195" s="24">
        <v>164513</v>
      </c>
      <c r="AC195" s="24">
        <v>1085488</v>
      </c>
      <c r="AD195" s="24">
        <v>332452</v>
      </c>
      <c r="AE195" s="24">
        <f t="shared" si="31"/>
        <v>3516167</v>
      </c>
      <c r="AF195" s="19"/>
      <c r="AG195" s="24">
        <f t="shared" si="32"/>
        <v>578437015.62723565</v>
      </c>
      <c r="AH195" s="24">
        <f t="shared" si="33"/>
        <v>111240558.13867992</v>
      </c>
      <c r="AI195" s="24">
        <f t="shared" si="34"/>
        <v>50947312.511862062</v>
      </c>
      <c r="AJ195" s="24">
        <f t="shared" si="35"/>
        <v>348900450.06295991</v>
      </c>
      <c r="AK195" s="24">
        <f t="shared" si="36"/>
        <v>110676041.33053783</v>
      </c>
      <c r="AL195" s="19"/>
      <c r="AM195" s="21">
        <f t="shared" si="37"/>
        <v>1200201377.6712754</v>
      </c>
      <c r="AN195" s="19"/>
      <c r="AO195" s="6">
        <f t="shared" si="38"/>
        <v>341.33799039444807</v>
      </c>
    </row>
    <row r="196" spans="1:41" s="1" customFormat="1" x14ac:dyDescent="0.25">
      <c r="A196" s="16">
        <v>44562</v>
      </c>
      <c r="B196" s="35">
        <v>489.8366511819097</v>
      </c>
      <c r="C196" s="35">
        <v>440.59301926558101</v>
      </c>
      <c r="D196" s="35">
        <v>399.41359453645856</v>
      </c>
      <c r="E196" s="35">
        <v>408.1346774444354</v>
      </c>
      <c r="F196" s="35">
        <v>447.68565495152041</v>
      </c>
      <c r="G196" s="19"/>
      <c r="H196" s="6">
        <v>141.71250000000009</v>
      </c>
      <c r="I196" s="6">
        <v>195.52083333333326</v>
      </c>
      <c r="J196" s="6">
        <v>120.02083333333348</v>
      </c>
      <c r="K196" s="6">
        <v>128.70000000000027</v>
      </c>
      <c r="L196" s="6">
        <v>174.16600000000017</v>
      </c>
      <c r="M196" s="19"/>
      <c r="N196" s="30">
        <v>0.67050976909413706</v>
      </c>
      <c r="O196" s="30">
        <v>0.48102367688022113</v>
      </c>
      <c r="P196" s="30">
        <v>0.6075113636363626</v>
      </c>
      <c r="Q196" s="30">
        <v>0.54840677311230512</v>
      </c>
      <c r="R196" s="30">
        <v>0.50126703755215629</v>
      </c>
      <c r="S196" s="25"/>
      <c r="T196" s="20">
        <f t="shared" ref="T196:T231" si="39">B196-H196*N196</f>
        <v>394.81703552915673</v>
      </c>
      <c r="U196" s="20">
        <f t="shared" ref="U196:U231" si="40">C196-I196*O196</f>
        <v>346.54286910889613</v>
      </c>
      <c r="V196" s="20">
        <f t="shared" ref="V196:V231" si="41">D196-J196*P196</f>
        <v>326.49957441335255</v>
      </c>
      <c r="W196" s="20">
        <f t="shared" ref="W196:W231" si="42">E196-K196*Q196</f>
        <v>337.55472574488158</v>
      </c>
      <c r="X196" s="20">
        <f t="shared" ref="X196:X231" si="43">F196-L196*R196</f>
        <v>360.38198008921148</v>
      </c>
      <c r="Y196" s="19"/>
      <c r="Z196" s="24">
        <v>1577202</v>
      </c>
      <c r="AA196" s="24">
        <v>358932</v>
      </c>
      <c r="AB196" s="24">
        <v>164763</v>
      </c>
      <c r="AC196" s="24">
        <v>1088104</v>
      </c>
      <c r="AD196" s="24">
        <v>333130</v>
      </c>
      <c r="AE196" s="24">
        <f t="shared" ref="AE196:AE231" si="44">SUM(Z196:AD196)</f>
        <v>3522131</v>
      </c>
      <c r="AF196" s="19"/>
      <c r="AG196" s="24">
        <f t="shared" ref="AG196:AG231" si="45">T196*Z196</f>
        <v>622706218.07065701</v>
      </c>
      <c r="AH196" s="24">
        <f t="shared" ref="AH196:AH231" si="46">U196*AA196</f>
        <v>124385325.09499431</v>
      </c>
      <c r="AI196" s="24">
        <f t="shared" ref="AI196:AI231" si="47">V196*AB196</f>
        <v>53795049.379067205</v>
      </c>
      <c r="AJ196" s="24">
        <f t="shared" ref="AJ196:AJ231" si="48">W196*AC196</f>
        <v>367294647.30190861</v>
      </c>
      <c r="AK196" s="24">
        <f t="shared" ref="AK196:AK231" si="49">X196*AD196</f>
        <v>120054049.02711903</v>
      </c>
      <c r="AL196" s="19"/>
      <c r="AM196" s="21">
        <f t="shared" ref="AM196:AM231" si="50">SUM(AG196:AK196)</f>
        <v>1288235288.8737462</v>
      </c>
      <c r="AN196" s="19"/>
      <c r="AO196" s="6">
        <f t="shared" ref="AO196:AO231" si="51">AM196/AE196</f>
        <v>365.75450739161778</v>
      </c>
    </row>
    <row r="197" spans="1:41" s="1" customFormat="1" x14ac:dyDescent="0.25">
      <c r="A197" s="16">
        <v>44593</v>
      </c>
      <c r="B197" s="35">
        <v>388.44077826018417</v>
      </c>
      <c r="C197" s="35">
        <v>355.33928345972146</v>
      </c>
      <c r="D197" s="35">
        <v>327.56013366535211</v>
      </c>
      <c r="E197" s="35">
        <v>332.71384087439583</v>
      </c>
      <c r="F197" s="35">
        <v>351.00364775640543</v>
      </c>
      <c r="G197" s="19"/>
      <c r="H197" s="6">
        <v>20.120833333333167</v>
      </c>
      <c r="I197" s="6">
        <v>29.200000000000045</v>
      </c>
      <c r="J197" s="6">
        <v>5.7624999999998749</v>
      </c>
      <c r="K197" s="6">
        <v>15.900000000000091</v>
      </c>
      <c r="L197" s="6">
        <v>56.257999999999925</v>
      </c>
      <c r="M197" s="19"/>
      <c r="N197" s="30">
        <v>0.63474124513618557</v>
      </c>
      <c r="O197" s="30">
        <v>0.46934444444444412</v>
      </c>
      <c r="P197" s="30">
        <v>0.58454526748971203</v>
      </c>
      <c r="Q197" s="30">
        <v>0.52174722780452398</v>
      </c>
      <c r="R197" s="30">
        <v>0.45320426829268312</v>
      </c>
      <c r="S197" s="25"/>
      <c r="T197" s="20">
        <f t="shared" si="39"/>
        <v>375.66925545700661</v>
      </c>
      <c r="U197" s="20">
        <f t="shared" si="40"/>
        <v>341.63442568194364</v>
      </c>
      <c r="V197" s="20">
        <f t="shared" si="41"/>
        <v>324.19169156144272</v>
      </c>
      <c r="W197" s="20">
        <f t="shared" si="42"/>
        <v>324.41805995230385</v>
      </c>
      <c r="X197" s="20">
        <f t="shared" si="43"/>
        <v>325.50728203079569</v>
      </c>
      <c r="Y197" s="19"/>
      <c r="Z197" s="24">
        <v>1577954</v>
      </c>
      <c r="AA197" s="24">
        <v>359335</v>
      </c>
      <c r="AB197" s="24">
        <v>164877</v>
      </c>
      <c r="AC197" s="24">
        <v>1088706</v>
      </c>
      <c r="AD197" s="24">
        <v>333505</v>
      </c>
      <c r="AE197" s="24">
        <f t="shared" si="44"/>
        <v>3524377</v>
      </c>
      <c r="AF197" s="19"/>
      <c r="AG197" s="24">
        <f t="shared" si="45"/>
        <v>592788804.32540536</v>
      </c>
      <c r="AH197" s="24">
        <f t="shared" si="46"/>
        <v>122761206.35242122</v>
      </c>
      <c r="AI197" s="24">
        <f t="shared" si="47"/>
        <v>53451753.529575989</v>
      </c>
      <c r="AJ197" s="24">
        <f t="shared" si="48"/>
        <v>353195888.37843293</v>
      </c>
      <c r="AK197" s="24">
        <f t="shared" si="49"/>
        <v>108558306.09368052</v>
      </c>
      <c r="AL197" s="19"/>
      <c r="AM197" s="21">
        <f t="shared" si="50"/>
        <v>1230755958.6795161</v>
      </c>
      <c r="AN197" s="19"/>
      <c r="AO197" s="6">
        <f t="shared" si="51"/>
        <v>349.21234552362478</v>
      </c>
    </row>
    <row r="198" spans="1:41" s="1" customFormat="1" x14ac:dyDescent="0.25">
      <c r="A198" s="16">
        <v>44621</v>
      </c>
      <c r="B198" s="35">
        <v>322.44587955096421</v>
      </c>
      <c r="C198" s="35">
        <v>277.77249159714057</v>
      </c>
      <c r="D198" s="35">
        <v>275.54603952572563</v>
      </c>
      <c r="E198" s="35">
        <v>276.20533294764306</v>
      </c>
      <c r="F198" s="35">
        <v>287.95118202094471</v>
      </c>
      <c r="G198" s="19"/>
      <c r="H198" s="6">
        <v>24.533333333333303</v>
      </c>
      <c r="I198" s="6">
        <v>-0.83333333333348492</v>
      </c>
      <c r="J198" s="6">
        <v>6.6916666666667766</v>
      </c>
      <c r="K198" s="6">
        <v>15.000000000000057</v>
      </c>
      <c r="L198" s="6">
        <v>27.925000000000068</v>
      </c>
      <c r="M198" s="19"/>
      <c r="N198" s="30">
        <v>0.65921428571428642</v>
      </c>
      <c r="O198" s="30">
        <v>0.48075196850393587</v>
      </c>
      <c r="P198" s="30">
        <v>0.60571173469387674</v>
      </c>
      <c r="Q198" s="30">
        <v>0.52775331942110393</v>
      </c>
      <c r="R198" s="30">
        <v>0.46456367041198443</v>
      </c>
      <c r="S198" s="25"/>
      <c r="T198" s="20">
        <f t="shared" si="39"/>
        <v>306.27315574144041</v>
      </c>
      <c r="U198" s="20">
        <f t="shared" si="40"/>
        <v>278.17311823756057</v>
      </c>
      <c r="V198" s="20">
        <f t="shared" si="41"/>
        <v>271.4928185010657</v>
      </c>
      <c r="W198" s="20">
        <f t="shared" si="42"/>
        <v>268.28903315632647</v>
      </c>
      <c r="X198" s="20">
        <f t="shared" si="43"/>
        <v>274.97824152469002</v>
      </c>
      <c r="Y198" s="19"/>
      <c r="Z198" s="24">
        <v>1579389</v>
      </c>
      <c r="AA198" s="24">
        <v>359995</v>
      </c>
      <c r="AB198" s="24">
        <v>165018</v>
      </c>
      <c r="AC198" s="24">
        <v>1090685</v>
      </c>
      <c r="AD198" s="24">
        <v>334022</v>
      </c>
      <c r="AE198" s="24">
        <f t="shared" si="44"/>
        <v>3529109</v>
      </c>
      <c r="AF198" s="19"/>
      <c r="AG198" s="24">
        <f t="shared" si="45"/>
        <v>483724453.17331785</v>
      </c>
      <c r="AH198" s="24">
        <f t="shared" si="46"/>
        <v>100140931.69993062</v>
      </c>
      <c r="AI198" s="24">
        <f t="shared" si="47"/>
        <v>44801201.923408858</v>
      </c>
      <c r="AJ198" s="24">
        <f t="shared" si="48"/>
        <v>292618824.12810791</v>
      </c>
      <c r="AK198" s="24">
        <f t="shared" si="49"/>
        <v>91848782.190560013</v>
      </c>
      <c r="AL198" s="19"/>
      <c r="AM198" s="21">
        <f t="shared" si="50"/>
        <v>1013134193.1153252</v>
      </c>
      <c r="AN198" s="19"/>
      <c r="AO198" s="6">
        <f t="shared" si="51"/>
        <v>287.07931466988555</v>
      </c>
    </row>
    <row r="199" spans="1:41" s="1" customFormat="1" x14ac:dyDescent="0.25">
      <c r="A199" s="16">
        <v>44652</v>
      </c>
      <c r="B199" s="35">
        <v>230.80223983699369</v>
      </c>
      <c r="C199" s="35">
        <v>176.43116849104578</v>
      </c>
      <c r="D199" s="35">
        <v>197.35873685432398</v>
      </c>
      <c r="E199" s="35">
        <v>211.86924107141223</v>
      </c>
      <c r="F199" s="35">
        <v>196.04337151560125</v>
      </c>
      <c r="G199" s="19"/>
      <c r="H199" s="6">
        <v>30.429166666666703</v>
      </c>
      <c r="I199" s="6">
        <v>-0.13333333333343944</v>
      </c>
      <c r="J199" s="6">
        <v>-0.76666666666665151</v>
      </c>
      <c r="K199" s="6">
        <v>25.900000000000034</v>
      </c>
      <c r="L199" s="6">
        <v>9.6979999999999791</v>
      </c>
      <c r="M199" s="19"/>
      <c r="N199" s="30">
        <v>0.66700904977375419</v>
      </c>
      <c r="O199" s="30">
        <v>0.48700732600732571</v>
      </c>
      <c r="P199" s="30">
        <v>0.60430508474576283</v>
      </c>
      <c r="Q199" s="30">
        <v>0.51192043625977512</v>
      </c>
      <c r="R199" s="30">
        <v>0.45117313432835787</v>
      </c>
      <c r="S199" s="25"/>
      <c r="T199" s="20">
        <f t="shared" si="39"/>
        <v>210.50571029325314</v>
      </c>
      <c r="U199" s="20">
        <f t="shared" si="40"/>
        <v>176.49610280118014</v>
      </c>
      <c r="V199" s="20">
        <f t="shared" si="41"/>
        <v>197.82203741929573</v>
      </c>
      <c r="W199" s="20">
        <f t="shared" si="42"/>
        <v>198.61050177228404</v>
      </c>
      <c r="X199" s="20">
        <f t="shared" si="43"/>
        <v>191.66789445888486</v>
      </c>
      <c r="Y199" s="19"/>
      <c r="Z199" s="24">
        <v>1580016</v>
      </c>
      <c r="AA199" s="24">
        <v>360480</v>
      </c>
      <c r="AB199" s="24">
        <v>165140</v>
      </c>
      <c r="AC199" s="24">
        <v>1091942</v>
      </c>
      <c r="AD199" s="24">
        <v>334204</v>
      </c>
      <c r="AE199" s="24">
        <f t="shared" si="44"/>
        <v>3531782</v>
      </c>
      <c r="AF199" s="19"/>
      <c r="AG199" s="24">
        <f t="shared" si="45"/>
        <v>332602390.35470468</v>
      </c>
      <c r="AH199" s="24">
        <f t="shared" si="46"/>
        <v>63623315.137769416</v>
      </c>
      <c r="AI199" s="24">
        <f t="shared" si="47"/>
        <v>32668331.259422496</v>
      </c>
      <c r="AJ199" s="24">
        <f t="shared" si="48"/>
        <v>216871148.52623138</v>
      </c>
      <c r="AK199" s="24">
        <f t="shared" si="49"/>
        <v>64056176.999737158</v>
      </c>
      <c r="AL199" s="19"/>
      <c r="AM199" s="21">
        <f t="shared" si="50"/>
        <v>709821362.27786505</v>
      </c>
      <c r="AN199" s="19"/>
      <c r="AO199" s="6">
        <f t="shared" si="51"/>
        <v>200.98108045113347</v>
      </c>
    </row>
    <row r="200" spans="1:41" s="1" customFormat="1" x14ac:dyDescent="0.25">
      <c r="A200" s="16">
        <v>44682</v>
      </c>
      <c r="B200" s="35">
        <v>98.475728190626697</v>
      </c>
      <c r="C200" s="35">
        <v>70.443530390725428</v>
      </c>
      <c r="D200" s="35">
        <v>85.590975327852135</v>
      </c>
      <c r="E200" s="35">
        <v>91.402929099097037</v>
      </c>
      <c r="F200" s="35">
        <v>89.787229940391583</v>
      </c>
      <c r="G200" s="19"/>
      <c r="H200" s="6">
        <v>-2.4083333333333314</v>
      </c>
      <c r="I200" s="6">
        <v>3.2875000000000085</v>
      </c>
      <c r="J200" s="6">
        <v>0.57916666666667282</v>
      </c>
      <c r="K200" s="6">
        <v>-2.2000000000000028</v>
      </c>
      <c r="L200" s="6">
        <v>-12.472000000000008</v>
      </c>
      <c r="M200" s="19"/>
      <c r="N200" s="30">
        <v>0.76870784313725271</v>
      </c>
      <c r="O200" s="30">
        <v>0.49094807692307596</v>
      </c>
      <c r="P200" s="30">
        <v>0.65909464285714336</v>
      </c>
      <c r="Q200" s="30">
        <v>0.48943105257866842</v>
      </c>
      <c r="R200" s="30">
        <v>0.44749245283018835</v>
      </c>
      <c r="S200" s="25"/>
      <c r="T200" s="20">
        <f t="shared" si="39"/>
        <v>100.32703291284891</v>
      </c>
      <c r="U200" s="20">
        <f t="shared" si="40"/>
        <v>68.829538587840815</v>
      </c>
      <c r="V200" s="20">
        <f t="shared" si="41"/>
        <v>85.209249680530704</v>
      </c>
      <c r="W200" s="20">
        <f t="shared" si="42"/>
        <v>92.479677414770109</v>
      </c>
      <c r="X200" s="20">
        <f t="shared" si="43"/>
        <v>95.368355812089703</v>
      </c>
      <c r="Y200" s="19"/>
      <c r="Z200" s="24">
        <v>1580452</v>
      </c>
      <c r="AA200" s="24">
        <v>360795</v>
      </c>
      <c r="AB200" s="24">
        <v>165206</v>
      </c>
      <c r="AC200" s="24">
        <v>1093625</v>
      </c>
      <c r="AD200" s="24">
        <v>334852</v>
      </c>
      <c r="AE200" s="24">
        <f t="shared" si="44"/>
        <v>3534930</v>
      </c>
      <c r="AF200" s="19"/>
      <c r="AG200" s="24">
        <f t="shared" si="45"/>
        <v>158562059.82117787</v>
      </c>
      <c r="AH200" s="24">
        <f t="shared" si="46"/>
        <v>24833353.374800026</v>
      </c>
      <c r="AI200" s="24">
        <f t="shared" si="47"/>
        <v>14077079.302721756</v>
      </c>
      <c r="AJ200" s="24">
        <f t="shared" si="48"/>
        <v>101138087.21272796</v>
      </c>
      <c r="AK200" s="24">
        <f t="shared" si="49"/>
        <v>31934284.680389863</v>
      </c>
      <c r="AL200" s="19"/>
      <c r="AM200" s="21">
        <f t="shared" si="50"/>
        <v>330544864.39181751</v>
      </c>
      <c r="AN200" s="19"/>
      <c r="AO200" s="6">
        <f t="shared" si="51"/>
        <v>93.508178207720519</v>
      </c>
    </row>
    <row r="201" spans="1:41" s="1" customFormat="1" x14ac:dyDescent="0.25">
      <c r="A201" s="16">
        <v>44713</v>
      </c>
      <c r="B201" s="35">
        <v>70.009115768384277</v>
      </c>
      <c r="C201" s="35">
        <v>55.857032319742018</v>
      </c>
      <c r="D201" s="35">
        <v>54.111279436064912</v>
      </c>
      <c r="E201" s="35">
        <v>68.475791863484162</v>
      </c>
      <c r="F201" s="35">
        <v>57.828634792616427</v>
      </c>
      <c r="G201" s="19"/>
      <c r="H201" s="6">
        <v>0</v>
      </c>
      <c r="I201" s="6">
        <v>5.0708333333333329</v>
      </c>
      <c r="J201" s="6">
        <v>0.40833333333333321</v>
      </c>
      <c r="K201" s="6">
        <v>6.1000000000000005</v>
      </c>
      <c r="L201" s="6">
        <v>21.013999999999999</v>
      </c>
      <c r="M201" s="19"/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25"/>
      <c r="T201" s="20">
        <f t="shared" si="39"/>
        <v>70.009115768384277</v>
      </c>
      <c r="U201" s="20">
        <f t="shared" si="40"/>
        <v>55.857032319742018</v>
      </c>
      <c r="V201" s="20">
        <f t="shared" si="41"/>
        <v>54.111279436064912</v>
      </c>
      <c r="W201" s="20">
        <f t="shared" si="42"/>
        <v>68.475791863484162</v>
      </c>
      <c r="X201" s="20">
        <f t="shared" si="43"/>
        <v>57.828634792616427</v>
      </c>
      <c r="Y201" s="19"/>
      <c r="Z201" s="24">
        <v>1579846</v>
      </c>
      <c r="AA201" s="24">
        <v>361158</v>
      </c>
      <c r="AB201" s="24">
        <v>165200</v>
      </c>
      <c r="AC201" s="24">
        <v>1093441</v>
      </c>
      <c r="AD201" s="24">
        <v>335393</v>
      </c>
      <c r="AE201" s="24">
        <f t="shared" si="44"/>
        <v>3535038</v>
      </c>
      <c r="AF201" s="19"/>
      <c r="AG201" s="24">
        <f t="shared" si="45"/>
        <v>110603621.51021883</v>
      </c>
      <c r="AH201" s="24">
        <f t="shared" si="46"/>
        <v>20173214.078533389</v>
      </c>
      <c r="AI201" s="24">
        <f t="shared" si="47"/>
        <v>8939183.3628379237</v>
      </c>
      <c r="AJ201" s="24">
        <f t="shared" si="48"/>
        <v>74874238.330999985</v>
      </c>
      <c r="AK201" s="24">
        <f t="shared" si="49"/>
        <v>19395319.309</v>
      </c>
      <c r="AL201" s="19"/>
      <c r="AM201" s="21">
        <f t="shared" si="50"/>
        <v>233985576.59159011</v>
      </c>
      <c r="AN201" s="19"/>
      <c r="AO201" s="6">
        <f t="shared" si="51"/>
        <v>66.190399252169314</v>
      </c>
    </row>
    <row r="202" spans="1:41" s="1" customFormat="1" x14ac:dyDescent="0.25">
      <c r="A202" s="16">
        <v>44743</v>
      </c>
      <c r="B202" s="35">
        <v>69.953292981379576</v>
      </c>
      <c r="C202" s="35">
        <v>48.255268236617262</v>
      </c>
      <c r="D202" s="35">
        <v>49.835825896139177</v>
      </c>
      <c r="E202" s="35">
        <v>64.758049943956578</v>
      </c>
      <c r="F202" s="35">
        <v>40.724349615616653</v>
      </c>
      <c r="G202" s="19"/>
      <c r="H202" s="6">
        <v>0</v>
      </c>
      <c r="I202" s="6">
        <v>0</v>
      </c>
      <c r="J202" s="6">
        <v>0</v>
      </c>
      <c r="K202" s="6">
        <v>0</v>
      </c>
      <c r="L202" s="6">
        <v>0.59400000000000008</v>
      </c>
      <c r="M202" s="19"/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25"/>
      <c r="T202" s="20">
        <f t="shared" si="39"/>
        <v>69.953292981379576</v>
      </c>
      <c r="U202" s="20">
        <f t="shared" si="40"/>
        <v>48.255268236617262</v>
      </c>
      <c r="V202" s="20">
        <f t="shared" si="41"/>
        <v>49.835825896139177</v>
      </c>
      <c r="W202" s="20">
        <f t="shared" si="42"/>
        <v>64.758049943956578</v>
      </c>
      <c r="X202" s="20">
        <f t="shared" si="43"/>
        <v>40.724349615616653</v>
      </c>
      <c r="Y202" s="19"/>
      <c r="Z202" s="24">
        <v>1580030</v>
      </c>
      <c r="AA202" s="24">
        <v>361475</v>
      </c>
      <c r="AB202" s="24">
        <v>165247</v>
      </c>
      <c r="AC202" s="24">
        <v>1094687</v>
      </c>
      <c r="AD202" s="24">
        <v>334822</v>
      </c>
      <c r="AE202" s="24">
        <f t="shared" si="44"/>
        <v>3536261</v>
      </c>
      <c r="AF202" s="19"/>
      <c r="AG202" s="24">
        <f t="shared" si="45"/>
        <v>110528301.50936916</v>
      </c>
      <c r="AH202" s="24">
        <f t="shared" si="46"/>
        <v>17443073.085831225</v>
      </c>
      <c r="AI202" s="24">
        <f t="shared" si="47"/>
        <v>8235220.7218593108</v>
      </c>
      <c r="AJ202" s="24">
        <f t="shared" si="48"/>
        <v>70889795.419</v>
      </c>
      <c r="AK202" s="24">
        <f t="shared" si="49"/>
        <v>13635408.186999999</v>
      </c>
      <c r="AL202" s="19"/>
      <c r="AM202" s="21">
        <f t="shared" si="50"/>
        <v>220731798.9230597</v>
      </c>
      <c r="AN202" s="19"/>
      <c r="AO202" s="6">
        <f t="shared" si="51"/>
        <v>62.419543954210312</v>
      </c>
    </row>
    <row r="203" spans="1:41" s="1" customFormat="1" x14ac:dyDescent="0.25">
      <c r="A203" s="16">
        <v>44774</v>
      </c>
      <c r="B203" s="35">
        <v>53.910281919069256</v>
      </c>
      <c r="C203" s="35">
        <v>45.22016608521696</v>
      </c>
      <c r="D203" s="35">
        <v>44.463331796040592</v>
      </c>
      <c r="E203" s="35">
        <v>61.846484848207979</v>
      </c>
      <c r="F203" s="35">
        <v>58.542232009903358</v>
      </c>
      <c r="G203" s="19"/>
      <c r="H203" s="6">
        <v>0</v>
      </c>
      <c r="I203" s="6">
        <v>0</v>
      </c>
      <c r="J203" s="6">
        <v>0</v>
      </c>
      <c r="K203" s="6">
        <v>0</v>
      </c>
      <c r="L203" s="6">
        <v>2.4359999999999999</v>
      </c>
      <c r="M203" s="19"/>
      <c r="N203" s="30">
        <v>0</v>
      </c>
      <c r="O203" s="30">
        <v>0</v>
      </c>
      <c r="P203" s="30">
        <v>0</v>
      </c>
      <c r="Q203" s="30">
        <v>0</v>
      </c>
      <c r="R203" s="30">
        <v>0</v>
      </c>
      <c r="S203" s="25"/>
      <c r="T203" s="20">
        <f t="shared" si="39"/>
        <v>53.910281919069256</v>
      </c>
      <c r="U203" s="20">
        <f t="shared" si="40"/>
        <v>45.22016608521696</v>
      </c>
      <c r="V203" s="20">
        <f t="shared" si="41"/>
        <v>44.463331796040592</v>
      </c>
      <c r="W203" s="20">
        <f t="shared" si="42"/>
        <v>61.846484848207979</v>
      </c>
      <c r="X203" s="20">
        <f t="shared" si="43"/>
        <v>58.542232009903358</v>
      </c>
      <c r="Y203" s="19"/>
      <c r="Z203" s="24">
        <v>1580030</v>
      </c>
      <c r="AA203" s="24">
        <v>361475</v>
      </c>
      <c r="AB203" s="24">
        <v>165247</v>
      </c>
      <c r="AC203" s="24">
        <v>1094524</v>
      </c>
      <c r="AD203" s="24">
        <v>335240</v>
      </c>
      <c r="AE203" s="24">
        <f t="shared" si="44"/>
        <v>3536516</v>
      </c>
      <c r="AF203" s="19"/>
      <c r="AG203" s="24">
        <f t="shared" si="45"/>
        <v>85179862.740586996</v>
      </c>
      <c r="AH203" s="24">
        <f t="shared" si="46"/>
        <v>16345959.5356538</v>
      </c>
      <c r="AI203" s="24">
        <f t="shared" si="47"/>
        <v>7347432.1893003201</v>
      </c>
      <c r="AJ203" s="24">
        <f t="shared" si="48"/>
        <v>67692461.981999993</v>
      </c>
      <c r="AK203" s="24">
        <f t="shared" si="49"/>
        <v>19625697.859000001</v>
      </c>
      <c r="AL203" s="19"/>
      <c r="AM203" s="21">
        <f t="shared" si="50"/>
        <v>196191414.30654112</v>
      </c>
      <c r="AN203" s="19"/>
      <c r="AO203" s="6">
        <f t="shared" si="51"/>
        <v>55.475901793330245</v>
      </c>
    </row>
    <row r="204" spans="1:41" s="1" customFormat="1" x14ac:dyDescent="0.25">
      <c r="A204" s="16">
        <v>44805</v>
      </c>
      <c r="B204" s="35">
        <v>74.415543774083886</v>
      </c>
      <c r="C204" s="35">
        <v>54.852832868044615</v>
      </c>
      <c r="D204" s="35">
        <v>56.681912374376324</v>
      </c>
      <c r="E204" s="35">
        <v>61.21647753631801</v>
      </c>
      <c r="F204" s="35">
        <v>53.225617814583757</v>
      </c>
      <c r="G204" s="19"/>
      <c r="H204" s="6">
        <v>23.141666666666669</v>
      </c>
      <c r="I204" s="6">
        <v>45.50833333333334</v>
      </c>
      <c r="J204" s="6">
        <v>23.074999999999999</v>
      </c>
      <c r="K204" s="6">
        <v>35</v>
      </c>
      <c r="L204" s="6">
        <v>37.786000000000001</v>
      </c>
      <c r="M204" s="19"/>
      <c r="N204" s="30">
        <v>0.55301000000000045</v>
      </c>
      <c r="O204" s="30">
        <v>0.29463333333333064</v>
      </c>
      <c r="P204" s="30">
        <v>0.64765000000000583</v>
      </c>
      <c r="Q204" s="30">
        <v>0</v>
      </c>
      <c r="R204" s="30">
        <v>0.15336296296296223</v>
      </c>
      <c r="S204" s="25"/>
      <c r="T204" s="20">
        <f t="shared" si="39"/>
        <v>61.617970690750539</v>
      </c>
      <c r="U204" s="20">
        <f t="shared" si="40"/>
        <v>41.444560923600292</v>
      </c>
      <c r="V204" s="20">
        <f t="shared" si="41"/>
        <v>41.737388624376194</v>
      </c>
      <c r="W204" s="20">
        <f t="shared" si="42"/>
        <v>61.21647753631801</v>
      </c>
      <c r="X204" s="20">
        <f t="shared" si="43"/>
        <v>47.430644896065267</v>
      </c>
      <c r="Y204" s="19"/>
      <c r="Z204" s="24">
        <v>1581700</v>
      </c>
      <c r="AA204" s="24">
        <v>363113</v>
      </c>
      <c r="AB204" s="24">
        <v>165531</v>
      </c>
      <c r="AC204" s="24">
        <v>1093810</v>
      </c>
      <c r="AD204" s="24">
        <v>335332</v>
      </c>
      <c r="AE204" s="24">
        <f t="shared" si="44"/>
        <v>3539486</v>
      </c>
      <c r="AF204" s="19"/>
      <c r="AG204" s="24">
        <f t="shared" si="45"/>
        <v>97461144.241560131</v>
      </c>
      <c r="AH204" s="24">
        <f t="shared" si="46"/>
        <v>15049058.850651274</v>
      </c>
      <c r="AI204" s="24">
        <f t="shared" si="47"/>
        <v>6908831.6763816159</v>
      </c>
      <c r="AJ204" s="24">
        <f t="shared" si="48"/>
        <v>66959195.294</v>
      </c>
      <c r="AK204" s="24">
        <f t="shared" si="49"/>
        <v>15905013.014287358</v>
      </c>
      <c r="AL204" s="19"/>
      <c r="AM204" s="21">
        <f t="shared" si="50"/>
        <v>202283243.0768804</v>
      </c>
      <c r="AN204" s="19"/>
      <c r="AO204" s="6">
        <f t="shared" si="51"/>
        <v>57.150457178494392</v>
      </c>
    </row>
    <row r="205" spans="1:41" s="1" customFormat="1" x14ac:dyDescent="0.25">
      <c r="A205" s="16">
        <v>44835</v>
      </c>
      <c r="B205" s="35">
        <v>136.97967597099114</v>
      </c>
      <c r="C205" s="35">
        <v>121.70164056687739</v>
      </c>
      <c r="D205" s="35">
        <v>104.06966759231264</v>
      </c>
      <c r="E205" s="35">
        <v>125.84998253586183</v>
      </c>
      <c r="F205" s="35">
        <v>132.74608597320045</v>
      </c>
      <c r="G205" s="19"/>
      <c r="H205" s="6">
        <v>23.895833333333343</v>
      </c>
      <c r="I205" s="6">
        <v>0.33750000000000568</v>
      </c>
      <c r="J205" s="6">
        <v>47.824999999999989</v>
      </c>
      <c r="K205" s="6">
        <v>26.600000000000023</v>
      </c>
      <c r="L205" s="6">
        <v>3.7139999999999986</v>
      </c>
      <c r="M205" s="19"/>
      <c r="N205" s="30">
        <v>0.56811570247934029</v>
      </c>
      <c r="O205" s="30">
        <v>0.38578770949720614</v>
      </c>
      <c r="P205" s="30">
        <v>0.49970918367346845</v>
      </c>
      <c r="Q205" s="30">
        <v>0.33025926932312932</v>
      </c>
      <c r="R205" s="30">
        <v>0.35614218009478776</v>
      </c>
      <c r="S205" s="25"/>
      <c r="T205" s="20">
        <f t="shared" si="39"/>
        <v>123.40407783049523</v>
      </c>
      <c r="U205" s="20">
        <f t="shared" si="40"/>
        <v>121.57143721492207</v>
      </c>
      <c r="V205" s="20">
        <f t="shared" si="41"/>
        <v>80.171075883129021</v>
      </c>
      <c r="W205" s="20">
        <f t="shared" si="42"/>
        <v>117.06508597186658</v>
      </c>
      <c r="X205" s="20">
        <f t="shared" si="43"/>
        <v>131.42337391632842</v>
      </c>
      <c r="Y205" s="19"/>
      <c r="Z205" s="24">
        <v>1584773</v>
      </c>
      <c r="AA205" s="24">
        <v>363971</v>
      </c>
      <c r="AB205" s="24">
        <v>165761</v>
      </c>
      <c r="AC205" s="24">
        <v>1096361</v>
      </c>
      <c r="AD205" s="24">
        <v>336349</v>
      </c>
      <c r="AE205" s="24">
        <f t="shared" si="44"/>
        <v>3547215</v>
      </c>
      <c r="AF205" s="19"/>
      <c r="AG205" s="24">
        <f t="shared" si="45"/>
        <v>195567450.63566741</v>
      </c>
      <c r="AH205" s="24">
        <f t="shared" si="46"/>
        <v>44248477.574552402</v>
      </c>
      <c r="AI205" s="24">
        <f t="shared" si="47"/>
        <v>13289237.70946335</v>
      </c>
      <c r="AJ205" s="24">
        <f t="shared" si="48"/>
        <v>128345594.72120161</v>
      </c>
      <c r="AK205" s="24">
        <f t="shared" si="49"/>
        <v>44204120.393383145</v>
      </c>
      <c r="AL205" s="19"/>
      <c r="AM205" s="21">
        <f t="shared" si="50"/>
        <v>425654881.0342679</v>
      </c>
      <c r="AN205" s="19"/>
      <c r="AO205" s="6">
        <f t="shared" si="51"/>
        <v>119.99692182015127</v>
      </c>
    </row>
    <row r="206" spans="1:41" s="1" customFormat="1" x14ac:dyDescent="0.25">
      <c r="A206" s="16">
        <v>44866</v>
      </c>
      <c r="B206" s="35">
        <v>256.56014673095819</v>
      </c>
      <c r="C206" s="35">
        <v>159.47407535942105</v>
      </c>
      <c r="D206" s="35">
        <v>200.42286198828455</v>
      </c>
      <c r="E206" s="35">
        <v>211.05448940095187</v>
      </c>
      <c r="F206" s="35">
        <v>222.01422513680987</v>
      </c>
      <c r="G206" s="19"/>
      <c r="H206" s="6">
        <v>-3.1875000000000568</v>
      </c>
      <c r="I206" s="6">
        <v>-57.975000000000023</v>
      </c>
      <c r="J206" s="6">
        <v>-17.4375</v>
      </c>
      <c r="K206" s="6">
        <v>-22.899999999999977</v>
      </c>
      <c r="L206" s="6">
        <v>-36.798999999999978</v>
      </c>
      <c r="M206" s="19"/>
      <c r="N206" s="30">
        <v>0.63939016393442594</v>
      </c>
      <c r="O206" s="30">
        <v>0.43224694376528078</v>
      </c>
      <c r="P206" s="30">
        <v>0.56820068027210779</v>
      </c>
      <c r="Q206" s="30">
        <v>0.48708637318747838</v>
      </c>
      <c r="R206" s="30">
        <v>0.46543793911006914</v>
      </c>
      <c r="S206" s="25"/>
      <c r="T206" s="20">
        <f t="shared" si="39"/>
        <v>258.59820287849919</v>
      </c>
      <c r="U206" s="20">
        <f t="shared" si="40"/>
        <v>184.53359192421323</v>
      </c>
      <c r="V206" s="20">
        <f t="shared" si="41"/>
        <v>210.33086135052943</v>
      </c>
      <c r="W206" s="20">
        <f t="shared" si="42"/>
        <v>222.20876734694511</v>
      </c>
      <c r="X206" s="20">
        <f t="shared" si="43"/>
        <v>239.1418758581213</v>
      </c>
      <c r="Y206" s="19"/>
      <c r="Z206" s="24">
        <v>1589834</v>
      </c>
      <c r="AA206" s="24">
        <v>365327</v>
      </c>
      <c r="AB206" s="24">
        <v>166268</v>
      </c>
      <c r="AC206" s="24">
        <v>1098259</v>
      </c>
      <c r="AD206" s="24">
        <v>336964</v>
      </c>
      <c r="AE206" s="24">
        <f t="shared" si="44"/>
        <v>3556652</v>
      </c>
      <c r="AF206" s="19"/>
      <c r="AG206" s="24">
        <f t="shared" si="45"/>
        <v>411128215.27513587</v>
      </c>
      <c r="AH206" s="24">
        <f t="shared" si="46"/>
        <v>67415103.536897048</v>
      </c>
      <c r="AI206" s="24">
        <f t="shared" si="47"/>
        <v>34971291.655029826</v>
      </c>
      <c r="AJ206" s="24">
        <f t="shared" si="48"/>
        <v>244042778.6176886</v>
      </c>
      <c r="AK206" s="24">
        <f t="shared" si="49"/>
        <v>80582203.056655988</v>
      </c>
      <c r="AL206" s="19"/>
      <c r="AM206" s="21">
        <f t="shared" si="50"/>
        <v>838139592.14140737</v>
      </c>
      <c r="AN206" s="19"/>
      <c r="AO206" s="6">
        <f t="shared" si="51"/>
        <v>235.65409045962534</v>
      </c>
    </row>
    <row r="207" spans="1:41" s="1" customFormat="1" x14ac:dyDescent="0.25">
      <c r="A207" s="16">
        <v>44896</v>
      </c>
      <c r="B207" s="35">
        <v>342.61781466771572</v>
      </c>
      <c r="C207" s="35">
        <v>281.04597392599879</v>
      </c>
      <c r="D207" s="35">
        <v>277.48626838996893</v>
      </c>
      <c r="E207" s="35">
        <v>309.54992584074625</v>
      </c>
      <c r="F207" s="35">
        <v>312.8535019645401</v>
      </c>
      <c r="G207" s="19"/>
      <c r="H207" s="6">
        <v>3.8541666666666856</v>
      </c>
      <c r="I207" s="6">
        <v>-66.800000000000068</v>
      </c>
      <c r="J207" s="6">
        <v>6.5791666666666515</v>
      </c>
      <c r="K207" s="6">
        <v>20.800000000000125</v>
      </c>
      <c r="L207" s="6">
        <v>-24.403999999999996</v>
      </c>
      <c r="M207" s="19"/>
      <c r="N207" s="30">
        <v>0.64379443254817814</v>
      </c>
      <c r="O207" s="30">
        <v>0.46048844884488421</v>
      </c>
      <c r="P207" s="30">
        <v>0.58438927738927637</v>
      </c>
      <c r="Q207" s="30">
        <v>0.53840797867274193</v>
      </c>
      <c r="R207" s="30">
        <v>0.46867799352750816</v>
      </c>
      <c r="S207" s="25"/>
      <c r="T207" s="20">
        <f t="shared" si="39"/>
        <v>340.13652362560293</v>
      </c>
      <c r="U207" s="20">
        <f t="shared" si="40"/>
        <v>311.80660230883711</v>
      </c>
      <c r="V207" s="20">
        <f t="shared" si="41"/>
        <v>273.64147393581197</v>
      </c>
      <c r="W207" s="20">
        <f t="shared" si="42"/>
        <v>298.35103988435316</v>
      </c>
      <c r="X207" s="20">
        <f t="shared" si="43"/>
        <v>324.29111971858543</v>
      </c>
      <c r="Y207" s="19"/>
      <c r="Z207" s="24">
        <v>1591599</v>
      </c>
      <c r="AA207" s="24">
        <v>366331</v>
      </c>
      <c r="AB207" s="24">
        <v>166502</v>
      </c>
      <c r="AC207" s="24">
        <v>1099202</v>
      </c>
      <c r="AD207" s="24">
        <v>336211</v>
      </c>
      <c r="AE207" s="24">
        <f t="shared" si="44"/>
        <v>3559845</v>
      </c>
      <c r="AF207" s="19"/>
      <c r="AG207" s="24">
        <f t="shared" si="45"/>
        <v>541360950.86598599</v>
      </c>
      <c r="AH207" s="24">
        <f t="shared" si="46"/>
        <v>114224424.43039861</v>
      </c>
      <c r="AI207" s="24">
        <f t="shared" si="47"/>
        <v>45561852.693260565</v>
      </c>
      <c r="AJ207" s="24">
        <f t="shared" si="48"/>
        <v>327948059.74296075</v>
      </c>
      <c r="AK207" s="24">
        <f t="shared" si="49"/>
        <v>109030241.65170532</v>
      </c>
      <c r="AL207" s="19"/>
      <c r="AM207" s="21">
        <f t="shared" si="50"/>
        <v>1138125529.3843112</v>
      </c>
      <c r="AN207" s="19"/>
      <c r="AO207" s="6">
        <f t="shared" si="51"/>
        <v>319.71210246072826</v>
      </c>
    </row>
    <row r="208" spans="1:41" s="1" customFormat="1" x14ac:dyDescent="0.25">
      <c r="A208" s="16">
        <v>44927</v>
      </c>
      <c r="B208" s="35">
        <v>384.90724551438365</v>
      </c>
      <c r="C208" s="35">
        <v>323.25781757784813</v>
      </c>
      <c r="D208" s="35">
        <v>333.12610844333869</v>
      </c>
      <c r="E208" s="35">
        <v>305.17672590589927</v>
      </c>
      <c r="F208" s="35">
        <v>335.58053935793339</v>
      </c>
      <c r="G208" s="19"/>
      <c r="H208" s="6">
        <v>-70.199999999999875</v>
      </c>
      <c r="I208" s="6">
        <v>-83.200000000000045</v>
      </c>
      <c r="J208" s="6">
        <v>-64.100000000000023</v>
      </c>
      <c r="K208" s="6">
        <v>-85.5</v>
      </c>
      <c r="L208" s="6">
        <v>-69.089999999999918</v>
      </c>
      <c r="M208" s="19"/>
      <c r="N208" s="30">
        <v>0.67050976909413706</v>
      </c>
      <c r="O208" s="30">
        <v>0.48102367688022113</v>
      </c>
      <c r="P208" s="30">
        <v>0.6075113636363626</v>
      </c>
      <c r="Q208" s="30">
        <v>0.54840887443465991</v>
      </c>
      <c r="R208" s="30">
        <v>0.50126703755215629</v>
      </c>
      <c r="S208" s="25"/>
      <c r="T208" s="20">
        <f t="shared" si="39"/>
        <v>431.97703130479198</v>
      </c>
      <c r="U208" s="20">
        <f t="shared" si="40"/>
        <v>363.27898749428255</v>
      </c>
      <c r="V208" s="20">
        <f t="shared" si="41"/>
        <v>372.06758685242954</v>
      </c>
      <c r="W208" s="20">
        <f t="shared" si="42"/>
        <v>352.06568467006269</v>
      </c>
      <c r="X208" s="20">
        <f t="shared" si="43"/>
        <v>370.21307898241184</v>
      </c>
      <c r="Y208" s="19"/>
      <c r="Z208" s="24">
        <v>1593090</v>
      </c>
      <c r="AA208" s="24">
        <v>366824</v>
      </c>
      <c r="AB208" s="24">
        <v>166797</v>
      </c>
      <c r="AC208" s="24">
        <v>1100757</v>
      </c>
      <c r="AD208" s="24">
        <v>336476</v>
      </c>
      <c r="AE208" s="24">
        <f t="shared" si="44"/>
        <v>3563944</v>
      </c>
      <c r="AF208" s="19"/>
      <c r="AG208" s="24">
        <f t="shared" si="45"/>
        <v>688178288.80135107</v>
      </c>
      <c r="AH208" s="24">
        <f t="shared" si="46"/>
        <v>133259451.30860271</v>
      </c>
      <c r="AI208" s="24">
        <f t="shared" si="47"/>
        <v>62059757.284224689</v>
      </c>
      <c r="AJ208" s="24">
        <f t="shared" si="48"/>
        <v>387538766.8603642</v>
      </c>
      <c r="AK208" s="24">
        <f t="shared" si="49"/>
        <v>124567815.963686</v>
      </c>
      <c r="AL208" s="19"/>
      <c r="AM208" s="21">
        <f t="shared" si="50"/>
        <v>1395604080.2182286</v>
      </c>
      <c r="AN208" s="19"/>
      <c r="AO208" s="6">
        <f t="shared" si="51"/>
        <v>391.58978935085077</v>
      </c>
    </row>
    <row r="209" spans="1:41" s="1" customFormat="1" x14ac:dyDescent="0.25">
      <c r="A209" s="16">
        <v>44958</v>
      </c>
      <c r="B209" s="35">
        <v>334.49431599547484</v>
      </c>
      <c r="C209" s="35">
        <v>315.85848415544763</v>
      </c>
      <c r="D209" s="35">
        <v>276.81679132536181</v>
      </c>
      <c r="E209" s="35">
        <v>299.90034565490566</v>
      </c>
      <c r="F209" s="35">
        <v>319.99986949277388</v>
      </c>
      <c r="G209" s="19"/>
      <c r="H209" s="6">
        <v>-58.10000000000008</v>
      </c>
      <c r="I209" s="6">
        <v>-19.699999999999932</v>
      </c>
      <c r="J209" s="6">
        <v>-72.89999999999992</v>
      </c>
      <c r="K209" s="6">
        <v>-83.100000000000023</v>
      </c>
      <c r="L209" s="6">
        <v>-47.173000000000002</v>
      </c>
      <c r="M209" s="19"/>
      <c r="N209" s="30">
        <v>0.63474124513618557</v>
      </c>
      <c r="O209" s="30">
        <v>0.46934444444444412</v>
      </c>
      <c r="P209" s="30">
        <v>0.58454526748971203</v>
      </c>
      <c r="Q209" s="30">
        <v>0.52176474257856509</v>
      </c>
      <c r="R209" s="30">
        <v>0.45320426829268312</v>
      </c>
      <c r="S209" s="25"/>
      <c r="T209" s="20">
        <f t="shared" si="39"/>
        <v>371.37278233788726</v>
      </c>
      <c r="U209" s="20">
        <f t="shared" si="40"/>
        <v>325.10456971100314</v>
      </c>
      <c r="V209" s="20">
        <f t="shared" si="41"/>
        <v>319.43014132536177</v>
      </c>
      <c r="W209" s="20">
        <f t="shared" si="42"/>
        <v>343.25899576318443</v>
      </c>
      <c r="X209" s="20">
        <f t="shared" si="43"/>
        <v>341.37887444094463</v>
      </c>
      <c r="Y209" s="19"/>
      <c r="Z209" s="24">
        <v>1594585</v>
      </c>
      <c r="AA209" s="24">
        <v>367474</v>
      </c>
      <c r="AB209" s="24">
        <v>166979</v>
      </c>
      <c r="AC209" s="24">
        <v>1100563</v>
      </c>
      <c r="AD209" s="24">
        <v>336694</v>
      </c>
      <c r="AE209" s="24">
        <f t="shared" si="44"/>
        <v>3566295</v>
      </c>
      <c r="AF209" s="19"/>
      <c r="AG209" s="24">
        <f t="shared" si="45"/>
        <v>592185468.12425995</v>
      </c>
      <c r="AH209" s="24">
        <f t="shared" si="46"/>
        <v>119467476.64998117</v>
      </c>
      <c r="AI209" s="24">
        <f t="shared" si="47"/>
        <v>53338125.568367586</v>
      </c>
      <c r="AJ209" s="24">
        <f t="shared" si="48"/>
        <v>377778150.15411752</v>
      </c>
      <c r="AK209" s="24">
        <f t="shared" si="49"/>
        <v>114940218.7510194</v>
      </c>
      <c r="AL209" s="19"/>
      <c r="AM209" s="21">
        <f t="shared" si="50"/>
        <v>1257709439.2477458</v>
      </c>
      <c r="AN209" s="19"/>
      <c r="AO209" s="6">
        <f t="shared" si="51"/>
        <v>352.66556447174048</v>
      </c>
    </row>
    <row r="210" spans="1:41" s="1" customFormat="1" x14ac:dyDescent="0.25">
      <c r="A210" s="16">
        <v>44986</v>
      </c>
      <c r="B210" s="35">
        <v>329.67951118779848</v>
      </c>
      <c r="C210" s="35">
        <v>266.30137273411873</v>
      </c>
      <c r="D210" s="35">
        <v>279.47245354271809</v>
      </c>
      <c r="E210" s="35">
        <v>280.2377151022049</v>
      </c>
      <c r="F210" s="35">
        <v>286.48241311836358</v>
      </c>
      <c r="G210" s="19"/>
      <c r="H210" s="6">
        <v>27.200000000000102</v>
      </c>
      <c r="I210" s="6">
        <v>-6.7999999999999545</v>
      </c>
      <c r="J210" s="6">
        <v>11.099999999999966</v>
      </c>
      <c r="K210" s="6">
        <v>27.000000000000114</v>
      </c>
      <c r="L210" s="6">
        <v>16.955000000000155</v>
      </c>
      <c r="M210" s="19"/>
      <c r="N210" s="30">
        <v>0.65921428571428642</v>
      </c>
      <c r="O210" s="30">
        <v>0.48075196850393587</v>
      </c>
      <c r="P210" s="30">
        <v>0.60571173469387674</v>
      </c>
      <c r="Q210" s="30">
        <v>0.52778166094319812</v>
      </c>
      <c r="R210" s="30">
        <v>0.46456367041198443</v>
      </c>
      <c r="S210" s="25"/>
      <c r="T210" s="20">
        <f t="shared" si="39"/>
        <v>311.74888261636983</v>
      </c>
      <c r="U210" s="20">
        <f t="shared" si="40"/>
        <v>269.57048611994549</v>
      </c>
      <c r="V210" s="20">
        <f t="shared" si="41"/>
        <v>272.74905328761605</v>
      </c>
      <c r="W210" s="20">
        <f t="shared" si="42"/>
        <v>265.98761025673849</v>
      </c>
      <c r="X210" s="20">
        <f t="shared" si="43"/>
        <v>278.60573608652834</v>
      </c>
      <c r="Y210" s="19"/>
      <c r="Z210" s="24">
        <v>1595883</v>
      </c>
      <c r="AA210" s="24">
        <v>368099</v>
      </c>
      <c r="AB210" s="24">
        <v>167252</v>
      </c>
      <c r="AC210" s="24">
        <v>1104203</v>
      </c>
      <c r="AD210" s="24">
        <v>337908</v>
      </c>
      <c r="AE210" s="24">
        <f t="shared" si="44"/>
        <v>3573345</v>
      </c>
      <c r="AF210" s="19"/>
      <c r="AG210" s="24">
        <f t="shared" si="45"/>
        <v>497514742.0364601</v>
      </c>
      <c r="AH210" s="24">
        <f t="shared" si="46"/>
        <v>99228626.370265812</v>
      </c>
      <c r="AI210" s="24">
        <f t="shared" si="47"/>
        <v>45617824.66046036</v>
      </c>
      <c r="AJ210" s="24">
        <f t="shared" si="48"/>
        <v>293704317.20832139</v>
      </c>
      <c r="AK210" s="24">
        <f t="shared" si="49"/>
        <v>94143107.069526613</v>
      </c>
      <c r="AL210" s="19"/>
      <c r="AM210" s="21">
        <f t="shared" si="50"/>
        <v>1030208617.3450344</v>
      </c>
      <c r="AN210" s="19"/>
      <c r="AO210" s="6">
        <f t="shared" si="51"/>
        <v>288.30370908631392</v>
      </c>
    </row>
    <row r="211" spans="1:41" s="1" customFormat="1" x14ac:dyDescent="0.25">
      <c r="A211" s="16">
        <v>45017</v>
      </c>
      <c r="B211" s="35">
        <v>200.00144841566203</v>
      </c>
      <c r="C211" s="35">
        <v>166.73940636572721</v>
      </c>
      <c r="D211" s="35">
        <v>174.79103353826756</v>
      </c>
      <c r="E211" s="35">
        <v>173.89714616177881</v>
      </c>
      <c r="F211" s="35">
        <v>174.75472444616602</v>
      </c>
      <c r="G211" s="19"/>
      <c r="H211" s="6">
        <v>-16.299999999999983</v>
      </c>
      <c r="I211" s="6">
        <v>-41.900000000000006</v>
      </c>
      <c r="J211" s="6">
        <v>-41.69999999999996</v>
      </c>
      <c r="K211" s="6">
        <v>-33.400000000000034</v>
      </c>
      <c r="L211" s="6">
        <v>-25.472999999999956</v>
      </c>
      <c r="M211" s="19"/>
      <c r="N211" s="30">
        <v>0.66700904977375419</v>
      </c>
      <c r="O211" s="30">
        <v>0.48700732600732571</v>
      </c>
      <c r="P211" s="30">
        <v>0.60430508474576283</v>
      </c>
      <c r="Q211" s="30">
        <v>0.51192091463898137</v>
      </c>
      <c r="R211" s="30">
        <v>0.45117313432835787</v>
      </c>
      <c r="S211" s="25"/>
      <c r="T211" s="20">
        <f t="shared" si="39"/>
        <v>210.87369592697422</v>
      </c>
      <c r="U211" s="20">
        <f t="shared" si="40"/>
        <v>187.14501332543415</v>
      </c>
      <c r="V211" s="20">
        <f t="shared" si="41"/>
        <v>199.99055557216585</v>
      </c>
      <c r="W211" s="20">
        <f t="shared" si="42"/>
        <v>190.9953047107208</v>
      </c>
      <c r="X211" s="20">
        <f t="shared" si="43"/>
        <v>186.24745769691225</v>
      </c>
      <c r="Y211" s="19"/>
      <c r="Z211" s="24">
        <v>1596578</v>
      </c>
      <c r="AA211" s="24">
        <v>368491</v>
      </c>
      <c r="AB211" s="24">
        <v>167538</v>
      </c>
      <c r="AC211" s="24">
        <v>1105460</v>
      </c>
      <c r="AD211" s="24">
        <v>338188</v>
      </c>
      <c r="AE211" s="24">
        <f t="shared" si="44"/>
        <v>3576255</v>
      </c>
      <c r="AF211" s="19"/>
      <c r="AG211" s="24">
        <f t="shared" si="45"/>
        <v>336676303.69569665</v>
      </c>
      <c r="AH211" s="24">
        <f t="shared" si="46"/>
        <v>68961253.105302557</v>
      </c>
      <c r="AI211" s="24">
        <f t="shared" si="47"/>
        <v>33506017.699449521</v>
      </c>
      <c r="AJ211" s="24">
        <f t="shared" si="48"/>
        <v>211137669.54551342</v>
      </c>
      <c r="AK211" s="24">
        <f t="shared" si="49"/>
        <v>62986655.22360336</v>
      </c>
      <c r="AL211" s="19"/>
      <c r="AM211" s="21">
        <f t="shared" si="50"/>
        <v>713267899.26956558</v>
      </c>
      <c r="AN211" s="19"/>
      <c r="AO211" s="6">
        <f t="shared" si="51"/>
        <v>199.44548117222223</v>
      </c>
    </row>
    <row r="212" spans="1:41" s="1" customFormat="1" x14ac:dyDescent="0.25">
      <c r="A212" s="16">
        <v>45047</v>
      </c>
      <c r="B212" s="35">
        <v>102.67848088860683</v>
      </c>
      <c r="C212" s="35">
        <v>61.191432750968239</v>
      </c>
      <c r="D212" s="35">
        <v>87.779301599279265</v>
      </c>
      <c r="E212" s="35">
        <v>98.929753390056433</v>
      </c>
      <c r="F212" s="35">
        <v>93.210553366519306</v>
      </c>
      <c r="G212" s="19"/>
      <c r="H212" s="6">
        <v>25.5</v>
      </c>
      <c r="I212" s="6">
        <v>35.700000000000003</v>
      </c>
      <c r="J212" s="6">
        <v>27.699999999999974</v>
      </c>
      <c r="K212" s="6">
        <v>18.40000000000002</v>
      </c>
      <c r="L212" s="6">
        <v>20.421999999999997</v>
      </c>
      <c r="M212" s="19"/>
      <c r="N212" s="30">
        <v>0.76870784313725271</v>
      </c>
      <c r="O212" s="30">
        <v>0.49094807692307596</v>
      </c>
      <c r="P212" s="30">
        <v>0.65909464285714336</v>
      </c>
      <c r="Q212" s="30">
        <v>0.48946106043026416</v>
      </c>
      <c r="R212" s="30">
        <v>0.44749245283018835</v>
      </c>
      <c r="S212" s="25"/>
      <c r="T212" s="20">
        <f t="shared" si="39"/>
        <v>83.076430888606879</v>
      </c>
      <c r="U212" s="20">
        <f t="shared" si="40"/>
        <v>43.664586404814429</v>
      </c>
      <c r="V212" s="20">
        <f t="shared" si="41"/>
        <v>69.522379992136408</v>
      </c>
      <c r="W212" s="20">
        <f t="shared" si="42"/>
        <v>89.923669878139563</v>
      </c>
      <c r="X212" s="20">
        <f t="shared" si="43"/>
        <v>84.071862494821204</v>
      </c>
      <c r="Y212" s="19"/>
      <c r="Z212" s="24">
        <v>1597187</v>
      </c>
      <c r="AA212" s="24">
        <v>368892</v>
      </c>
      <c r="AB212" s="24">
        <v>167696</v>
      </c>
      <c r="AC212" s="24">
        <v>1106545</v>
      </c>
      <c r="AD212" s="24">
        <v>337693</v>
      </c>
      <c r="AE212" s="24">
        <f t="shared" si="44"/>
        <v>3578013</v>
      </c>
      <c r="AF212" s="19"/>
      <c r="AG212" s="24">
        <f t="shared" si="45"/>
        <v>132688595.42168136</v>
      </c>
      <c r="AH212" s="24">
        <f t="shared" si="46"/>
        <v>16107516.608044805</v>
      </c>
      <c r="AI212" s="24">
        <f t="shared" si="47"/>
        <v>11658625.035161307</v>
      </c>
      <c r="AJ212" s="24">
        <f t="shared" si="48"/>
        <v>99504587.285305947</v>
      </c>
      <c r="AK212" s="24">
        <f t="shared" si="49"/>
        <v>28390479.461463656</v>
      </c>
      <c r="AL212" s="19"/>
      <c r="AM212" s="21">
        <f t="shared" si="50"/>
        <v>288349803.81165707</v>
      </c>
      <c r="AN212" s="19"/>
      <c r="AO212" s="6">
        <f t="shared" si="51"/>
        <v>80.589367286160524</v>
      </c>
    </row>
    <row r="213" spans="1:41" s="1" customFormat="1" x14ac:dyDescent="0.25">
      <c r="A213" s="16">
        <v>45078</v>
      </c>
      <c r="B213" s="35">
        <v>64.712642485048903</v>
      </c>
      <c r="C213" s="35">
        <v>55.135079355050266</v>
      </c>
      <c r="D213" s="35">
        <v>45.403821966075604</v>
      </c>
      <c r="E213" s="35">
        <v>56.745160259310737</v>
      </c>
      <c r="F213" s="35">
        <v>48.215118889348865</v>
      </c>
      <c r="G213" s="19"/>
      <c r="H213" s="6">
        <v>1.6999999999999993</v>
      </c>
      <c r="I213" s="6">
        <v>3.5999999999999996</v>
      </c>
      <c r="J213" s="6">
        <v>2.3000000000000007</v>
      </c>
      <c r="K213" s="6">
        <v>5.6</v>
      </c>
      <c r="L213" s="6">
        <v>13.803999999999998</v>
      </c>
      <c r="M213" s="19"/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25"/>
      <c r="T213" s="20">
        <f t="shared" si="39"/>
        <v>64.712642485048903</v>
      </c>
      <c r="U213" s="20">
        <f t="shared" si="40"/>
        <v>55.135079355050266</v>
      </c>
      <c r="V213" s="20">
        <f t="shared" si="41"/>
        <v>45.403821966075604</v>
      </c>
      <c r="W213" s="20">
        <f t="shared" si="42"/>
        <v>56.745160259310737</v>
      </c>
      <c r="X213" s="20">
        <f t="shared" si="43"/>
        <v>48.215118889348865</v>
      </c>
      <c r="Y213" s="19"/>
      <c r="Z213" s="24">
        <v>1598213</v>
      </c>
      <c r="AA213" s="24">
        <v>369314</v>
      </c>
      <c r="AB213" s="24">
        <v>167791</v>
      </c>
      <c r="AC213" s="24">
        <v>1107243</v>
      </c>
      <c r="AD213" s="24">
        <v>338180</v>
      </c>
      <c r="AE213" s="24">
        <f t="shared" si="44"/>
        <v>3580741</v>
      </c>
      <c r="AF213" s="19"/>
      <c r="AG213" s="24">
        <f t="shared" si="45"/>
        <v>103424586.48395747</v>
      </c>
      <c r="AH213" s="24">
        <f t="shared" si="46"/>
        <v>20362156.696931034</v>
      </c>
      <c r="AI213" s="24">
        <f t="shared" si="47"/>
        <v>7618352.6915097916</v>
      </c>
      <c r="AJ213" s="24">
        <f t="shared" si="48"/>
        <v>62830681.480999999</v>
      </c>
      <c r="AK213" s="24">
        <f t="shared" si="49"/>
        <v>16305388.905999999</v>
      </c>
      <c r="AL213" s="19"/>
      <c r="AM213" s="21">
        <f t="shared" si="50"/>
        <v>210541166.25939828</v>
      </c>
      <c r="AN213" s="19"/>
      <c r="AO213" s="6">
        <f t="shared" si="51"/>
        <v>58.798211392390087</v>
      </c>
    </row>
    <row r="214" spans="1:41" s="1" customFormat="1" x14ac:dyDescent="0.25">
      <c r="A214" s="16">
        <v>45108</v>
      </c>
      <c r="B214" s="35">
        <v>66.745755433572526</v>
      </c>
      <c r="C214" s="35">
        <v>45.318307957885636</v>
      </c>
      <c r="D214" s="35">
        <v>51.237146230070607</v>
      </c>
      <c r="E214" s="35">
        <v>61.04436561267142</v>
      </c>
      <c r="F214" s="35">
        <v>34.692117093805024</v>
      </c>
      <c r="G214" s="19"/>
      <c r="H214" s="6">
        <v>0</v>
      </c>
      <c r="I214" s="6">
        <v>0</v>
      </c>
      <c r="J214" s="6">
        <v>0</v>
      </c>
      <c r="K214" s="6">
        <v>0</v>
      </c>
      <c r="L214" s="6">
        <v>0.6369999999999999</v>
      </c>
      <c r="M214" s="19"/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25"/>
      <c r="T214" s="20">
        <f t="shared" si="39"/>
        <v>66.745755433572526</v>
      </c>
      <c r="U214" s="20">
        <f t="shared" si="40"/>
        <v>45.318307957885636</v>
      </c>
      <c r="V214" s="20">
        <f t="shared" si="41"/>
        <v>51.237146230070607</v>
      </c>
      <c r="W214" s="20">
        <f t="shared" si="42"/>
        <v>61.04436561267142</v>
      </c>
      <c r="X214" s="20">
        <f t="shared" si="43"/>
        <v>34.692117093805024</v>
      </c>
      <c r="Y214" s="19"/>
      <c r="Z214" s="24">
        <v>1598998</v>
      </c>
      <c r="AA214" s="24">
        <v>369639</v>
      </c>
      <c r="AB214" s="24">
        <v>167841</v>
      </c>
      <c r="AC214" s="24">
        <v>1107943</v>
      </c>
      <c r="AD214" s="24">
        <v>338532</v>
      </c>
      <c r="AE214" s="24">
        <f t="shared" si="44"/>
        <v>3582953</v>
      </c>
      <c r="AF214" s="19"/>
      <c r="AG214" s="24">
        <f t="shared" si="45"/>
        <v>106726329.44677161</v>
      </c>
      <c r="AH214" s="24">
        <f t="shared" si="46"/>
        <v>16751414.03524489</v>
      </c>
      <c r="AI214" s="24">
        <f t="shared" si="47"/>
        <v>8599693.8604012802</v>
      </c>
      <c r="AJ214" s="24">
        <f t="shared" si="48"/>
        <v>67633677.570000008</v>
      </c>
      <c r="AK214" s="24">
        <f t="shared" si="49"/>
        <v>11744391.784000002</v>
      </c>
      <c r="AL214" s="19"/>
      <c r="AM214" s="21">
        <f t="shared" si="50"/>
        <v>211455506.69641778</v>
      </c>
      <c r="AN214" s="19"/>
      <c r="AO214" s="6">
        <f t="shared" si="51"/>
        <v>59.017103125946051</v>
      </c>
    </row>
    <row r="215" spans="1:41" s="1" customFormat="1" x14ac:dyDescent="0.25">
      <c r="A215" s="16">
        <v>45139</v>
      </c>
      <c r="B215" s="35">
        <v>56.968835198285547</v>
      </c>
      <c r="C215" s="35">
        <v>44.149426731864359</v>
      </c>
      <c r="D215" s="35">
        <v>47.426639033020741</v>
      </c>
      <c r="E215" s="35">
        <v>58.519039728506712</v>
      </c>
      <c r="F215" s="35">
        <v>49.391573547075261</v>
      </c>
      <c r="G215" s="19"/>
      <c r="H215" s="6">
        <v>0.19999999999999929</v>
      </c>
      <c r="I215" s="6">
        <v>1.0999999999999996</v>
      </c>
      <c r="J215" s="6">
        <v>0</v>
      </c>
      <c r="K215" s="6">
        <v>3.5</v>
      </c>
      <c r="L215" s="6">
        <v>7.3140000000000001</v>
      </c>
      <c r="M215" s="19"/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25"/>
      <c r="T215" s="20">
        <f t="shared" si="39"/>
        <v>56.968835198285547</v>
      </c>
      <c r="U215" s="20">
        <f t="shared" si="40"/>
        <v>44.149426731864359</v>
      </c>
      <c r="V215" s="20">
        <f t="shared" si="41"/>
        <v>47.426639033020741</v>
      </c>
      <c r="W215" s="20">
        <f t="shared" si="42"/>
        <v>58.519039728506712</v>
      </c>
      <c r="X215" s="20">
        <f t="shared" si="43"/>
        <v>49.391573547075261</v>
      </c>
      <c r="Y215" s="19"/>
      <c r="Z215" s="24">
        <v>1600039</v>
      </c>
      <c r="AA215" s="24">
        <v>369982</v>
      </c>
      <c r="AB215" s="24">
        <v>167979</v>
      </c>
      <c r="AC215" s="24">
        <v>1110009</v>
      </c>
      <c r="AD215" s="24">
        <v>338851</v>
      </c>
      <c r="AE215" s="24">
        <f t="shared" si="44"/>
        <v>3586860</v>
      </c>
      <c r="AF215" s="19"/>
      <c r="AG215" s="24">
        <f t="shared" si="45"/>
        <v>91152358.101829603</v>
      </c>
      <c r="AH215" s="24">
        <f t="shared" si="46"/>
        <v>16334493.20110864</v>
      </c>
      <c r="AI215" s="24">
        <f t="shared" si="47"/>
        <v>7966679.3981277915</v>
      </c>
      <c r="AJ215" s="24">
        <f t="shared" si="48"/>
        <v>64956660.770000003</v>
      </c>
      <c r="AK215" s="24">
        <f t="shared" si="49"/>
        <v>16736384.088</v>
      </c>
      <c r="AL215" s="19"/>
      <c r="AM215" s="21">
        <f t="shared" si="50"/>
        <v>197146575.55906603</v>
      </c>
      <c r="AN215" s="19"/>
      <c r="AO215" s="6">
        <f t="shared" si="51"/>
        <v>54.963554629694507</v>
      </c>
    </row>
    <row r="216" spans="1:41" s="1" customFormat="1" x14ac:dyDescent="0.25">
      <c r="A216" s="16">
        <v>45170</v>
      </c>
      <c r="B216" s="35">
        <v>64.08807550058718</v>
      </c>
      <c r="C216" s="35">
        <v>42.969146240166531</v>
      </c>
      <c r="D216" s="35">
        <v>47.993493200333511</v>
      </c>
      <c r="E216" s="35">
        <v>65.379551024471823</v>
      </c>
      <c r="F216" s="35">
        <v>47.239712431669787</v>
      </c>
      <c r="G216" s="19"/>
      <c r="H216" s="6">
        <v>1.9000000000000021</v>
      </c>
      <c r="I216" s="6">
        <v>7.8999999999999986</v>
      </c>
      <c r="J216" s="6">
        <v>2.4999999999999982</v>
      </c>
      <c r="K216" s="6">
        <v>11.999999999999998</v>
      </c>
      <c r="L216" s="6">
        <v>6.0129999999999981</v>
      </c>
      <c r="M216" s="19"/>
      <c r="N216" s="30">
        <v>0.55301000000000045</v>
      </c>
      <c r="O216" s="30">
        <v>0.29463333333333064</v>
      </c>
      <c r="P216" s="30">
        <v>0.64765000000000583</v>
      </c>
      <c r="Q216" s="30">
        <v>0</v>
      </c>
      <c r="R216" s="30">
        <v>0.15336296296296223</v>
      </c>
      <c r="S216" s="25"/>
      <c r="T216" s="20">
        <f t="shared" si="39"/>
        <v>63.03735650058718</v>
      </c>
      <c r="U216" s="20">
        <f t="shared" si="40"/>
        <v>40.641542906833216</v>
      </c>
      <c r="V216" s="20">
        <f t="shared" si="41"/>
        <v>46.3743682003335</v>
      </c>
      <c r="W216" s="20">
        <f t="shared" si="42"/>
        <v>65.379551024471823</v>
      </c>
      <c r="X216" s="20">
        <f t="shared" si="43"/>
        <v>46.317540935373493</v>
      </c>
      <c r="Y216" s="19"/>
      <c r="Z216" s="24">
        <v>1600832</v>
      </c>
      <c r="AA216" s="24">
        <v>370273</v>
      </c>
      <c r="AB216" s="24">
        <v>168051</v>
      </c>
      <c r="AC216" s="24">
        <v>1109889</v>
      </c>
      <c r="AD216" s="24">
        <v>338796</v>
      </c>
      <c r="AE216" s="24">
        <f t="shared" si="44"/>
        <v>3587841</v>
      </c>
      <c r="AF216" s="19"/>
      <c r="AG216" s="24">
        <f t="shared" si="45"/>
        <v>100912217.48154798</v>
      </c>
      <c r="AH216" s="24">
        <f t="shared" si="46"/>
        <v>15048466.016741855</v>
      </c>
      <c r="AI216" s="24">
        <f t="shared" si="47"/>
        <v>7793258.9504342452</v>
      </c>
      <c r="AJ216" s="24">
        <f t="shared" si="48"/>
        <v>72564044.507000014</v>
      </c>
      <c r="AK216" s="24">
        <f t="shared" si="49"/>
        <v>15692197.598740797</v>
      </c>
      <c r="AL216" s="19"/>
      <c r="AM216" s="21">
        <f t="shared" si="50"/>
        <v>212010184.55446491</v>
      </c>
      <c r="AN216" s="19"/>
      <c r="AO216" s="6">
        <f t="shared" si="51"/>
        <v>59.091298793470756</v>
      </c>
    </row>
    <row r="217" spans="1:41" s="1" customFormat="1" x14ac:dyDescent="0.25">
      <c r="A217" s="16">
        <v>45200</v>
      </c>
      <c r="B217" s="35">
        <v>132.6080942520542</v>
      </c>
      <c r="C217" s="35">
        <v>104.55927383098251</v>
      </c>
      <c r="D217" s="35">
        <v>103.93299475777631</v>
      </c>
      <c r="E217" s="35">
        <v>99.86273368009843</v>
      </c>
      <c r="F217" s="35">
        <v>114.55887962739784</v>
      </c>
      <c r="G217" s="19"/>
      <c r="H217" s="6">
        <v>5.2000000000000171</v>
      </c>
      <c r="I217" s="6">
        <v>-21.100000000000023</v>
      </c>
      <c r="J217" s="6">
        <v>16.90000000000002</v>
      </c>
      <c r="K217" s="6">
        <v>15.699999999999989</v>
      </c>
      <c r="L217" s="6">
        <v>-2.6810000000000116</v>
      </c>
      <c r="M217" s="19"/>
      <c r="N217" s="30">
        <v>0.56811570247934029</v>
      </c>
      <c r="O217" s="30">
        <v>0.38578770949720614</v>
      </c>
      <c r="P217" s="30">
        <v>0.49970918367346845</v>
      </c>
      <c r="Q217" s="30">
        <v>0.33030834362459538</v>
      </c>
      <c r="R217" s="30">
        <v>0.35614218009478776</v>
      </c>
      <c r="S217" s="25"/>
      <c r="T217" s="20">
        <f t="shared" si="39"/>
        <v>129.65389259916162</v>
      </c>
      <c r="U217" s="20">
        <f t="shared" si="40"/>
        <v>112.69939450137356</v>
      </c>
      <c r="V217" s="20">
        <f t="shared" si="41"/>
        <v>95.487909553694692</v>
      </c>
      <c r="W217" s="20">
        <f t="shared" si="42"/>
        <v>94.676892685192286</v>
      </c>
      <c r="X217" s="20">
        <f t="shared" si="43"/>
        <v>115.51369681223197</v>
      </c>
      <c r="Y217" s="19"/>
      <c r="Z217" s="24">
        <v>1604058</v>
      </c>
      <c r="AA217" s="24">
        <v>371035</v>
      </c>
      <c r="AB217" s="24">
        <v>168496</v>
      </c>
      <c r="AC217" s="24">
        <v>1110454</v>
      </c>
      <c r="AD217" s="24">
        <v>340202</v>
      </c>
      <c r="AE217" s="24">
        <f t="shared" si="44"/>
        <v>3594245</v>
      </c>
      <c r="AF217" s="19"/>
      <c r="AG217" s="24">
        <f t="shared" si="45"/>
        <v>207972363.65482599</v>
      </c>
      <c r="AH217" s="24">
        <f t="shared" si="46"/>
        <v>41815419.838817142</v>
      </c>
      <c r="AI217" s="24">
        <f t="shared" si="47"/>
        <v>16089330.80815934</v>
      </c>
      <c r="AJ217" s="24">
        <f t="shared" si="48"/>
        <v>105134334.18984251</v>
      </c>
      <c r="AK217" s="24">
        <f t="shared" si="49"/>
        <v>39297990.682914943</v>
      </c>
      <c r="AL217" s="19"/>
      <c r="AM217" s="21">
        <f t="shared" si="50"/>
        <v>410309439.17455995</v>
      </c>
      <c r="AN217" s="19"/>
      <c r="AO217" s="6">
        <f t="shared" si="51"/>
        <v>114.15733740314306</v>
      </c>
    </row>
    <row r="218" spans="1:41" s="1" customFormat="1" x14ac:dyDescent="0.25">
      <c r="A218" s="16">
        <v>45231</v>
      </c>
      <c r="B218" s="35">
        <v>247.45675309309829</v>
      </c>
      <c r="C218" s="35">
        <v>202.81359576377756</v>
      </c>
      <c r="D218" s="35">
        <v>193.76014555106667</v>
      </c>
      <c r="E218" s="35">
        <v>239.25393482283661</v>
      </c>
      <c r="F218" s="35">
        <v>243.52769453287277</v>
      </c>
      <c r="G218" s="19"/>
      <c r="H218" s="6">
        <v>21.699999999999932</v>
      </c>
      <c r="I218" s="6">
        <v>16</v>
      </c>
      <c r="J218" s="6">
        <v>5.8000000000000114</v>
      </c>
      <c r="K218" s="6">
        <v>4.6999999999999318</v>
      </c>
      <c r="L218" s="6">
        <v>3.4690000000000509</v>
      </c>
      <c r="M218" s="19"/>
      <c r="N218" s="30">
        <v>0.63939016393442594</v>
      </c>
      <c r="O218" s="30">
        <v>0.43224694376528078</v>
      </c>
      <c r="P218" s="30">
        <v>0.56820068027210779</v>
      </c>
      <c r="Q218" s="30">
        <v>0.48712574140503806</v>
      </c>
      <c r="R218" s="30">
        <v>0.46543793911006914</v>
      </c>
      <c r="S218" s="25"/>
      <c r="T218" s="20">
        <f t="shared" si="39"/>
        <v>233.58198653572128</v>
      </c>
      <c r="U218" s="20">
        <f t="shared" si="40"/>
        <v>195.89764466353307</v>
      </c>
      <c r="V218" s="20">
        <f t="shared" si="41"/>
        <v>190.46458160548843</v>
      </c>
      <c r="W218" s="20">
        <f t="shared" si="42"/>
        <v>236.96444383823297</v>
      </c>
      <c r="X218" s="20">
        <f t="shared" si="43"/>
        <v>241.91309032209992</v>
      </c>
      <c r="Y218" s="19"/>
      <c r="Z218" s="24">
        <v>1608568</v>
      </c>
      <c r="AA218" s="24">
        <v>372166</v>
      </c>
      <c r="AB218" s="24">
        <v>168837</v>
      </c>
      <c r="AC218" s="24">
        <v>1111601</v>
      </c>
      <c r="AD218" s="24">
        <v>339886</v>
      </c>
      <c r="AE218" s="24">
        <f t="shared" si="44"/>
        <v>3601058</v>
      </c>
      <c r="AF218" s="19"/>
      <c r="AG218" s="24">
        <f t="shared" si="45"/>
        <v>375732508.91779214</v>
      </c>
      <c r="AH218" s="24">
        <f t="shared" si="46"/>
        <v>72906442.823848456</v>
      </c>
      <c r="AI218" s="24">
        <f t="shared" si="47"/>
        <v>32157468.56452585</v>
      </c>
      <c r="AJ218" s="24">
        <f t="shared" si="48"/>
        <v>263409912.73502362</v>
      </c>
      <c r="AK218" s="24">
        <f t="shared" si="49"/>
        <v>82222872.617217258</v>
      </c>
      <c r="AL218" s="19"/>
      <c r="AM218" s="21">
        <f t="shared" si="50"/>
        <v>826429205.65840733</v>
      </c>
      <c r="AN218" s="19"/>
      <c r="AO218" s="6">
        <f t="shared" si="51"/>
        <v>229.49622184880315</v>
      </c>
    </row>
    <row r="219" spans="1:41" s="1" customFormat="1" x14ac:dyDescent="0.25">
      <c r="A219" s="16">
        <v>45261</v>
      </c>
      <c r="B219" s="35">
        <v>304.23884978451588</v>
      </c>
      <c r="C219" s="35">
        <v>266.97201307241414</v>
      </c>
      <c r="D219" s="35">
        <v>247.54179612899497</v>
      </c>
      <c r="E219" s="35">
        <v>253.60037464968613</v>
      </c>
      <c r="F219" s="35">
        <v>270.0903970421636</v>
      </c>
      <c r="G219" s="19"/>
      <c r="H219" s="6">
        <v>-83.700000000000159</v>
      </c>
      <c r="I219" s="6">
        <v>-79.400000000000091</v>
      </c>
      <c r="J219" s="6">
        <v>-76.600000000000023</v>
      </c>
      <c r="K219" s="6">
        <v>-88.599999999999966</v>
      </c>
      <c r="L219" s="6">
        <v>-120.02699999999993</v>
      </c>
      <c r="M219" s="19"/>
      <c r="N219" s="30">
        <v>0.64379443254817814</v>
      </c>
      <c r="O219" s="30">
        <v>0.46048844884488421</v>
      </c>
      <c r="P219" s="30">
        <v>0.58438927738927637</v>
      </c>
      <c r="Q219" s="30">
        <v>0.53867397451070176</v>
      </c>
      <c r="R219" s="30">
        <v>0.46867799352750816</v>
      </c>
      <c r="S219" s="25"/>
      <c r="T219" s="20">
        <f t="shared" si="39"/>
        <v>358.12444378879849</v>
      </c>
      <c r="U219" s="20">
        <f t="shared" si="40"/>
        <v>303.53479591069799</v>
      </c>
      <c r="V219" s="20">
        <f t="shared" si="41"/>
        <v>292.30601477701356</v>
      </c>
      <c r="W219" s="20">
        <f t="shared" si="42"/>
        <v>301.32688879133428</v>
      </c>
      <c r="X219" s="20">
        <f t="shared" si="43"/>
        <v>326.34441057128981</v>
      </c>
      <c r="Y219" s="19"/>
      <c r="Z219" s="24">
        <v>1610530</v>
      </c>
      <c r="AA219" s="24">
        <v>372671</v>
      </c>
      <c r="AB219" s="24">
        <v>169103</v>
      </c>
      <c r="AC219" s="24">
        <v>1111860</v>
      </c>
      <c r="AD219" s="24">
        <v>339843</v>
      </c>
      <c r="AE219" s="24">
        <f t="shared" si="44"/>
        <v>3604007</v>
      </c>
      <c r="AF219" s="19"/>
      <c r="AG219" s="24">
        <f t="shared" si="45"/>
        <v>576770160.45517361</v>
      </c>
      <c r="AH219" s="24">
        <f t="shared" si="46"/>
        <v>113118615.92683573</v>
      </c>
      <c r="AI219" s="24">
        <f t="shared" si="47"/>
        <v>49429824.016837321</v>
      </c>
      <c r="AJ219" s="24">
        <f t="shared" si="48"/>
        <v>335033314.57153296</v>
      </c>
      <c r="AK219" s="24">
        <f t="shared" si="49"/>
        <v>110905863.52177884</v>
      </c>
      <c r="AL219" s="19"/>
      <c r="AM219" s="21">
        <f t="shared" si="50"/>
        <v>1185257778.4921587</v>
      </c>
      <c r="AN219" s="19"/>
      <c r="AO219" s="6">
        <f t="shared" si="51"/>
        <v>328.87221875322626</v>
      </c>
    </row>
    <row r="220" spans="1:41" s="1" customFormat="1" x14ac:dyDescent="0.25">
      <c r="A220" s="16">
        <v>45292</v>
      </c>
      <c r="B220" s="35">
        <v>406.56183226907052</v>
      </c>
      <c r="C220" s="35">
        <v>359.62128879893066</v>
      </c>
      <c r="D220" s="35">
        <v>346.38387883251158</v>
      </c>
      <c r="E220" s="35">
        <v>347.22196422565878</v>
      </c>
      <c r="F220" s="35">
        <v>341.77284852579203</v>
      </c>
      <c r="G220" s="19"/>
      <c r="H220" s="6">
        <v>-29.799999999999955</v>
      </c>
      <c r="I220" s="6">
        <v>-71</v>
      </c>
      <c r="J220" s="6">
        <v>-27.100000000000023</v>
      </c>
      <c r="K220" s="6">
        <v>-27.399999999999977</v>
      </c>
      <c r="L220" s="6">
        <v>-59.700000000000159</v>
      </c>
      <c r="M220" s="19"/>
      <c r="N220" s="30">
        <v>0.67050976909413706</v>
      </c>
      <c r="O220" s="30">
        <v>0.48102367688022113</v>
      </c>
      <c r="P220" s="30">
        <v>0.6075113636363626</v>
      </c>
      <c r="Q220" s="30">
        <v>0.54867236045086032</v>
      </c>
      <c r="R220" s="30">
        <v>0.50126703755215629</v>
      </c>
      <c r="S220" s="25"/>
      <c r="T220" s="20">
        <f t="shared" si="39"/>
        <v>426.54302338807577</v>
      </c>
      <c r="U220" s="20">
        <f t="shared" si="40"/>
        <v>393.77396985742638</v>
      </c>
      <c r="V220" s="20">
        <f t="shared" si="41"/>
        <v>362.84743678705701</v>
      </c>
      <c r="W220" s="20">
        <f t="shared" si="42"/>
        <v>362.25558690201234</v>
      </c>
      <c r="X220" s="20">
        <f t="shared" si="43"/>
        <v>371.69849066765585</v>
      </c>
      <c r="Y220" s="19"/>
      <c r="Z220" s="24">
        <v>1612309</v>
      </c>
      <c r="AA220" s="24">
        <v>373096</v>
      </c>
      <c r="AB220" s="24">
        <v>169283</v>
      </c>
      <c r="AC220" s="24">
        <v>1113256</v>
      </c>
      <c r="AD220" s="24">
        <v>340454</v>
      </c>
      <c r="AE220" s="24">
        <f t="shared" si="44"/>
        <v>3608398</v>
      </c>
      <c r="AF220" s="19"/>
      <c r="AG220" s="24">
        <f t="shared" si="45"/>
        <v>687719155.49580503</v>
      </c>
      <c r="AH220" s="24">
        <f t="shared" si="46"/>
        <v>146915493.05792636</v>
      </c>
      <c r="AI220" s="24">
        <f t="shared" si="47"/>
        <v>61423902.64162337</v>
      </c>
      <c r="AJ220" s="24">
        <f t="shared" si="48"/>
        <v>403283205.65218663</v>
      </c>
      <c r="AK220" s="24">
        <f t="shared" si="49"/>
        <v>126546237.9417661</v>
      </c>
      <c r="AL220" s="19"/>
      <c r="AM220" s="21">
        <f t="shared" si="50"/>
        <v>1425887994.7893074</v>
      </c>
      <c r="AN220" s="19"/>
      <c r="AO220" s="6">
        <f t="shared" si="51"/>
        <v>395.15818232614788</v>
      </c>
    </row>
    <row r="221" spans="1:41" s="1" customFormat="1" x14ac:dyDescent="0.25">
      <c r="A221" s="16">
        <v>45323</v>
      </c>
      <c r="B221" s="35">
        <v>312.05977343174817</v>
      </c>
      <c r="C221" s="35">
        <v>273.86842066837391</v>
      </c>
      <c r="D221" s="35">
        <v>262.6769829603378</v>
      </c>
      <c r="E221" s="35">
        <v>271.08004323772991</v>
      </c>
      <c r="F221" s="35">
        <v>271.8611548636967</v>
      </c>
      <c r="G221" s="19"/>
      <c r="H221" s="6">
        <v>-86.999999999999943</v>
      </c>
      <c r="I221" s="6">
        <v>-94.700000000000045</v>
      </c>
      <c r="J221" s="6">
        <v>-82.899999999999977</v>
      </c>
      <c r="K221" s="6">
        <v>-102.19999999999987</v>
      </c>
      <c r="L221" s="6">
        <v>-104.99999999999989</v>
      </c>
      <c r="M221" s="19"/>
      <c r="N221" s="30">
        <v>0.63474124513618557</v>
      </c>
      <c r="O221" s="30">
        <v>0.46934444444444412</v>
      </c>
      <c r="P221" s="30">
        <v>0.58454526748971203</v>
      </c>
      <c r="Q221" s="30">
        <v>0.52187075628041657</v>
      </c>
      <c r="R221" s="30">
        <v>0.45320426829268312</v>
      </c>
      <c r="S221" s="25"/>
      <c r="T221" s="20">
        <f t="shared" si="39"/>
        <v>367.28226175859629</v>
      </c>
      <c r="U221" s="20">
        <f t="shared" si="40"/>
        <v>318.3153395572628</v>
      </c>
      <c r="V221" s="20">
        <f t="shared" si="41"/>
        <v>311.13578563523492</v>
      </c>
      <c r="W221" s="20">
        <f t="shared" si="42"/>
        <v>324.41523452958842</v>
      </c>
      <c r="X221" s="20">
        <f t="shared" si="43"/>
        <v>319.44760303442837</v>
      </c>
      <c r="Y221" s="19"/>
      <c r="Z221" s="24">
        <v>1613283</v>
      </c>
      <c r="AA221" s="24">
        <v>373565</v>
      </c>
      <c r="AB221" s="24">
        <v>169441</v>
      </c>
      <c r="AC221" s="24">
        <v>1114744</v>
      </c>
      <c r="AD221" s="24">
        <v>340564</v>
      </c>
      <c r="AE221" s="24">
        <f t="shared" si="44"/>
        <v>3611597</v>
      </c>
      <c r="AF221" s="19"/>
      <c r="AG221" s="24">
        <f t="shared" si="45"/>
        <v>592530229.09669352</v>
      </c>
      <c r="AH221" s="24">
        <f t="shared" si="46"/>
        <v>118911469.82170887</v>
      </c>
      <c r="AI221" s="24">
        <f t="shared" si="47"/>
        <v>52719158.653819844</v>
      </c>
      <c r="AJ221" s="24">
        <f t="shared" si="48"/>
        <v>361639936.20045149</v>
      </c>
      <c r="AK221" s="24">
        <f t="shared" si="49"/>
        <v>108792353.47981706</v>
      </c>
      <c r="AL221" s="19"/>
      <c r="AM221" s="21">
        <f t="shared" si="50"/>
        <v>1234593147.2524908</v>
      </c>
      <c r="AN221" s="19"/>
      <c r="AO221" s="6">
        <f t="shared" si="51"/>
        <v>341.84133701863493</v>
      </c>
    </row>
    <row r="222" spans="1:41" s="1" customFormat="1" x14ac:dyDescent="0.25">
      <c r="A222" s="16">
        <v>45352</v>
      </c>
      <c r="B222" s="35">
        <v>279.70621458942753</v>
      </c>
      <c r="C222" s="35">
        <v>218.29982706196978</v>
      </c>
      <c r="D222" s="35">
        <v>233.79481186411334</v>
      </c>
      <c r="E222" s="35">
        <v>238.74967793868277</v>
      </c>
      <c r="F222" s="35">
        <v>250.48883384609977</v>
      </c>
      <c r="G222" s="19"/>
      <c r="H222" s="6">
        <v>-57.900000000000034</v>
      </c>
      <c r="I222" s="6">
        <v>-103.70000000000005</v>
      </c>
      <c r="J222" s="6">
        <v>-64.600000000000023</v>
      </c>
      <c r="K222" s="6">
        <v>-65.300000000000011</v>
      </c>
      <c r="L222" s="6">
        <v>-77.199999999999875</v>
      </c>
      <c r="M222" s="19"/>
      <c r="N222" s="30">
        <v>0.65921428571428642</v>
      </c>
      <c r="O222" s="30">
        <v>0.48075196850393587</v>
      </c>
      <c r="P222" s="30">
        <v>0.60571173469387674</v>
      </c>
      <c r="Q222" s="30">
        <v>0.52794085147062231</v>
      </c>
      <c r="R222" s="30">
        <v>0.46456367041198443</v>
      </c>
      <c r="S222" s="25"/>
      <c r="T222" s="20">
        <f t="shared" si="39"/>
        <v>317.87472173228474</v>
      </c>
      <c r="U222" s="20">
        <f t="shared" si="40"/>
        <v>268.15380619582794</v>
      </c>
      <c r="V222" s="20">
        <f t="shared" si="41"/>
        <v>272.92378992533781</v>
      </c>
      <c r="W222" s="20">
        <f t="shared" si="42"/>
        <v>273.22421553971441</v>
      </c>
      <c r="X222" s="20">
        <f t="shared" si="43"/>
        <v>286.3531492019049</v>
      </c>
      <c r="Y222" s="19"/>
      <c r="Z222" s="24">
        <v>1614234</v>
      </c>
      <c r="AA222" s="24">
        <v>373950</v>
      </c>
      <c r="AB222" s="24">
        <v>169559</v>
      </c>
      <c r="AC222" s="24">
        <v>1115151</v>
      </c>
      <c r="AD222" s="24">
        <v>341286</v>
      </c>
      <c r="AE222" s="24">
        <f t="shared" si="44"/>
        <v>3614180</v>
      </c>
      <c r="AF222" s="19"/>
      <c r="AG222" s="24">
        <f t="shared" si="45"/>
        <v>513124183.56079292</v>
      </c>
      <c r="AH222" s="24">
        <f t="shared" si="46"/>
        <v>100276115.82692985</v>
      </c>
      <c r="AI222" s="24">
        <f t="shared" si="47"/>
        <v>46276684.895950355</v>
      </c>
      <c r="AJ222" s="24">
        <f t="shared" si="48"/>
        <v>304686257.18332803</v>
      </c>
      <c r="AK222" s="24">
        <f t="shared" si="49"/>
        <v>97728320.878521308</v>
      </c>
      <c r="AL222" s="19"/>
      <c r="AM222" s="21">
        <f t="shared" si="50"/>
        <v>1062091562.3455224</v>
      </c>
      <c r="AN222" s="19"/>
      <c r="AO222" s="6">
        <f t="shared" si="51"/>
        <v>293.86792089644746</v>
      </c>
    </row>
    <row r="223" spans="1:41" s="1" customFormat="1" x14ac:dyDescent="0.25">
      <c r="A223" s="16">
        <v>45383</v>
      </c>
      <c r="B223" s="35">
        <v>173.07045186232395</v>
      </c>
      <c r="C223" s="35">
        <v>141.13921493016667</v>
      </c>
      <c r="D223" s="35">
        <v>140.50865486275822</v>
      </c>
      <c r="E223" s="35">
        <v>140.78446158738794</v>
      </c>
      <c r="F223" s="35">
        <v>165.57015992196355</v>
      </c>
      <c r="G223" s="19"/>
      <c r="H223" s="6">
        <v>-30.899999999999949</v>
      </c>
      <c r="I223" s="6">
        <v>-33.5</v>
      </c>
      <c r="J223" s="6">
        <v>-53.800000000000011</v>
      </c>
      <c r="K223" s="6">
        <v>-72.999999999999943</v>
      </c>
      <c r="L223" s="6">
        <v>-51.400000000000034</v>
      </c>
      <c r="M223" s="19"/>
      <c r="N223" s="30">
        <v>0.66700904977375419</v>
      </c>
      <c r="O223" s="30">
        <v>0.48700732600732571</v>
      </c>
      <c r="P223" s="30">
        <v>0.60430508474576283</v>
      </c>
      <c r="Q223" s="30">
        <v>0.51192301925946238</v>
      </c>
      <c r="R223" s="30">
        <v>0.45117313432835787</v>
      </c>
      <c r="S223" s="25"/>
      <c r="T223" s="20">
        <f t="shared" si="39"/>
        <v>193.68103150033292</v>
      </c>
      <c r="U223" s="20">
        <f t="shared" si="40"/>
        <v>157.45396035141209</v>
      </c>
      <c r="V223" s="20">
        <f t="shared" si="41"/>
        <v>173.02026842208028</v>
      </c>
      <c r="W223" s="20">
        <f t="shared" si="42"/>
        <v>178.15484199332866</v>
      </c>
      <c r="X223" s="20">
        <f t="shared" si="43"/>
        <v>188.76045902644117</v>
      </c>
      <c r="Y223" s="19"/>
      <c r="Z223" s="24">
        <v>1614936</v>
      </c>
      <c r="AA223" s="24">
        <v>374370</v>
      </c>
      <c r="AB223" s="24">
        <v>169726</v>
      </c>
      <c r="AC223" s="24">
        <v>1117849</v>
      </c>
      <c r="AD223" s="24">
        <v>341379</v>
      </c>
      <c r="AE223" s="24">
        <f t="shared" si="44"/>
        <v>3618260</v>
      </c>
      <c r="AF223" s="19"/>
      <c r="AG223" s="24">
        <f t="shared" si="45"/>
        <v>312782470.28702164</v>
      </c>
      <c r="AH223" s="24">
        <f t="shared" si="46"/>
        <v>58946039.136758149</v>
      </c>
      <c r="AI223" s="24">
        <f t="shared" si="47"/>
        <v>29366038.078205999</v>
      </c>
      <c r="AJ223" s="24">
        <f t="shared" si="48"/>
        <v>199150211.96740046</v>
      </c>
      <c r="AK223" s="24">
        <f t="shared" si="49"/>
        <v>64438856.741987459</v>
      </c>
      <c r="AL223" s="19"/>
      <c r="AM223" s="21">
        <f t="shared" si="50"/>
        <v>664683616.21137369</v>
      </c>
      <c r="AN223" s="19"/>
      <c r="AO223" s="6">
        <f t="shared" si="51"/>
        <v>183.70255764134521</v>
      </c>
    </row>
    <row r="224" spans="1:41" s="1" customFormat="1" x14ac:dyDescent="0.25">
      <c r="A224" s="16">
        <v>45413</v>
      </c>
      <c r="B224" s="35">
        <v>70.449642133315493</v>
      </c>
      <c r="C224" s="35">
        <v>47.341349041988735</v>
      </c>
      <c r="D224" s="35">
        <v>53.495228893744851</v>
      </c>
      <c r="E224" s="35">
        <v>69.279092483185565</v>
      </c>
      <c r="F224" s="35">
        <v>74.707509970767262</v>
      </c>
      <c r="G224" s="19"/>
      <c r="H224" s="6">
        <v>-34.599999999999994</v>
      </c>
      <c r="I224" s="6">
        <v>-18.299999999999997</v>
      </c>
      <c r="J224" s="6">
        <v>-33.200000000000003</v>
      </c>
      <c r="K224" s="6">
        <v>-34.200000000000003</v>
      </c>
      <c r="L224" s="6">
        <v>-31.499999999999986</v>
      </c>
      <c r="M224" s="19"/>
      <c r="N224" s="30">
        <v>0.76870784313725271</v>
      </c>
      <c r="O224" s="30">
        <v>0.49094807692307596</v>
      </c>
      <c r="P224" s="30">
        <v>0.65909464285714336</v>
      </c>
      <c r="Q224" s="30">
        <v>0.48961261712366111</v>
      </c>
      <c r="R224" s="30">
        <v>0.44749245283018835</v>
      </c>
      <c r="S224" s="25"/>
      <c r="T224" s="20">
        <f t="shared" si="39"/>
        <v>97.04693350586443</v>
      </c>
      <c r="U224" s="20">
        <f t="shared" si="40"/>
        <v>56.325698849681025</v>
      </c>
      <c r="V224" s="20">
        <f t="shared" si="41"/>
        <v>75.377171036602022</v>
      </c>
      <c r="W224" s="20">
        <f t="shared" si="42"/>
        <v>86.023843988814775</v>
      </c>
      <c r="X224" s="20">
        <f t="shared" si="43"/>
        <v>88.803522234918191</v>
      </c>
      <c r="Y224" s="19"/>
      <c r="Z224" s="24">
        <v>1614597</v>
      </c>
      <c r="AA224" s="24">
        <v>374429</v>
      </c>
      <c r="AB224" s="24">
        <v>169649</v>
      </c>
      <c r="AC224" s="24">
        <v>1117641</v>
      </c>
      <c r="AD224" s="24">
        <v>341398</v>
      </c>
      <c r="AE224" s="24">
        <f t="shared" si="44"/>
        <v>3617714</v>
      </c>
      <c r="AF224" s="19"/>
      <c r="AG224" s="24">
        <f t="shared" si="45"/>
        <v>156691687.69776818</v>
      </c>
      <c r="AH224" s="24">
        <f t="shared" si="46"/>
        <v>21089975.094587218</v>
      </c>
      <c r="AI224" s="24">
        <f t="shared" si="47"/>
        <v>12787661.689188497</v>
      </c>
      <c r="AJ224" s="24">
        <f t="shared" si="48"/>
        <v>96143775.019502938</v>
      </c>
      <c r="AK224" s="24">
        <f t="shared" si="49"/>
        <v>30317344.8839566</v>
      </c>
      <c r="AL224" s="19"/>
      <c r="AM224" s="21">
        <f t="shared" si="50"/>
        <v>317030444.38500345</v>
      </c>
      <c r="AN224" s="19"/>
      <c r="AO224" s="6">
        <f t="shared" si="51"/>
        <v>87.6328102180005</v>
      </c>
    </row>
    <row r="225" spans="1:42" s="1" customFormat="1" x14ac:dyDescent="0.25">
      <c r="A225" s="16">
        <v>45444</v>
      </c>
      <c r="B225" s="35">
        <v>62.989355443053562</v>
      </c>
      <c r="C225" s="35">
        <v>45.166010549532857</v>
      </c>
      <c r="D225" s="35">
        <v>49.534809752989837</v>
      </c>
      <c r="E225" s="35">
        <v>63.195758132285825</v>
      </c>
      <c r="F225" s="35">
        <v>44.346288573718788</v>
      </c>
      <c r="G225" s="19"/>
      <c r="H225" s="6">
        <v>3.5</v>
      </c>
      <c r="I225" s="6">
        <v>6.6</v>
      </c>
      <c r="J225" s="6">
        <v>3.1999999999999993</v>
      </c>
      <c r="K225" s="6">
        <v>6.6</v>
      </c>
      <c r="L225" s="6">
        <v>17.999999999999996</v>
      </c>
      <c r="M225" s="19"/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25"/>
      <c r="T225" s="20">
        <f t="shared" si="39"/>
        <v>62.989355443053562</v>
      </c>
      <c r="U225" s="20">
        <f t="shared" si="40"/>
        <v>45.166010549532857</v>
      </c>
      <c r="V225" s="20">
        <f t="shared" si="41"/>
        <v>49.534809752989837</v>
      </c>
      <c r="W225" s="20">
        <f t="shared" si="42"/>
        <v>63.195758132285825</v>
      </c>
      <c r="X225" s="20">
        <f t="shared" si="43"/>
        <v>44.346288573718788</v>
      </c>
      <c r="Y225" s="19"/>
      <c r="Z225" s="24">
        <v>1614805</v>
      </c>
      <c r="AA225" s="24">
        <v>374677</v>
      </c>
      <c r="AB225" s="24">
        <v>169742</v>
      </c>
      <c r="AC225" s="24">
        <v>1118351</v>
      </c>
      <c r="AD225" s="24">
        <v>341826</v>
      </c>
      <c r="AE225" s="24">
        <f t="shared" si="44"/>
        <v>3619401</v>
      </c>
      <c r="AF225" s="19"/>
      <c r="AG225" s="24">
        <f t="shared" si="45"/>
        <v>101715526.1162201</v>
      </c>
      <c r="AH225" s="24">
        <f t="shared" si="46"/>
        <v>16922665.334667321</v>
      </c>
      <c r="AI225" s="24">
        <f t="shared" si="47"/>
        <v>8408137.6770920008</v>
      </c>
      <c r="AJ225" s="24">
        <f t="shared" si="48"/>
        <v>70675039.302999988</v>
      </c>
      <c r="AK225" s="24">
        <f t="shared" si="49"/>
        <v>15158714.437999999</v>
      </c>
      <c r="AL225" s="19"/>
      <c r="AM225" s="21">
        <f t="shared" si="50"/>
        <v>212880082.86897942</v>
      </c>
      <c r="AN225" s="19"/>
      <c r="AO225" s="6">
        <f t="shared" si="51"/>
        <v>58.816385050725088</v>
      </c>
    </row>
    <row r="226" spans="1:42" s="1" customFormat="1" x14ac:dyDescent="0.25">
      <c r="A226" s="16">
        <v>45474</v>
      </c>
      <c r="B226" s="35">
        <v>69.851250705662693</v>
      </c>
      <c r="C226" s="35">
        <v>50.744582156855927</v>
      </c>
      <c r="D226" s="35">
        <v>53.278030218121046</v>
      </c>
      <c r="E226" s="35">
        <v>61.861017337790159</v>
      </c>
      <c r="F226" s="35">
        <v>48.058660965330184</v>
      </c>
      <c r="G226" s="19"/>
      <c r="H226" s="6">
        <v>0</v>
      </c>
      <c r="I226" s="6">
        <v>0</v>
      </c>
      <c r="J226" s="6">
        <v>0</v>
      </c>
      <c r="K226" s="6">
        <v>0</v>
      </c>
      <c r="L226" s="6">
        <v>0.5</v>
      </c>
      <c r="M226" s="19"/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25"/>
      <c r="T226" s="20">
        <f t="shared" si="39"/>
        <v>69.851250705662693</v>
      </c>
      <c r="U226" s="20">
        <f t="shared" si="40"/>
        <v>50.744582156855927</v>
      </c>
      <c r="V226" s="20">
        <f t="shared" si="41"/>
        <v>53.278030218121046</v>
      </c>
      <c r="W226" s="20">
        <f t="shared" si="42"/>
        <v>61.861017337790159</v>
      </c>
      <c r="X226" s="20">
        <f t="shared" si="43"/>
        <v>48.058660965330184</v>
      </c>
      <c r="Y226" s="19"/>
      <c r="Z226" s="24">
        <v>1615395</v>
      </c>
      <c r="AA226" s="24">
        <v>374807</v>
      </c>
      <c r="AB226" s="24">
        <v>169887</v>
      </c>
      <c r="AC226" s="24">
        <v>1122173</v>
      </c>
      <c r="AD226" s="24">
        <v>342142</v>
      </c>
      <c r="AE226" s="24">
        <f t="shared" si="44"/>
        <v>3624404</v>
      </c>
      <c r="AF226" s="19"/>
      <c r="AG226" s="24">
        <f t="shared" si="45"/>
        <v>112837361.13367398</v>
      </c>
      <c r="AH226" s="24">
        <f t="shared" si="46"/>
        <v>19019424.604464699</v>
      </c>
      <c r="AI226" s="24">
        <f t="shared" si="47"/>
        <v>9051244.7196659297</v>
      </c>
      <c r="AJ226" s="24">
        <f t="shared" si="48"/>
        <v>69418763.408999994</v>
      </c>
      <c r="AK226" s="24">
        <f t="shared" si="49"/>
        <v>16442886.379999999</v>
      </c>
      <c r="AL226" s="19"/>
      <c r="AM226" s="21">
        <f t="shared" si="50"/>
        <v>226769680.24680459</v>
      </c>
      <c r="AN226" s="19"/>
      <c r="AO226" s="6">
        <f t="shared" si="51"/>
        <v>62.567440121687483</v>
      </c>
    </row>
    <row r="227" spans="1:42" s="1" customFormat="1" x14ac:dyDescent="0.25">
      <c r="A227" s="16">
        <v>45505</v>
      </c>
      <c r="B227" s="35">
        <v>59.127538361507298</v>
      </c>
      <c r="C227" s="35">
        <v>44.508026953082251</v>
      </c>
      <c r="D227" s="35">
        <v>46.137098534211788</v>
      </c>
      <c r="E227" s="35">
        <v>57.920645613283334</v>
      </c>
      <c r="F227" s="35">
        <v>44.09452906988642</v>
      </c>
      <c r="G227" s="19"/>
      <c r="H227" s="6">
        <v>0.80000000000000071</v>
      </c>
      <c r="I227" s="6">
        <v>1.7999999999999989</v>
      </c>
      <c r="J227" s="6">
        <v>0</v>
      </c>
      <c r="K227" s="6">
        <v>3.3000000000000007</v>
      </c>
      <c r="L227" s="6">
        <v>7</v>
      </c>
      <c r="M227" s="19"/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25"/>
      <c r="T227" s="20">
        <f t="shared" si="39"/>
        <v>59.127538361507298</v>
      </c>
      <c r="U227" s="20">
        <f t="shared" si="40"/>
        <v>44.508026953082251</v>
      </c>
      <c r="V227" s="20">
        <f t="shared" si="41"/>
        <v>46.137098534211788</v>
      </c>
      <c r="W227" s="20">
        <f t="shared" si="42"/>
        <v>57.920645613283334</v>
      </c>
      <c r="X227" s="20">
        <f t="shared" si="43"/>
        <v>44.09452906988642</v>
      </c>
      <c r="Y227" s="19"/>
      <c r="Z227" s="24">
        <v>1615748</v>
      </c>
      <c r="AA227" s="24">
        <v>375103</v>
      </c>
      <c r="AB227" s="24">
        <v>169968</v>
      </c>
      <c r="AC227" s="24">
        <v>1120200</v>
      </c>
      <c r="AD227" s="24">
        <v>342055</v>
      </c>
      <c r="AE227" s="24">
        <f t="shared" si="44"/>
        <v>3623074</v>
      </c>
      <c r="AF227" s="19"/>
      <c r="AG227" s="24">
        <f t="shared" si="45"/>
        <v>95535201.852528691</v>
      </c>
      <c r="AH227" s="24">
        <f t="shared" si="46"/>
        <v>16695094.434182011</v>
      </c>
      <c r="AI227" s="24">
        <f t="shared" si="47"/>
        <v>7841830.3636629088</v>
      </c>
      <c r="AJ227" s="24">
        <f t="shared" si="48"/>
        <v>64882707.215999991</v>
      </c>
      <c r="AK227" s="24">
        <f t="shared" si="49"/>
        <v>15082754.140999999</v>
      </c>
      <c r="AL227" s="19"/>
      <c r="AM227" s="21">
        <f t="shared" si="50"/>
        <v>200037588.0073736</v>
      </c>
      <c r="AN227" s="19"/>
      <c r="AO227" s="6">
        <f t="shared" si="51"/>
        <v>55.212117667862593</v>
      </c>
    </row>
    <row r="228" spans="1:42" s="1" customFormat="1" x14ac:dyDescent="0.25">
      <c r="A228" s="16">
        <v>45536</v>
      </c>
      <c r="B228" s="35">
        <v>65.020697778780118</v>
      </c>
      <c r="C228" s="35">
        <v>47.8267793002913</v>
      </c>
      <c r="D228" s="35">
        <v>49.497609326645062</v>
      </c>
      <c r="E228" s="35">
        <v>57.107553064610023</v>
      </c>
      <c r="F228" s="35">
        <v>42.252081050508593</v>
      </c>
      <c r="G228" s="19"/>
      <c r="H228" s="6">
        <v>4</v>
      </c>
      <c r="I228" s="6">
        <v>6.3999999999999986</v>
      </c>
      <c r="J228" s="6">
        <v>2.0999999999999996</v>
      </c>
      <c r="K228" s="6">
        <v>6.9999999999999982</v>
      </c>
      <c r="L228" s="6">
        <v>-3.899999999999995</v>
      </c>
      <c r="M228" s="19"/>
      <c r="N228" s="30">
        <v>0.55301000000000045</v>
      </c>
      <c r="O228" s="30">
        <v>0.29463333333333064</v>
      </c>
      <c r="P228" s="30">
        <v>0.64765000000000583</v>
      </c>
      <c r="Q228" s="30">
        <v>0</v>
      </c>
      <c r="R228" s="30">
        <v>0.15336296296296223</v>
      </c>
      <c r="S228" s="25"/>
      <c r="T228" s="20">
        <f t="shared" si="39"/>
        <v>62.808657778780116</v>
      </c>
      <c r="U228" s="20">
        <f t="shared" si="40"/>
        <v>45.941125966957983</v>
      </c>
      <c r="V228" s="20">
        <f t="shared" si="41"/>
        <v>48.137544326645049</v>
      </c>
      <c r="W228" s="20">
        <f t="shared" si="42"/>
        <v>57.107553064610023</v>
      </c>
      <c r="X228" s="20">
        <f t="shared" si="43"/>
        <v>42.850196606064145</v>
      </c>
      <c r="Y228" s="19"/>
      <c r="Z228" s="24">
        <v>1616668</v>
      </c>
      <c r="AA228" s="24">
        <v>375208</v>
      </c>
      <c r="AB228" s="24">
        <v>170027</v>
      </c>
      <c r="AC228" s="24">
        <v>1120012</v>
      </c>
      <c r="AD228" s="24">
        <v>342120</v>
      </c>
      <c r="AE228" s="24">
        <f t="shared" si="44"/>
        <v>3624035</v>
      </c>
      <c r="AF228" s="19"/>
      <c r="AG228" s="24">
        <f t="shared" si="45"/>
        <v>101540747.1539049</v>
      </c>
      <c r="AH228" s="24">
        <f t="shared" si="46"/>
        <v>17237477.99181037</v>
      </c>
      <c r="AI228" s="24">
        <f t="shared" si="47"/>
        <v>8184682.2492264779</v>
      </c>
      <c r="AJ228" s="24">
        <f t="shared" si="48"/>
        <v>63961144.723000005</v>
      </c>
      <c r="AK228" s="24">
        <f t="shared" si="49"/>
        <v>14659909.262866665</v>
      </c>
      <c r="AL228" s="19"/>
      <c r="AM228" s="21">
        <f t="shared" si="50"/>
        <v>205583961.38080841</v>
      </c>
      <c r="AN228" s="19"/>
      <c r="AO228" s="6">
        <f t="shared" si="51"/>
        <v>56.727918295714147</v>
      </c>
    </row>
    <row r="229" spans="1:42" s="1" customFormat="1" x14ac:dyDescent="0.25">
      <c r="A229" s="16">
        <v>45566</v>
      </c>
      <c r="B229" s="35">
        <v>110.39326524814814</v>
      </c>
      <c r="C229" s="35">
        <v>104.15975525862123</v>
      </c>
      <c r="D229" s="35">
        <v>85.080370043340238</v>
      </c>
      <c r="E229" s="35">
        <v>95.096778050713013</v>
      </c>
      <c r="F229" s="35">
        <v>103.98875547885403</v>
      </c>
      <c r="G229" s="19"/>
      <c r="H229" s="6">
        <v>-9.5999999999999801</v>
      </c>
      <c r="I229" s="6">
        <v>-0.60000000000002274</v>
      </c>
      <c r="J229" s="6">
        <v>1.8000000000000114</v>
      </c>
      <c r="K229" s="6">
        <v>-3.2999999999999829</v>
      </c>
      <c r="L229" s="6">
        <v>-16.899999999999977</v>
      </c>
      <c r="M229" s="19"/>
      <c r="N229" s="30">
        <v>0.56811570247934029</v>
      </c>
      <c r="O229" s="30">
        <v>0.38578770949720614</v>
      </c>
      <c r="P229" s="30">
        <v>0.49970918367346845</v>
      </c>
      <c r="Q229" s="30">
        <v>0.33076314384934397</v>
      </c>
      <c r="R229" s="30">
        <v>0.35614218009478776</v>
      </c>
      <c r="S229" s="25"/>
      <c r="T229" s="20">
        <f t="shared" si="39"/>
        <v>115.8471759919498</v>
      </c>
      <c r="U229" s="20">
        <f t="shared" si="40"/>
        <v>104.39122788431956</v>
      </c>
      <c r="V229" s="20">
        <f t="shared" si="41"/>
        <v>84.180893512727991</v>
      </c>
      <c r="W229" s="20">
        <f t="shared" si="42"/>
        <v>96.188296425415842</v>
      </c>
      <c r="X229" s="20">
        <f t="shared" si="43"/>
        <v>110.00755832245594</v>
      </c>
      <c r="Y229" s="19"/>
      <c r="Z229" s="24">
        <v>1619364</v>
      </c>
      <c r="AA229" s="24">
        <v>376072</v>
      </c>
      <c r="AB229" s="24">
        <v>170335</v>
      </c>
      <c r="AC229" s="24">
        <v>1120738</v>
      </c>
      <c r="AD229" s="24">
        <v>342453</v>
      </c>
      <c r="AE229" s="24">
        <f t="shared" si="44"/>
        <v>3628962</v>
      </c>
      <c r="AF229" s="19"/>
      <c r="AG229" s="24">
        <f t="shared" si="45"/>
        <v>187598746.30302778</v>
      </c>
      <c r="AH229" s="24">
        <f t="shared" si="46"/>
        <v>39258617.85291183</v>
      </c>
      <c r="AI229" s="24">
        <f t="shared" si="47"/>
        <v>14338952.496490523</v>
      </c>
      <c r="AJ229" s="24">
        <f t="shared" si="48"/>
        <v>107801878.9592277</v>
      </c>
      <c r="AK229" s="24">
        <f t="shared" si="49"/>
        <v>37672418.370200001</v>
      </c>
      <c r="AL229" s="19"/>
      <c r="AM229" s="21">
        <f t="shared" si="50"/>
        <v>386670613.98185778</v>
      </c>
      <c r="AN229" s="19"/>
      <c r="AO229" s="6">
        <f t="shared" si="51"/>
        <v>106.55129868592115</v>
      </c>
    </row>
    <row r="230" spans="1:42" s="1" customFormat="1" x14ac:dyDescent="0.25">
      <c r="A230" s="16">
        <v>45597</v>
      </c>
      <c r="B230" s="35">
        <v>230.73526666076296</v>
      </c>
      <c r="C230" s="35">
        <v>184.82421599857955</v>
      </c>
      <c r="D230" s="35">
        <v>183.11153167581992</v>
      </c>
      <c r="E230" s="35">
        <v>189.17654870839004</v>
      </c>
      <c r="F230" s="35">
        <v>201.86054983054424</v>
      </c>
      <c r="G230" s="19"/>
      <c r="H230" s="6">
        <v>-40</v>
      </c>
      <c r="I230" s="6">
        <v>-70.600000000000023</v>
      </c>
      <c r="J230" s="6">
        <v>-47.300000000000011</v>
      </c>
      <c r="K230" s="6">
        <v>-63.800000000000011</v>
      </c>
      <c r="L230" s="6">
        <v>-68.699999999999989</v>
      </c>
      <c r="M230" s="19"/>
      <c r="N230" s="30">
        <v>0.63939016393442594</v>
      </c>
      <c r="O230" s="30">
        <v>0.43224694376528078</v>
      </c>
      <c r="P230" s="30">
        <v>0.56820068027210779</v>
      </c>
      <c r="Q230" s="30">
        <v>0.48743588579341995</v>
      </c>
      <c r="R230" s="30">
        <v>0.46543793911006914</v>
      </c>
      <c r="S230" s="25"/>
      <c r="T230" s="20">
        <f t="shared" si="39"/>
        <v>256.31087321813999</v>
      </c>
      <c r="U230" s="20">
        <f t="shared" si="40"/>
        <v>215.34085022840839</v>
      </c>
      <c r="V230" s="20">
        <f t="shared" si="41"/>
        <v>209.98742385269063</v>
      </c>
      <c r="W230" s="20">
        <f t="shared" si="42"/>
        <v>220.27495822201024</v>
      </c>
      <c r="X230" s="20">
        <f t="shared" si="43"/>
        <v>233.83613624740599</v>
      </c>
      <c r="Y230" s="19"/>
      <c r="Z230" s="24">
        <v>1621810</v>
      </c>
      <c r="AA230" s="24">
        <v>376924</v>
      </c>
      <c r="AB230" s="24">
        <v>170661</v>
      </c>
      <c r="AC230" s="24">
        <v>1118062</v>
      </c>
      <c r="AD230" s="24">
        <v>341387</v>
      </c>
      <c r="AE230" s="24">
        <f t="shared" si="44"/>
        <v>3628844</v>
      </c>
      <c r="AF230" s="19"/>
      <c r="AG230" s="24">
        <f t="shared" si="45"/>
        <v>415687537.29391164</v>
      </c>
      <c r="AH230" s="24">
        <f t="shared" si="46"/>
        <v>81167134.6314926</v>
      </c>
      <c r="AI230" s="24">
        <f t="shared" si="47"/>
        <v>35836663.742124036</v>
      </c>
      <c r="AJ230" s="24">
        <f t="shared" si="48"/>
        <v>246281060.33961722</v>
      </c>
      <c r="AK230" s="24">
        <f t="shared" si="49"/>
        <v>79828617.045093194</v>
      </c>
      <c r="AL230" s="19"/>
      <c r="AM230" s="21">
        <f t="shared" si="50"/>
        <v>858801013.0522387</v>
      </c>
      <c r="AN230" s="19"/>
      <c r="AO230" s="6">
        <f t="shared" si="51"/>
        <v>236.65966711499274</v>
      </c>
    </row>
    <row r="231" spans="1:42" s="1" customFormat="1" x14ac:dyDescent="0.25">
      <c r="A231" s="16">
        <v>45627</v>
      </c>
      <c r="B231" s="35">
        <v>351.63691917998136</v>
      </c>
      <c r="C231" s="35">
        <v>310.28793254940518</v>
      </c>
      <c r="D231" s="35">
        <v>290.00358117589639</v>
      </c>
      <c r="E231" s="35">
        <v>313.36599942680073</v>
      </c>
      <c r="F231" s="35">
        <v>307.76542479537699</v>
      </c>
      <c r="G231" s="19"/>
      <c r="H231" s="6">
        <v>14.5</v>
      </c>
      <c r="I231" s="6">
        <v>19.900000000000091</v>
      </c>
      <c r="J231" s="6">
        <v>19.499999999999943</v>
      </c>
      <c r="K231" s="6">
        <v>27.699999999999989</v>
      </c>
      <c r="L231" s="6">
        <v>-4.7999999999998408</v>
      </c>
      <c r="M231" s="19"/>
      <c r="N231" s="30">
        <v>0.64379443254817814</v>
      </c>
      <c r="O231" s="30">
        <v>0.46048844884488421</v>
      </c>
      <c r="P231" s="30">
        <v>0.58438927738927637</v>
      </c>
      <c r="Q231" s="30">
        <v>0.53888256018678449</v>
      </c>
      <c r="R231" s="30">
        <v>0.46867799352750816</v>
      </c>
      <c r="S231" s="25"/>
      <c r="T231" s="20">
        <f t="shared" si="39"/>
        <v>342.30189990803279</v>
      </c>
      <c r="U231" s="20">
        <f t="shared" si="40"/>
        <v>301.12421241739196</v>
      </c>
      <c r="V231" s="20">
        <f t="shared" si="41"/>
        <v>278.60799026680553</v>
      </c>
      <c r="W231" s="20">
        <f t="shared" si="42"/>
        <v>298.4389525096268</v>
      </c>
      <c r="X231" s="20">
        <f t="shared" si="43"/>
        <v>310.01507916430893</v>
      </c>
      <c r="Y231" s="19"/>
      <c r="Z231" s="24">
        <v>1622946</v>
      </c>
      <c r="AA231" s="24">
        <v>377592</v>
      </c>
      <c r="AB231" s="24">
        <v>170796</v>
      </c>
      <c r="AC231" s="24">
        <v>1121774</v>
      </c>
      <c r="AD231" s="24">
        <v>342459</v>
      </c>
      <c r="AE231" s="24">
        <f t="shared" si="44"/>
        <v>3635567</v>
      </c>
      <c r="AF231" s="19"/>
      <c r="AG231" s="24">
        <f t="shared" si="45"/>
        <v>555537499.24814224</v>
      </c>
      <c r="AH231" s="24">
        <f t="shared" si="46"/>
        <v>113702093.61510786</v>
      </c>
      <c r="AI231" s="24">
        <f t="shared" si="47"/>
        <v>47585130.305609316</v>
      </c>
      <c r="AJ231" s="24">
        <f t="shared" si="48"/>
        <v>334781057.51253408</v>
      </c>
      <c r="AK231" s="24">
        <f t="shared" si="49"/>
        <v>106167453.99553007</v>
      </c>
      <c r="AL231" s="19"/>
      <c r="AM231" s="21">
        <f t="shared" si="50"/>
        <v>1157773234.6769238</v>
      </c>
      <c r="AN231" s="19"/>
      <c r="AO231" s="6">
        <f t="shared" si="51"/>
        <v>318.45740559228415</v>
      </c>
    </row>
    <row r="232" spans="1:42" x14ac:dyDescent="0.25">
      <c r="A232" s="16"/>
      <c r="B232" s="12"/>
      <c r="C232" s="12"/>
      <c r="D232" s="12"/>
      <c r="E232" s="12"/>
      <c r="F232" s="12"/>
      <c r="G232" s="15"/>
      <c r="H232" s="11"/>
      <c r="I232" s="11"/>
      <c r="J232" s="11"/>
      <c r="K232" s="11"/>
      <c r="L232" s="11"/>
      <c r="M232" s="15"/>
      <c r="N232" s="13"/>
      <c r="O232" s="13"/>
      <c r="P232" s="13"/>
      <c r="Q232" s="13"/>
      <c r="R232" s="13"/>
      <c r="S232" s="17"/>
      <c r="T232" s="14"/>
      <c r="U232" s="14"/>
      <c r="V232" s="14"/>
      <c r="W232" s="14"/>
      <c r="X232" s="14"/>
      <c r="Y232" s="15"/>
      <c r="Z232" s="12"/>
      <c r="AA232" s="12"/>
      <c r="AB232" s="12"/>
      <c r="AC232" s="12"/>
      <c r="AD232" s="12"/>
      <c r="AE232" s="12"/>
      <c r="AF232" s="15"/>
      <c r="AG232" s="12"/>
      <c r="AH232" s="12"/>
      <c r="AI232" s="12"/>
      <c r="AJ232" s="12"/>
      <c r="AK232" s="12"/>
      <c r="AL232" s="15"/>
      <c r="AM232" s="21"/>
      <c r="AN232" s="15"/>
      <c r="AO232" s="6"/>
    </row>
    <row r="233" spans="1:42" x14ac:dyDescent="0.25">
      <c r="A233" s="18" t="s">
        <v>20</v>
      </c>
      <c r="B233" s="36" t="s">
        <v>4</v>
      </c>
      <c r="C233" s="37"/>
      <c r="D233" s="37"/>
      <c r="E233" s="37"/>
      <c r="F233" s="37"/>
      <c r="G233" s="15"/>
      <c r="H233" s="36" t="s">
        <v>5</v>
      </c>
      <c r="I233" s="37"/>
      <c r="J233" s="37"/>
      <c r="K233" s="37"/>
      <c r="L233" s="37"/>
      <c r="M233" s="15"/>
      <c r="N233" s="36" t="s">
        <v>6</v>
      </c>
      <c r="O233" s="37"/>
      <c r="P233" s="37"/>
      <c r="Q233" s="37"/>
      <c r="R233" s="37"/>
      <c r="S233" s="15"/>
      <c r="T233" s="36" t="s">
        <v>7</v>
      </c>
      <c r="U233" s="37"/>
      <c r="V233" s="37"/>
      <c r="W233" s="37"/>
      <c r="X233" s="37"/>
      <c r="Y233" s="15"/>
      <c r="Z233" s="36" t="s">
        <v>8</v>
      </c>
      <c r="AA233" s="37"/>
      <c r="AB233" s="37"/>
      <c r="AC233" s="37"/>
      <c r="AD233" s="37"/>
      <c r="AE233" s="37"/>
      <c r="AF233" s="15"/>
      <c r="AG233" s="36" t="s">
        <v>9</v>
      </c>
      <c r="AH233" s="37"/>
      <c r="AI233" s="37"/>
      <c r="AJ233" s="37"/>
      <c r="AK233" s="37"/>
      <c r="AL233" s="15"/>
      <c r="AM233" s="21"/>
      <c r="AN233" s="15"/>
      <c r="AO233" s="1"/>
    </row>
    <row r="234" spans="1:42" x14ac:dyDescent="0.25">
      <c r="A234" s="15"/>
      <c r="B234" s="37" t="s">
        <v>10</v>
      </c>
      <c r="C234" s="37"/>
      <c r="D234" s="37"/>
      <c r="E234" s="37"/>
      <c r="F234" s="37"/>
      <c r="G234" s="15"/>
      <c r="M234" s="15"/>
      <c r="N234" s="37" t="s">
        <v>10</v>
      </c>
      <c r="O234" s="37"/>
      <c r="P234" s="37"/>
      <c r="Q234" s="37"/>
      <c r="R234" s="37"/>
      <c r="S234" s="15"/>
      <c r="T234" s="37" t="s">
        <v>10</v>
      </c>
      <c r="U234" s="37"/>
      <c r="V234" s="37"/>
      <c r="W234" s="37"/>
      <c r="X234" s="37"/>
      <c r="Y234" s="15"/>
      <c r="Z234" s="37" t="s">
        <v>10</v>
      </c>
      <c r="AA234" s="37"/>
      <c r="AB234" s="37"/>
      <c r="AC234" s="37"/>
      <c r="AD234" s="37"/>
      <c r="AE234" s="21" t="s">
        <v>11</v>
      </c>
      <c r="AF234" s="15"/>
      <c r="AG234" s="37" t="s">
        <v>10</v>
      </c>
      <c r="AH234" s="37"/>
      <c r="AI234" s="37"/>
      <c r="AJ234" s="37"/>
      <c r="AK234" s="37"/>
      <c r="AL234" s="15"/>
      <c r="AM234" s="21" t="s">
        <v>11</v>
      </c>
      <c r="AN234" s="15"/>
      <c r="AO234" s="1" t="s">
        <v>11</v>
      </c>
    </row>
    <row r="235" spans="1:42" ht="45" x14ac:dyDescent="0.25">
      <c r="A235" s="27"/>
      <c r="B235" s="28" t="s">
        <v>12</v>
      </c>
      <c r="C235" s="28" t="s">
        <v>13</v>
      </c>
      <c r="D235" s="28" t="s">
        <v>14</v>
      </c>
      <c r="E235" s="28" t="s">
        <v>15</v>
      </c>
      <c r="F235" s="28" t="s">
        <v>16</v>
      </c>
      <c r="G235" s="27"/>
      <c r="H235" s="29" t="s">
        <v>12</v>
      </c>
      <c r="I235" s="29" t="s">
        <v>13</v>
      </c>
      <c r="J235" s="29" t="s">
        <v>14</v>
      </c>
      <c r="K235" s="29" t="s">
        <v>15</v>
      </c>
      <c r="L235" s="29" t="s">
        <v>16</v>
      </c>
      <c r="M235" s="27"/>
      <c r="N235" s="28" t="s">
        <v>12</v>
      </c>
      <c r="O235" s="28" t="s">
        <v>13</v>
      </c>
      <c r="P235" s="28" t="s">
        <v>14</v>
      </c>
      <c r="Q235" s="28" t="s">
        <v>15</v>
      </c>
      <c r="R235" s="28" t="s">
        <v>16</v>
      </c>
      <c r="S235" s="27"/>
      <c r="T235" s="28" t="s">
        <v>12</v>
      </c>
      <c r="U235" s="28" t="s">
        <v>13</v>
      </c>
      <c r="V235" s="28" t="s">
        <v>14</v>
      </c>
      <c r="W235" s="28" t="s">
        <v>15</v>
      </c>
      <c r="X235" s="28" t="s">
        <v>16</v>
      </c>
      <c r="Y235" s="27"/>
      <c r="Z235" s="28" t="s">
        <v>12</v>
      </c>
      <c r="AA235" s="28" t="s">
        <v>13</v>
      </c>
      <c r="AB235" s="28" t="s">
        <v>14</v>
      </c>
      <c r="AC235" s="28" t="s">
        <v>15</v>
      </c>
      <c r="AD235" s="28" t="s">
        <v>16</v>
      </c>
      <c r="AE235" s="22" t="s">
        <v>17</v>
      </c>
      <c r="AF235" s="27"/>
      <c r="AG235" s="28" t="s">
        <v>12</v>
      </c>
      <c r="AH235" s="28" t="s">
        <v>13</v>
      </c>
      <c r="AI235" s="28" t="s">
        <v>14</v>
      </c>
      <c r="AJ235" s="28" t="s">
        <v>15</v>
      </c>
      <c r="AK235" s="28" t="s">
        <v>16</v>
      </c>
      <c r="AL235" s="27"/>
      <c r="AM235" s="22" t="s">
        <v>18</v>
      </c>
      <c r="AN235" s="23"/>
      <c r="AO235" s="2" t="s">
        <v>19</v>
      </c>
      <c r="AP235" s="29"/>
    </row>
    <row r="236" spans="1:42" x14ac:dyDescent="0.25">
      <c r="A236" s="27">
        <v>2006</v>
      </c>
      <c r="B236" s="31">
        <f>SUM(B4:B15)</f>
        <v>2707.6615069404156</v>
      </c>
      <c r="C236" s="31">
        <f>SUM(C4:C15)</f>
        <v>2299.699983208619</v>
      </c>
      <c r="D236" s="31">
        <f>SUM(D4:D15)</f>
        <v>2196.1453601895632</v>
      </c>
      <c r="E236" s="31">
        <f>SUM(E4:E15)</f>
        <v>2277.4459612011074</v>
      </c>
      <c r="F236" s="31">
        <f>SUM(F4:F15)</f>
        <v>2322.7194276520331</v>
      </c>
      <c r="G236" s="27"/>
      <c r="H236" s="29">
        <f>SUM(H4:H15)</f>
        <v>-56.799999999999756</v>
      </c>
      <c r="I236" s="29">
        <f>SUM(I4:I15)</f>
        <v>-174.50000000000026</v>
      </c>
      <c r="J236" s="29">
        <f>SUM(J4:J15)</f>
        <v>-190.00000000000003</v>
      </c>
      <c r="K236" s="29">
        <f>SUM(K4:K15)</f>
        <v>-145.2999999999999</v>
      </c>
      <c r="L236" s="29">
        <f>SUM(L4:L15)</f>
        <v>-207.55299999999954</v>
      </c>
      <c r="M236" s="27"/>
      <c r="N236" s="26">
        <f>AVERAGE(N4:N15)</f>
        <v>0.48370770765146337</v>
      </c>
      <c r="O236" s="26">
        <f>AVERAGE(O4:O15)</f>
        <v>0.33185266068330871</v>
      </c>
      <c r="P236" s="26">
        <f>AVERAGE(P4:P15)</f>
        <v>0.44675976956314306</v>
      </c>
      <c r="Q236" s="26">
        <f>AVERAGE(Q4:Q15)</f>
        <v>0.32953558380662595</v>
      </c>
      <c r="R236" s="26">
        <f>AVERAGE(R4:R15)</f>
        <v>0.31344346992589139</v>
      </c>
      <c r="S236" s="27"/>
      <c r="T236" s="32">
        <f>SUM(T4:T15)</f>
        <v>2758.4810814428665</v>
      </c>
      <c r="U236" s="32">
        <f>SUM(U4:U15)</f>
        <v>2398.8466110452678</v>
      </c>
      <c r="V236" s="32">
        <f>SUM(V4:V15)</f>
        <v>2316.4096540604141</v>
      </c>
      <c r="W236" s="32">
        <f>SUM(W4:W15)</f>
        <v>2394.3267151315408</v>
      </c>
      <c r="X236" s="32">
        <f>SUM(X4:X15)</f>
        <v>2456.4660962836792</v>
      </c>
      <c r="Y236" s="27"/>
      <c r="Z236" s="32">
        <f t="shared" ref="Z236:AE236" si="52">AVERAGE(Z4:Z15)</f>
        <v>1252105.6666666667</v>
      </c>
      <c r="AA236" s="32">
        <f t="shared" si="52"/>
        <v>240172</v>
      </c>
      <c r="AB236" s="32">
        <f t="shared" si="52"/>
        <v>137957.66666666666</v>
      </c>
      <c r="AC236" s="32">
        <f t="shared" si="52"/>
        <v>878990.33333333337</v>
      </c>
      <c r="AD236" s="32">
        <f t="shared" si="52"/>
        <v>264713.41666666669</v>
      </c>
      <c r="AE236" s="32">
        <f t="shared" si="52"/>
        <v>2773939.0833333335</v>
      </c>
      <c r="AF236" s="33"/>
      <c r="AG236" s="32">
        <f>SUM(AG4:AG15)</f>
        <v>3451423601.4610119</v>
      </c>
      <c r="AH236" s="32">
        <f>SUM(AH4:AH15)</f>
        <v>576047858.44005632</v>
      </c>
      <c r="AI236" s="32">
        <f>SUM(AI4:AI15)</f>
        <v>319759090.60872275</v>
      </c>
      <c r="AJ236" s="32">
        <f>SUM(AJ4:AJ15)</f>
        <v>2102662275.4502378</v>
      </c>
      <c r="AK236" s="32">
        <f>SUM(AK4:AK15)</f>
        <v>650012980.92951989</v>
      </c>
      <c r="AL236" s="33"/>
      <c r="AM236" s="32">
        <f t="shared" ref="AM236:AM254" si="53">SUM(AG236:AK236)</f>
        <v>7099905806.8895493</v>
      </c>
      <c r="AN236" s="27"/>
      <c r="AO236" s="34">
        <f>SUM(AO4:AO15)</f>
        <v>2561.1158555372167</v>
      </c>
      <c r="AP236" s="29">
        <f>AO236-'Figure 2 (Exhibit D.2.3-pg 13)'!B2</f>
        <v>0</v>
      </c>
    </row>
    <row r="237" spans="1:42" x14ac:dyDescent="0.25">
      <c r="A237" s="27">
        <f>A236+1</f>
        <v>2007</v>
      </c>
      <c r="B237" s="31">
        <f>SUM(B16:B27)</f>
        <v>2954.7121417318326</v>
      </c>
      <c r="C237" s="31">
        <f>SUM(C16:C27)</f>
        <v>2506.5093272932504</v>
      </c>
      <c r="D237" s="31">
        <f>SUM(D16:D27)</f>
        <v>2417.0584730774867</v>
      </c>
      <c r="E237" s="31">
        <f>SUM(E16:E27)</f>
        <v>2473.0989520561275</v>
      </c>
      <c r="F237" s="31">
        <f>SUM(F16:F27)</f>
        <v>2514.3569561555946</v>
      </c>
      <c r="G237" s="27"/>
      <c r="H237" s="29">
        <f>SUM(H16:H27)</f>
        <v>308.7</v>
      </c>
      <c r="I237" s="29">
        <f>SUM(I16:I27)</f>
        <v>245.50000000000006</v>
      </c>
      <c r="J237" s="29">
        <f>SUM(J16:J27)</f>
        <v>152.89999999999992</v>
      </c>
      <c r="K237" s="29">
        <f>SUM(K16:K27)</f>
        <v>183.8000000000001</v>
      </c>
      <c r="L237" s="29">
        <f>SUM(L16:L27)</f>
        <v>186.49800000000067</v>
      </c>
      <c r="M237" s="27"/>
      <c r="N237" s="26">
        <f>AVERAGE(N16:N27)</f>
        <v>0.48370770765146337</v>
      </c>
      <c r="O237" s="26">
        <f>AVERAGE(O16:O27)</f>
        <v>0.33185266068330871</v>
      </c>
      <c r="P237" s="26">
        <f>AVERAGE(P16:P27)</f>
        <v>0.44675976956314306</v>
      </c>
      <c r="Q237" s="26">
        <f>AVERAGE(Q16:Q27)</f>
        <v>0.329535583806633</v>
      </c>
      <c r="R237" s="26">
        <f>AVERAGE(R16:R27)</f>
        <v>0.31344346992589139</v>
      </c>
      <c r="S237" s="27"/>
      <c r="T237" s="32">
        <f>SUM(T16:T27)</f>
        <v>2756.9993858901162</v>
      </c>
      <c r="U237" s="32">
        <f>SUM(U16:U27)</f>
        <v>2401.0351414474258</v>
      </c>
      <c r="V237" s="32">
        <f>SUM(V16:V27)</f>
        <v>2326.2252531434556</v>
      </c>
      <c r="W237" s="32">
        <f>SUM(W16:W27)</f>
        <v>2382.9143136505918</v>
      </c>
      <c r="X237" s="32">
        <f>SUM(X16:X27)</f>
        <v>2444.6471087186942</v>
      </c>
      <c r="Y237" s="27"/>
      <c r="Z237" s="32">
        <f t="shared" ref="Z237:AE237" si="54">AVERAGE(Z16:Z27)</f>
        <v>1283223.1666666667</v>
      </c>
      <c r="AA237" s="32">
        <f t="shared" si="54"/>
        <v>247562.58333333334</v>
      </c>
      <c r="AB237" s="32">
        <f t="shared" si="54"/>
        <v>139400.5</v>
      </c>
      <c r="AC237" s="32">
        <f t="shared" si="54"/>
        <v>895368.58333333337</v>
      </c>
      <c r="AD237" s="32">
        <f t="shared" si="54"/>
        <v>268226.91666666669</v>
      </c>
      <c r="AE237" s="32">
        <f t="shared" si="54"/>
        <v>2833781.75</v>
      </c>
      <c r="AF237" s="33"/>
      <c r="AG237" s="32">
        <f>SUM(AG16:AG27)</f>
        <v>3536696735.6493874</v>
      </c>
      <c r="AH237" s="32">
        <f>SUM(AH16:AH27)</f>
        <v>594355920.50218379</v>
      </c>
      <c r="AI237" s="32">
        <f>SUM(AI16:AI27)</f>
        <v>324443532.87300807</v>
      </c>
      <c r="AJ237" s="32">
        <f>SUM(AJ16:AJ27)</f>
        <v>2131444107.6631887</v>
      </c>
      <c r="AK237" s="32">
        <f>SUM(AK16:AK27)</f>
        <v>655419547.9000994</v>
      </c>
      <c r="AL237" s="33"/>
      <c r="AM237" s="32">
        <f t="shared" si="53"/>
        <v>7242359844.5878677</v>
      </c>
      <c r="AN237" s="27"/>
      <c r="AO237" s="34">
        <f>SUM(AO16:AO27)</f>
        <v>2556.9719797809958</v>
      </c>
      <c r="AP237" s="29">
        <f>AO237-'Figure 2 (Exhibit D.2.3-pg 13)'!B3</f>
        <v>0</v>
      </c>
    </row>
    <row r="238" spans="1:42" x14ac:dyDescent="0.25">
      <c r="A238" s="27">
        <f t="shared" ref="A238:A254" si="55">A237+1</f>
        <v>2008</v>
      </c>
      <c r="B238" s="31">
        <f>SUM(B28:B39)</f>
        <v>2916.2015055058287</v>
      </c>
      <c r="C238" s="31">
        <f>SUM(C28:C39)</f>
        <v>2451.5144441889715</v>
      </c>
      <c r="D238" s="31">
        <f>SUM(D28:D39)</f>
        <v>2383.056307497498</v>
      </c>
      <c r="E238" s="31">
        <f>SUM(E28:E39)</f>
        <v>2507.3169838961362</v>
      </c>
      <c r="F238" s="31">
        <f>SUM(F28:F39)</f>
        <v>2549.0134982155905</v>
      </c>
      <c r="G238" s="27"/>
      <c r="H238" s="29">
        <f>SUM(H28:H39)</f>
        <v>367.80000000000007</v>
      </c>
      <c r="I238" s="29">
        <f>SUM(I28:I39)</f>
        <v>234.10000000000016</v>
      </c>
      <c r="J238" s="29">
        <f>SUM(J28:J39)</f>
        <v>206.70000000000005</v>
      </c>
      <c r="K238" s="29">
        <f>SUM(K28:K39)</f>
        <v>292.9000000000002</v>
      </c>
      <c r="L238" s="29">
        <f>SUM(L28:L39)</f>
        <v>336.46800000000019</v>
      </c>
      <c r="M238" s="27"/>
      <c r="N238" s="26">
        <f>AVERAGE(N28:N39)</f>
        <v>0.48370770765146337</v>
      </c>
      <c r="O238" s="26">
        <f>AVERAGE(O28:O39)</f>
        <v>0.33185266068330871</v>
      </c>
      <c r="P238" s="26">
        <f>AVERAGE(P28:P39)</f>
        <v>0.44675976956314306</v>
      </c>
      <c r="Q238" s="26">
        <f>AVERAGE(Q28:Q39)</f>
        <v>0.32958490990757183</v>
      </c>
      <c r="R238" s="26">
        <f>AVERAGE(R28:R39)</f>
        <v>0.31344346992589139</v>
      </c>
      <c r="S238" s="27"/>
      <c r="T238" s="32">
        <f>SUM(T28:T39)</f>
        <v>2682.9740078750951</v>
      </c>
      <c r="U238" s="32">
        <f>SUM(U28:U39)</f>
        <v>2354.9330130882699</v>
      </c>
      <c r="V238" s="32">
        <f>SUM(V28:V39)</f>
        <v>2266.0369479564256</v>
      </c>
      <c r="W238" s="32">
        <f>SUM(W28:W39)</f>
        <v>2377.9700946937255</v>
      </c>
      <c r="X238" s="32">
        <f>SUM(X28:X39)</f>
        <v>2420.9360316233438</v>
      </c>
      <c r="Y238" s="27"/>
      <c r="Z238" s="32">
        <f t="shared" ref="Z238:AE238" si="56">AVERAGE(Z28:Z39)</f>
        <v>1312243.4166666667</v>
      </c>
      <c r="AA238" s="32">
        <f t="shared" si="56"/>
        <v>255380.5</v>
      </c>
      <c r="AB238" s="32">
        <f t="shared" si="56"/>
        <v>140896</v>
      </c>
      <c r="AC238" s="32">
        <f t="shared" si="56"/>
        <v>910750.66666666663</v>
      </c>
      <c r="AD238" s="32">
        <f t="shared" si="56"/>
        <v>271903</v>
      </c>
      <c r="AE238" s="32">
        <f t="shared" si="56"/>
        <v>2891173.5833333335</v>
      </c>
      <c r="AF238" s="33"/>
      <c r="AG238" s="32">
        <f>SUM(AG28:AG39)</f>
        <v>3519197412.9076962</v>
      </c>
      <c r="AH238" s="32">
        <f>SUM(AH28:AH39)</f>
        <v>601208199.77715623</v>
      </c>
      <c r="AI238" s="32">
        <f>SUM(AI28:AI39)</f>
        <v>319394518.8653208</v>
      </c>
      <c r="AJ238" s="32">
        <f>SUM(AJ28:AJ39)</f>
        <v>2163372116.9282641</v>
      </c>
      <c r="AK238" s="32">
        <f>SUM(AK28:AK39)</f>
        <v>657912031.51889086</v>
      </c>
      <c r="AL238" s="33"/>
      <c r="AM238" s="32">
        <f t="shared" si="53"/>
        <v>7261084279.9973278</v>
      </c>
      <c r="AN238" s="27"/>
      <c r="AO238" s="34">
        <f>SUM(AO28:AO39)</f>
        <v>2512.9617988046543</v>
      </c>
      <c r="AP238" s="29">
        <f>AO238-'Figure 2 (Exhibit D.2.3-pg 13)'!B4</f>
        <v>0</v>
      </c>
    </row>
    <row r="239" spans="1:42" x14ac:dyDescent="0.25">
      <c r="A239" s="27">
        <f t="shared" si="55"/>
        <v>2009</v>
      </c>
      <c r="B239" s="31">
        <f>SUM(B40:B51)</f>
        <v>2784.7623936873169</v>
      </c>
      <c r="C239" s="31">
        <f>SUM(C40:C51)</f>
        <v>2385.3137168436174</v>
      </c>
      <c r="D239" s="31">
        <f>SUM(D40:D51)</f>
        <v>2271.9875559805364</v>
      </c>
      <c r="E239" s="31">
        <f>SUM(E40:E51)</f>
        <v>2400.2837616389347</v>
      </c>
      <c r="F239" s="31">
        <f>SUM(F40:F51)</f>
        <v>2483.376418699841</v>
      </c>
      <c r="G239" s="27"/>
      <c r="H239" s="29">
        <f>SUM(H40:H51)</f>
        <v>324.40000000000003</v>
      </c>
      <c r="I239" s="29">
        <f>SUM(I40:I51)</f>
        <v>245.60000000000014</v>
      </c>
      <c r="J239" s="29">
        <f>SUM(J40:J51)</f>
        <v>247.9999999999998</v>
      </c>
      <c r="K239" s="29">
        <f>SUM(K40:K51)</f>
        <v>206.80000000000032</v>
      </c>
      <c r="L239" s="29">
        <f>SUM(L40:L51)</f>
        <v>316.40400000000011</v>
      </c>
      <c r="M239" s="27"/>
      <c r="N239" s="26">
        <f>AVERAGE(N40:N51)</f>
        <v>0.48370770765146337</v>
      </c>
      <c r="O239" s="26">
        <f>AVERAGE(O40:O51)</f>
        <v>0.33185266068330871</v>
      </c>
      <c r="P239" s="26">
        <f>AVERAGE(P40:P51)</f>
        <v>0.44675976956314306</v>
      </c>
      <c r="Q239" s="26">
        <f>AVERAGE(Q40:Q51)</f>
        <v>0.32959825697605127</v>
      </c>
      <c r="R239" s="26">
        <f>AVERAGE(R40:R51)</f>
        <v>0.31344346992589139</v>
      </c>
      <c r="S239" s="27"/>
      <c r="T239" s="32">
        <f>SUM(T40:T51)</f>
        <v>2584.9068204071041</v>
      </c>
      <c r="U239" s="32">
        <f>SUM(U40:U51)</f>
        <v>2289.3016442060775</v>
      </c>
      <c r="V239" s="32">
        <f>SUM(V40:V51)</f>
        <v>2131.8098627216809</v>
      </c>
      <c r="W239" s="32">
        <f>SUM(W40:W51)</f>
        <v>2320.2164619034734</v>
      </c>
      <c r="X239" s="32">
        <f>SUM(X40:X51)</f>
        <v>2375.7024795898974</v>
      </c>
      <c r="Y239" s="27"/>
      <c r="Z239" s="32">
        <f t="shared" ref="Z239:AE239" si="57">AVERAGE(Z40:Z51)</f>
        <v>1336554.5</v>
      </c>
      <c r="AA239" s="32">
        <f t="shared" si="57"/>
        <v>263853.08333333331</v>
      </c>
      <c r="AB239" s="32">
        <f t="shared" si="57"/>
        <v>142182.66666666666</v>
      </c>
      <c r="AC239" s="32">
        <f t="shared" si="57"/>
        <v>924232.16666666663</v>
      </c>
      <c r="AD239" s="32">
        <f t="shared" si="57"/>
        <v>275568.08333333331</v>
      </c>
      <c r="AE239" s="32">
        <f t="shared" si="57"/>
        <v>2942390.5</v>
      </c>
      <c r="AF239" s="33"/>
      <c r="AG239" s="32">
        <f>SUM(AG40:AG51)</f>
        <v>3454698036.6619387</v>
      </c>
      <c r="AH239" s="32">
        <f>SUM(AH40:AH51)</f>
        <v>603927097.25717473</v>
      </c>
      <c r="AI239" s="32">
        <f>SUM(AI40:AI51)</f>
        <v>303274411.81094581</v>
      </c>
      <c r="AJ239" s="32">
        <f>SUM(AJ40:AJ51)</f>
        <v>2142925622.1663475</v>
      </c>
      <c r="AK239" s="32">
        <f>SUM(AK40:AK51)</f>
        <v>654535403.13378215</v>
      </c>
      <c r="AL239" s="33"/>
      <c r="AM239" s="32">
        <f t="shared" si="53"/>
        <v>7159360571.0301886</v>
      </c>
      <c r="AN239" s="27"/>
      <c r="AO239" s="34">
        <f>SUM(AO40:AO51)</f>
        <v>2433.7700913398189</v>
      </c>
      <c r="AP239" s="29">
        <f>AO239-'Figure 2 (Exhibit D.2.3-pg 13)'!B5</f>
        <v>0</v>
      </c>
    </row>
    <row r="240" spans="1:42" x14ac:dyDescent="0.25">
      <c r="A240" s="27">
        <f t="shared" si="55"/>
        <v>2010</v>
      </c>
      <c r="B240" s="31">
        <f>SUM(B52:B63)</f>
        <v>2609.1873086180753</v>
      </c>
      <c r="C240" s="31">
        <f>SUM(C52:C63)</f>
        <v>2131.658137462071</v>
      </c>
      <c r="D240" s="31">
        <f>SUM(D52:D63)</f>
        <v>2137.5431300106397</v>
      </c>
      <c r="E240" s="31">
        <f>SUM(E52:E63)</f>
        <v>2278.4188354897315</v>
      </c>
      <c r="F240" s="31">
        <f>SUM(F52:F63)</f>
        <v>2216.0920259842387</v>
      </c>
      <c r="G240" s="27"/>
      <c r="H240" s="29">
        <f>SUM(H52:H63)</f>
        <v>67.799999999999855</v>
      </c>
      <c r="I240" s="29">
        <f>SUM(I52:I63)</f>
        <v>-226.20000000000027</v>
      </c>
      <c r="J240" s="29">
        <f>SUM(J52:J63)</f>
        <v>66.899999999999835</v>
      </c>
      <c r="K240" s="29">
        <f>SUM(K52:K63)</f>
        <v>38.999999999999872</v>
      </c>
      <c r="L240" s="29">
        <f>SUM(L52:L63)</f>
        <v>-176.78399999999979</v>
      </c>
      <c r="M240" s="27"/>
      <c r="N240" s="26">
        <f>AVERAGE(N52:N63)</f>
        <v>0.48370770765146337</v>
      </c>
      <c r="O240" s="26">
        <f>AVERAGE(O52:O63)</f>
        <v>0.33185266068330871</v>
      </c>
      <c r="P240" s="26">
        <f>AVERAGE(P52:P63)</f>
        <v>0.44675976956314306</v>
      </c>
      <c r="Q240" s="26">
        <f>AVERAGE(Q52:Q63)</f>
        <v>0.32960090666996233</v>
      </c>
      <c r="R240" s="26">
        <f>AVERAGE(R52:R63)</f>
        <v>0.31344346992589139</v>
      </c>
      <c r="S240" s="27"/>
      <c r="T240" s="32">
        <f>SUM(T52:T63)</f>
        <v>2571.7854119469757</v>
      </c>
      <c r="U240" s="32">
        <f>SUM(U52:U63)</f>
        <v>2254.6694369736797</v>
      </c>
      <c r="V240" s="32">
        <f>SUM(V52:V63)</f>
        <v>2101.4457143118266</v>
      </c>
      <c r="W240" s="32">
        <f>SUM(W52:W63)</f>
        <v>2272.976563331204</v>
      </c>
      <c r="X240" s="32">
        <f>SUM(X52:X63)</f>
        <v>2325.0956025945034</v>
      </c>
      <c r="Y240" s="27"/>
      <c r="Z240" s="32">
        <f t="shared" ref="Z240:AE240" si="58">AVERAGE(Z52:Z63)</f>
        <v>1358036.8333333333</v>
      </c>
      <c r="AA240" s="32">
        <f t="shared" si="58"/>
        <v>272072.75</v>
      </c>
      <c r="AB240" s="32">
        <f t="shared" si="58"/>
        <v>143466.33333333334</v>
      </c>
      <c r="AC240" s="32">
        <f t="shared" si="58"/>
        <v>937045.83333333337</v>
      </c>
      <c r="AD240" s="32">
        <f t="shared" si="58"/>
        <v>279148.25</v>
      </c>
      <c r="AE240" s="32">
        <f t="shared" si="58"/>
        <v>2989770</v>
      </c>
      <c r="AF240" s="33"/>
      <c r="AG240" s="32">
        <f>SUM(AG52:AG63)</f>
        <v>3493666741.7597909</v>
      </c>
      <c r="AH240" s="32">
        <f>SUM(AH52:AH63)</f>
        <v>613712632.52426994</v>
      </c>
      <c r="AI240" s="32">
        <f>SUM(AI52:AI63)</f>
        <v>301713154.27209067</v>
      </c>
      <c r="AJ240" s="32">
        <f>SUM(AJ52:AJ63)</f>
        <v>2127745964.6088591</v>
      </c>
      <c r="AK240" s="32">
        <f>SUM(AK52:AK63)</f>
        <v>648773025.17293286</v>
      </c>
      <c r="AL240" s="33"/>
      <c r="AM240" s="32">
        <f t="shared" si="53"/>
        <v>7185611518.3379431</v>
      </c>
      <c r="AN240" s="27"/>
      <c r="AO240" s="34">
        <f>SUM(AO52:AO63)</f>
        <v>2403.7621879220169</v>
      </c>
      <c r="AP240" s="29">
        <f>AO240-'Figure 2 (Exhibit D.2.3-pg 13)'!B6</f>
        <v>0</v>
      </c>
    </row>
    <row r="241" spans="1:42" x14ac:dyDescent="0.25">
      <c r="A241" s="27">
        <f t="shared" si="55"/>
        <v>2011</v>
      </c>
      <c r="B241" s="31">
        <f>SUM(B64:B75)</f>
        <v>2690.2937867913424</v>
      </c>
      <c r="C241" s="31">
        <f>SUM(C64:C75)</f>
        <v>2232.1303022154707</v>
      </c>
      <c r="D241" s="31">
        <f>SUM(D64:D75)</f>
        <v>2189.3605431172959</v>
      </c>
      <c r="E241" s="31">
        <f>SUM(E64:E75)</f>
        <v>2330.7715042911145</v>
      </c>
      <c r="F241" s="31">
        <f>SUM(F64:F75)</f>
        <v>2347.6009250804482</v>
      </c>
      <c r="G241" s="27"/>
      <c r="H241" s="29">
        <f>SUM(H64:H75)</f>
        <v>210.80000000000015</v>
      </c>
      <c r="I241" s="29">
        <f>SUM(I64:I75)</f>
        <v>-17.900000000000063</v>
      </c>
      <c r="J241" s="29">
        <f>SUM(J64:J75)</f>
        <v>88.100000000000136</v>
      </c>
      <c r="K241" s="29">
        <f>SUM(K64:K75)</f>
        <v>132.80000000000013</v>
      </c>
      <c r="L241" s="29">
        <f>SUM(L64:L75)</f>
        <v>92.95799999999997</v>
      </c>
      <c r="M241" s="27"/>
      <c r="N241" s="26">
        <f>AVERAGE(N64:N75)</f>
        <v>0.48370770765146337</v>
      </c>
      <c r="O241" s="26">
        <f>AVERAGE(O64:O75)</f>
        <v>0.33185266068330871</v>
      </c>
      <c r="P241" s="26">
        <f>AVERAGE(P64:P75)</f>
        <v>0.44675976956314306</v>
      </c>
      <c r="Q241" s="26">
        <f>AVERAGE(Q64:Q75)</f>
        <v>0.32959372240117629</v>
      </c>
      <c r="R241" s="26">
        <f>AVERAGE(R64:R75)</f>
        <v>0.31344346992589139</v>
      </c>
      <c r="S241" s="27"/>
      <c r="T241" s="32">
        <f>SUM(T64:T75)</f>
        <v>2552.4106938263985</v>
      </c>
      <c r="U241" s="32">
        <f>SUM(U64:U75)</f>
        <v>2238.9911439509788</v>
      </c>
      <c r="V241" s="32">
        <f>SUM(V64:V75)</f>
        <v>2134.1729848264322</v>
      </c>
      <c r="W241" s="32">
        <f>SUM(W64:W75)</f>
        <v>2277.1960454938348</v>
      </c>
      <c r="X241" s="32">
        <f>SUM(X64:X75)</f>
        <v>2319.6539267579292</v>
      </c>
      <c r="Y241" s="27"/>
      <c r="Z241" s="32">
        <f t="shared" ref="Z241:AE241" si="59">AVERAGE(Z64:Z75)</f>
        <v>1378410.25</v>
      </c>
      <c r="AA241" s="32">
        <f t="shared" si="59"/>
        <v>279760</v>
      </c>
      <c r="AB241" s="32">
        <f t="shared" si="59"/>
        <v>144407.75</v>
      </c>
      <c r="AC241" s="32">
        <f t="shared" si="59"/>
        <v>949611</v>
      </c>
      <c r="AD241" s="32">
        <f t="shared" si="59"/>
        <v>283313.66666666669</v>
      </c>
      <c r="AE241" s="32">
        <f t="shared" si="59"/>
        <v>3035502.6666666665</v>
      </c>
      <c r="AF241" s="33"/>
      <c r="AG241" s="32">
        <f>SUM(AG64:AG75)</f>
        <v>3519565603.8297296</v>
      </c>
      <c r="AH241" s="32">
        <f>SUM(AH64:AH75)</f>
        <v>626319997.67903316</v>
      </c>
      <c r="AI241" s="32">
        <f>SUM(AI64:AI75)</f>
        <v>308472939.9932369</v>
      </c>
      <c r="AJ241" s="32">
        <f>SUM(AJ64:AJ75)</f>
        <v>2161072782.2401071</v>
      </c>
      <c r="AK241" s="32">
        <f>SUM(AK64:AK75)</f>
        <v>656980523.02640843</v>
      </c>
      <c r="AL241" s="33"/>
      <c r="AM241" s="32">
        <f t="shared" si="53"/>
        <v>7272411846.7685156</v>
      </c>
      <c r="AN241" s="27"/>
      <c r="AO241" s="34">
        <f>SUM(AO64:AO75)</f>
        <v>2395.857018548314</v>
      </c>
      <c r="AP241" s="29">
        <f>AO241-'Figure 2 (Exhibit D.2.3-pg 13)'!B7</f>
        <v>0</v>
      </c>
    </row>
    <row r="242" spans="1:42" x14ac:dyDescent="0.25">
      <c r="A242" s="27">
        <f t="shared" si="55"/>
        <v>2012</v>
      </c>
      <c r="B242" s="31">
        <f>SUM(B76:B87)</f>
        <v>2396.4233143862743</v>
      </c>
      <c r="C242" s="31">
        <f>SUM(C76:C87)</f>
        <v>2091.7806387466544</v>
      </c>
      <c r="D242" s="31">
        <f>SUM(D76:D87)</f>
        <v>1925.658052785383</v>
      </c>
      <c r="E242" s="31">
        <f>SUM(E76:E87)</f>
        <v>2035.3799803366317</v>
      </c>
      <c r="F242" s="31">
        <f>SUM(F76:F87)</f>
        <v>2158.4440212649647</v>
      </c>
      <c r="G242" s="27"/>
      <c r="H242" s="29">
        <f>SUM(H76:H87)</f>
        <v>-193.40000000000003</v>
      </c>
      <c r="I242" s="29">
        <f>SUM(I76:I87)</f>
        <v>-93.299999999999784</v>
      </c>
      <c r="J242" s="29">
        <f>SUM(J76:J87)</f>
        <v>-232.09999999999994</v>
      </c>
      <c r="K242" s="29">
        <f>SUM(K76:K87)</f>
        <v>-223.10000000000008</v>
      </c>
      <c r="L242" s="29">
        <f>SUM(L76:L87)</f>
        <v>-264.70599999999985</v>
      </c>
      <c r="M242" s="27"/>
      <c r="N242" s="26">
        <f>AVERAGE(N76:N87)</f>
        <v>0.48370770765146337</v>
      </c>
      <c r="O242" s="26">
        <f>AVERAGE(O76:O87)</f>
        <v>0.33185266068330871</v>
      </c>
      <c r="P242" s="26">
        <f>AVERAGE(P76:P87)</f>
        <v>0.44675976956314306</v>
      </c>
      <c r="Q242" s="26">
        <f>AVERAGE(Q76:Q87)</f>
        <v>0.32956707706023153</v>
      </c>
      <c r="R242" s="26">
        <f>AVERAGE(R76:R87)</f>
        <v>0.31344346992589139</v>
      </c>
      <c r="S242" s="27"/>
      <c r="T242" s="32">
        <f>SUM(T76:T87)</f>
        <v>2536.6963108890895</v>
      </c>
      <c r="U242" s="32">
        <f>SUM(U76:U87)</f>
        <v>2151.6692339360807</v>
      </c>
      <c r="V242" s="32">
        <f>SUM(V76:V87)</f>
        <v>2072.252926311131</v>
      </c>
      <c r="W242" s="32">
        <f>SUM(W76:W87)</f>
        <v>2195.7343350766114</v>
      </c>
      <c r="X242" s="32">
        <f>SUM(X76:X87)</f>
        <v>2308.3278921320816</v>
      </c>
      <c r="Y242" s="27"/>
      <c r="Z242" s="32">
        <f t="shared" ref="Z242:AE242" si="60">AVERAGE(Z76:Z87)</f>
        <v>1401252.9166666667</v>
      </c>
      <c r="AA242" s="32">
        <f t="shared" si="60"/>
        <v>289049.91666666669</v>
      </c>
      <c r="AB242" s="32">
        <f t="shared" si="60"/>
        <v>145963.75</v>
      </c>
      <c r="AC242" s="32">
        <f t="shared" si="60"/>
        <v>962133</v>
      </c>
      <c r="AD242" s="32">
        <f t="shared" si="60"/>
        <v>288327.66666666669</v>
      </c>
      <c r="AE242" s="32">
        <f t="shared" si="60"/>
        <v>3086727.25</v>
      </c>
      <c r="AF242" s="33"/>
      <c r="AG242" s="32">
        <f>SUM(AG76:AG87)</f>
        <v>3556303461.6319218</v>
      </c>
      <c r="AH242" s="32">
        <f>SUM(AH76:AH87)</f>
        <v>621945483.15587568</v>
      </c>
      <c r="AI242" s="32">
        <f>SUM(AI76:AI87)</f>
        <v>302739554.99715257</v>
      </c>
      <c r="AJ242" s="32">
        <f>SUM(AJ76:AJ87)</f>
        <v>2110631072.6964626</v>
      </c>
      <c r="AK242" s="32">
        <f>SUM(AK76:AK87)</f>
        <v>665373659.9225632</v>
      </c>
      <c r="AL242" s="33"/>
      <c r="AM242" s="32">
        <f t="shared" si="53"/>
        <v>7256993232.4039764</v>
      </c>
      <c r="AN242" s="27"/>
      <c r="AO242" s="34">
        <f>SUM(AO76:AO87)</f>
        <v>2351.1625275994652</v>
      </c>
      <c r="AP242" s="29">
        <f>AO242-'Figure 2 (Exhibit D.2.3-pg 13)'!B8</f>
        <v>0</v>
      </c>
    </row>
    <row r="243" spans="1:42" x14ac:dyDescent="0.25">
      <c r="A243" s="27">
        <f t="shared" si="55"/>
        <v>2013</v>
      </c>
      <c r="B243" s="31">
        <f>SUM(B88:B99)</f>
        <v>2719.296357989228</v>
      </c>
      <c r="C243" s="31">
        <f>SUM(C88:C99)</f>
        <v>2312.660256993594</v>
      </c>
      <c r="D243" s="31">
        <f>SUM(D88:D99)</f>
        <v>2194.8810728071271</v>
      </c>
      <c r="E243" s="31">
        <f>SUM(E88:E99)</f>
        <v>2353.0974965891805</v>
      </c>
      <c r="F243" s="31">
        <f>SUM(F88:F99)</f>
        <v>2441.9588994998662</v>
      </c>
      <c r="G243" s="27"/>
      <c r="H243" s="29">
        <f>SUM(H88:H99)</f>
        <v>348.4</v>
      </c>
      <c r="I243" s="29">
        <f>SUM(I88:I99)</f>
        <v>296.5999999999998</v>
      </c>
      <c r="J243" s="29">
        <f>SUM(J88:J99)</f>
        <v>267.79999999999995</v>
      </c>
      <c r="K243" s="29">
        <f>SUM(K88:K99)</f>
        <v>340.10000000000014</v>
      </c>
      <c r="L243" s="29">
        <f>SUM(L88:L99)</f>
        <v>396.86600000000021</v>
      </c>
      <c r="M243" s="27"/>
      <c r="N243" s="26">
        <f>AVERAGE(N88:N99)</f>
        <v>0.48370770765146337</v>
      </c>
      <c r="O243" s="26">
        <f>AVERAGE(O88:O99)</f>
        <v>0.33185266068330871</v>
      </c>
      <c r="P243" s="26">
        <f>AVERAGE(P88:P99)</f>
        <v>0.44675976956314306</v>
      </c>
      <c r="Q243" s="26">
        <f>AVERAGE(Q88:Q99)</f>
        <v>0.3295450589371911</v>
      </c>
      <c r="R243" s="26">
        <f>AVERAGE(R88:R99)</f>
        <v>0.31344346992589139</v>
      </c>
      <c r="S243" s="27"/>
      <c r="T243" s="32">
        <f>SUM(T88:T99)</f>
        <v>2501.6286091112024</v>
      </c>
      <c r="U243" s="32">
        <f>SUM(U88:U99)</f>
        <v>2193.2498497016713</v>
      </c>
      <c r="V243" s="32">
        <f>SUM(V88:V99)</f>
        <v>2042.5223884249335</v>
      </c>
      <c r="W243" s="32">
        <f>SUM(W88:W99)</f>
        <v>2208.5315349100697</v>
      </c>
      <c r="X243" s="32">
        <f>SUM(X88:X99)</f>
        <v>2290.0788782764967</v>
      </c>
      <c r="Y243" s="27"/>
      <c r="Z243" s="32">
        <f t="shared" ref="Z243:AE243" si="61">AVERAGE(Z88:Z99)</f>
        <v>1424049.25</v>
      </c>
      <c r="AA243" s="32">
        <f t="shared" si="61"/>
        <v>297599.58333333331</v>
      </c>
      <c r="AB243" s="32">
        <f t="shared" si="61"/>
        <v>147675.75</v>
      </c>
      <c r="AC243" s="32">
        <f t="shared" si="61"/>
        <v>975447.75</v>
      </c>
      <c r="AD243" s="32">
        <f t="shared" si="61"/>
        <v>293602.08333333331</v>
      </c>
      <c r="AE243" s="32">
        <f t="shared" si="61"/>
        <v>3138374.4166666665</v>
      </c>
      <c r="AF243" s="33"/>
      <c r="AG243" s="32">
        <f>SUM(AG88:AG99)</f>
        <v>3563363747.6217976</v>
      </c>
      <c r="AH243" s="32">
        <f>SUM(AH88:AH99)</f>
        <v>652650288.13559949</v>
      </c>
      <c r="AI243" s="32">
        <f>SUM(AI88:AI99)</f>
        <v>301771079.30874014</v>
      </c>
      <c r="AJ243" s="32">
        <f>SUM(AJ88:AJ99)</f>
        <v>2152049418.8973689</v>
      </c>
      <c r="AK243" s="32">
        <f>SUM(AK88:AK99)</f>
        <v>672128556.64835584</v>
      </c>
      <c r="AL243" s="33"/>
      <c r="AM243" s="32">
        <f t="shared" si="53"/>
        <v>7341963090.6118622</v>
      </c>
      <c r="AN243" s="27"/>
      <c r="AO243" s="34">
        <f>SUM(AO88:AO99)</f>
        <v>2339.9832980303941</v>
      </c>
      <c r="AP243" s="29">
        <f>AO243-'Figure 2 (Exhibit D.2.3-pg 13)'!B9</f>
        <v>0</v>
      </c>
    </row>
    <row r="244" spans="1:42" x14ac:dyDescent="0.25">
      <c r="A244" s="27">
        <f t="shared" si="55"/>
        <v>2014</v>
      </c>
      <c r="B244" s="31">
        <f>SUM(B100:B111)</f>
        <v>2907.2958862749661</v>
      </c>
      <c r="C244" s="31">
        <f>SUM(C100:C111)</f>
        <v>2357.7788834533271</v>
      </c>
      <c r="D244" s="31">
        <f>SUM(D100:D111)</f>
        <v>2369.153003153021</v>
      </c>
      <c r="E244" s="31">
        <f>SUM(E100:E111)</f>
        <v>2537.5602937168032</v>
      </c>
      <c r="F244" s="31">
        <f>SUM(F100:F111)</f>
        <v>2558.8272292167399</v>
      </c>
      <c r="G244" s="27"/>
      <c r="H244" s="29">
        <f>SUM(H100:H111)</f>
        <v>633.50000000000011</v>
      </c>
      <c r="I244" s="29">
        <f>SUM(I100:I111)</f>
        <v>379.20000000000005</v>
      </c>
      <c r="J244" s="29">
        <f>SUM(J100:J111)</f>
        <v>532.99999999999977</v>
      </c>
      <c r="K244" s="29">
        <f>SUM(K100:K111)</f>
        <v>676.30000000000018</v>
      </c>
      <c r="L244" s="29">
        <f>SUM(L100:L111)</f>
        <v>641.08900000000028</v>
      </c>
      <c r="M244" s="27"/>
      <c r="N244" s="26">
        <f>AVERAGE(N100:N111)</f>
        <v>0.48370770765146337</v>
      </c>
      <c r="O244" s="26">
        <f>AVERAGE(O100:O111)</f>
        <v>0.33185266068330871</v>
      </c>
      <c r="P244" s="26">
        <f>AVERAGE(P100:P111)</f>
        <v>0.44675976956314306</v>
      </c>
      <c r="Q244" s="26">
        <f>AVERAGE(Q100:Q111)</f>
        <v>0.32954584380432067</v>
      </c>
      <c r="R244" s="26">
        <f>AVERAGE(R100:R111)</f>
        <v>0.31344346992589139</v>
      </c>
      <c r="S244" s="27"/>
      <c r="T244" s="32">
        <f>SUM(T100:T111)</f>
        <v>2496.7633501641317</v>
      </c>
      <c r="U244" s="32">
        <f>SUM(U100:U111)</f>
        <v>2188.3603032168926</v>
      </c>
      <c r="V244" s="32">
        <f>SUM(V100:V111)</f>
        <v>2052.1564848539897</v>
      </c>
      <c r="W244" s="32">
        <f>SUM(W100:W111)</f>
        <v>2215.3912421526034</v>
      </c>
      <c r="X244" s="32">
        <f>SUM(X100:X111)</f>
        <v>2293.7110622907981</v>
      </c>
      <c r="Y244" s="27"/>
      <c r="Z244" s="32">
        <f t="shared" ref="Z244:AE244" si="62">AVERAGE(Z100:Z111)</f>
        <v>1445231.9166666667</v>
      </c>
      <c r="AA244" s="32">
        <f t="shared" si="62"/>
        <v>306392.83333333331</v>
      </c>
      <c r="AB244" s="32">
        <f t="shared" si="62"/>
        <v>149582.08333333334</v>
      </c>
      <c r="AC244" s="32">
        <f t="shared" si="62"/>
        <v>988092.58333333337</v>
      </c>
      <c r="AD244" s="32">
        <f t="shared" si="62"/>
        <v>299616.66666666669</v>
      </c>
      <c r="AE244" s="32">
        <f t="shared" si="62"/>
        <v>3188916.0833333335</v>
      </c>
      <c r="AF244" s="33"/>
      <c r="AG244" s="32">
        <f>SUM(AG100:AG111)</f>
        <v>3609171825.1759462</v>
      </c>
      <c r="AH244" s="32">
        <f>SUM(AH100:AH111)</f>
        <v>670464778.16465104</v>
      </c>
      <c r="AI244" s="32">
        <f>SUM(AI100:AI111)</f>
        <v>307000635.92749178</v>
      </c>
      <c r="AJ244" s="32">
        <f>SUM(AJ100:AJ111)</f>
        <v>2186919993.9806943</v>
      </c>
      <c r="AK244" s="32">
        <f>SUM(AK100:AK111)</f>
        <v>687062388.72901881</v>
      </c>
      <c r="AL244" s="33"/>
      <c r="AM244" s="32">
        <f t="shared" si="53"/>
        <v>7460619621.9778023</v>
      </c>
      <c r="AN244" s="27"/>
      <c r="AO244" s="34">
        <f>SUM(AO100:AO111)</f>
        <v>2340.0758644774833</v>
      </c>
      <c r="AP244" s="29">
        <f>AO244-'Figure 2 (Exhibit D.2.3-pg 13)'!B10</f>
        <v>0</v>
      </c>
    </row>
    <row r="245" spans="1:42" x14ac:dyDescent="0.25">
      <c r="A245" s="27">
        <f t="shared" si="55"/>
        <v>2015</v>
      </c>
      <c r="B245" s="31">
        <f>SUM(B112:B123)</f>
        <v>2658.1772920194326</v>
      </c>
      <c r="C245" s="31">
        <f>SUM(C112:C123)</f>
        <v>2227.7030776830261</v>
      </c>
      <c r="D245" s="31">
        <f>SUM(D112:D123)</f>
        <v>2171.6568853994354</v>
      </c>
      <c r="E245" s="31">
        <f>SUM(E112:E123)</f>
        <v>2290.9340252516095</v>
      </c>
      <c r="F245" s="31">
        <f>SUM(F112:F123)</f>
        <v>2313.837050199304</v>
      </c>
      <c r="G245" s="27"/>
      <c r="H245" s="29">
        <f>SUM(H112:H123)</f>
        <v>335.09999999999985</v>
      </c>
      <c r="I245" s="29">
        <f>SUM(I112:I123)</f>
        <v>257.40000000000003</v>
      </c>
      <c r="J245" s="29">
        <f>SUM(J112:J123)</f>
        <v>294.7</v>
      </c>
      <c r="K245" s="29">
        <f>SUM(K112:K123)</f>
        <v>317.60000000000014</v>
      </c>
      <c r="L245" s="29">
        <f>SUM(L112:L123)</f>
        <v>250.91200000000021</v>
      </c>
      <c r="M245" s="27"/>
      <c r="N245" s="26">
        <f>AVERAGE(N112:N123)</f>
        <v>0.48370770765146337</v>
      </c>
      <c r="O245" s="26">
        <f>AVERAGE(O112:O123)</f>
        <v>0.33185266068330871</v>
      </c>
      <c r="P245" s="26">
        <f>AVERAGE(P112:P123)</f>
        <v>0.44675976956314306</v>
      </c>
      <c r="Q245" s="26">
        <f>AVERAGE(Q112:Q123)</f>
        <v>0.32955595168119928</v>
      </c>
      <c r="R245" s="26">
        <f>AVERAGE(R112:R123)</f>
        <v>0.31344346992589139</v>
      </c>
      <c r="S245" s="27"/>
      <c r="T245" s="32">
        <f>SUM(T112:T123)</f>
        <v>2447.8829066840135</v>
      </c>
      <c r="U245" s="32">
        <f>SUM(U112:U123)</f>
        <v>2112.7483734932166</v>
      </c>
      <c r="V245" s="32">
        <f>SUM(V112:V123)</f>
        <v>2002.2083760694563</v>
      </c>
      <c r="W245" s="32">
        <f>SUM(W112:W123)</f>
        <v>2135.3390691372906</v>
      </c>
      <c r="X245" s="32">
        <f>SUM(X112:X123)</f>
        <v>2215.971019814654</v>
      </c>
      <c r="Y245" s="27"/>
      <c r="Z245" s="32">
        <f t="shared" ref="Z245:AE245" si="63">AVERAGE(Z112:Z123)</f>
        <v>1465043.0833333333</v>
      </c>
      <c r="AA245" s="32">
        <f t="shared" si="63"/>
        <v>314154.5</v>
      </c>
      <c r="AB245" s="32">
        <f t="shared" si="63"/>
        <v>151459.5</v>
      </c>
      <c r="AC245" s="32">
        <f t="shared" si="63"/>
        <v>1000746.4166666666</v>
      </c>
      <c r="AD245" s="32">
        <f t="shared" si="63"/>
        <v>305748.33333333331</v>
      </c>
      <c r="AE245" s="32">
        <f t="shared" si="63"/>
        <v>3237151.8333333335</v>
      </c>
      <c r="AF245" s="33"/>
      <c r="AG245" s="32">
        <f>SUM(AG112:AG123)</f>
        <v>3587853319.537909</v>
      </c>
      <c r="AH245" s="32">
        <f>SUM(AH112:AH123)</f>
        <v>663964705.67127156</v>
      </c>
      <c r="AI245" s="32">
        <f>SUM(AI112:AI123)</f>
        <v>303417934.11407185</v>
      </c>
      <c r="AJ245" s="32">
        <f>SUM(AJ112:AJ123)</f>
        <v>2135019234.2580478</v>
      </c>
      <c r="AK245" s="32">
        <f>SUM(AK112:AK123)</f>
        <v>677226818.84917021</v>
      </c>
      <c r="AL245" s="33"/>
      <c r="AM245" s="32">
        <f t="shared" si="53"/>
        <v>7367482012.4304714</v>
      </c>
      <c r="AN245" s="27"/>
      <c r="AO245" s="34">
        <f>SUM(AO112:AO123)</f>
        <v>2276.061240268762</v>
      </c>
      <c r="AP245" s="29">
        <f>AO245-'Figure 2 (Exhibit D.2.3-pg 13)'!B11</f>
        <v>0</v>
      </c>
    </row>
    <row r="246" spans="1:42" x14ac:dyDescent="0.25">
      <c r="A246" s="27">
        <f t="shared" si="55"/>
        <v>2016</v>
      </c>
      <c r="B246" s="31">
        <f>SUM(B124:B135)</f>
        <v>2448.966499592158</v>
      </c>
      <c r="C246" s="31">
        <f>SUM(C124:C135)</f>
        <v>2114.1960137254823</v>
      </c>
      <c r="D246" s="31">
        <f>SUM(D124:D135)</f>
        <v>1983.8738947854981</v>
      </c>
      <c r="E246" s="31">
        <f>SUM(E124:E135)</f>
        <v>2112.0064771041771</v>
      </c>
      <c r="F246" s="31">
        <f>SUM(F124:F135)</f>
        <v>2172.9315004935784</v>
      </c>
      <c r="G246" s="27"/>
      <c r="H246" s="29">
        <f>SUM(H124:H135)</f>
        <v>58.399999999999849</v>
      </c>
      <c r="I246" s="29">
        <f>SUM(I124:I135)</f>
        <v>90.200000000000344</v>
      </c>
      <c r="J246" s="29">
        <f>SUM(J124:J135)</f>
        <v>3.2999999999998693</v>
      </c>
      <c r="K246" s="29">
        <f>SUM(K124:K135)</f>
        <v>-1.7000000000001023</v>
      </c>
      <c r="L246" s="29">
        <f>SUM(L124:L135)</f>
        <v>-20.951999999999792</v>
      </c>
      <c r="M246" s="27"/>
      <c r="N246" s="26">
        <f>AVERAGE(N124:N135)</f>
        <v>0.48370770765146337</v>
      </c>
      <c r="O246" s="26">
        <f>AVERAGE(O124:O135)</f>
        <v>0.33185266068330871</v>
      </c>
      <c r="P246" s="26">
        <f>AVERAGE(P124:P135)</f>
        <v>0.44675976956314306</v>
      </c>
      <c r="Q246" s="26">
        <f>AVERAGE(Q124:Q135)</f>
        <v>0.32959166367661824</v>
      </c>
      <c r="R246" s="26">
        <f>AVERAGE(R124:R135)</f>
        <v>0.31344346992589139</v>
      </c>
      <c r="S246" s="27"/>
      <c r="T246" s="32">
        <f>SUM(T124:T135)</f>
        <v>2410.4427595814977</v>
      </c>
      <c r="U246" s="32">
        <f>SUM(U124:U135)</f>
        <v>2081.5030195165241</v>
      </c>
      <c r="V246" s="32">
        <f>SUM(V124:V135)</f>
        <v>1981.5448646793968</v>
      </c>
      <c r="W246" s="32">
        <f>SUM(W124:W135)</f>
        <v>2123.1699264631516</v>
      </c>
      <c r="X246" s="32">
        <f>SUM(X124:X135)</f>
        <v>2198.2025471511924</v>
      </c>
      <c r="Y246" s="27"/>
      <c r="Z246" s="32">
        <f t="shared" ref="Z246:AE246" si="64">AVERAGE(Z124:Z135)</f>
        <v>1485488.3333333333</v>
      </c>
      <c r="AA246" s="32">
        <f t="shared" si="64"/>
        <v>320646.83333333331</v>
      </c>
      <c r="AB246" s="32">
        <f t="shared" si="64"/>
        <v>153433.83333333334</v>
      </c>
      <c r="AC246" s="32">
        <f t="shared" si="64"/>
        <v>1014523.1666666666</v>
      </c>
      <c r="AD246" s="32">
        <f t="shared" si="64"/>
        <v>311179.41666666669</v>
      </c>
      <c r="AE246" s="32">
        <f t="shared" si="64"/>
        <v>3285271.5833333335</v>
      </c>
      <c r="AF246" s="33"/>
      <c r="AG246" s="32">
        <f>SUM(AG124:AG135)</f>
        <v>3582134560.7887344</v>
      </c>
      <c r="AH246" s="32">
        <f>SUM(AH124:AH135)</f>
        <v>667422020.92317688</v>
      </c>
      <c r="AI246" s="32">
        <f>SUM(AI124:AI135)</f>
        <v>304015127.92412972</v>
      </c>
      <c r="AJ246" s="32">
        <f>SUM(AJ124:AJ135)</f>
        <v>2151462444.2152658</v>
      </c>
      <c r="AK246" s="32">
        <f>SUM(AK124:AK135)</f>
        <v>683749587.94179654</v>
      </c>
      <c r="AL246" s="33"/>
      <c r="AM246" s="32">
        <f t="shared" si="53"/>
        <v>7388783741.7931032</v>
      </c>
      <c r="AN246" s="27"/>
      <c r="AO246" s="34">
        <f>SUM(AO124:AO135)</f>
        <v>2249.5681532154194</v>
      </c>
      <c r="AP246" s="29">
        <f>AO246-'Figure 2 (Exhibit D.2.3-pg 13)'!B12</f>
        <v>0</v>
      </c>
    </row>
    <row r="247" spans="1:42" x14ac:dyDescent="0.25">
      <c r="A247" s="27">
        <f t="shared" si="55"/>
        <v>2017</v>
      </c>
      <c r="B247" s="31">
        <f>SUM(B136:B147)</f>
        <v>2530.282585296723</v>
      </c>
      <c r="C247" s="31">
        <f>SUM(C136:C147)</f>
        <v>2181.0259094948656</v>
      </c>
      <c r="D247" s="31">
        <f>SUM(D136:D147)</f>
        <v>2056.5340297546049</v>
      </c>
      <c r="E247" s="31">
        <f>SUM(E136:E147)</f>
        <v>2169.6270117764484</v>
      </c>
      <c r="F247" s="31">
        <f>SUM(F136:F147)</f>
        <v>2270.8865292840292</v>
      </c>
      <c r="G247" s="27"/>
      <c r="H247" s="29">
        <f>SUM(H136:H147)</f>
        <v>105.30000000000004</v>
      </c>
      <c r="I247" s="29">
        <f>SUM(I136:I147)</f>
        <v>140.39999999999969</v>
      </c>
      <c r="J247" s="29">
        <f>SUM(J136:J147)</f>
        <v>32.299999999999784</v>
      </c>
      <c r="K247" s="29">
        <f>SUM(K136:K147)</f>
        <v>27.999999999999829</v>
      </c>
      <c r="L247" s="29">
        <f>SUM(L136:L147)</f>
        <v>127.22700000000006</v>
      </c>
      <c r="M247" s="27"/>
      <c r="N247" s="26">
        <f>AVERAGE(N136:N147)</f>
        <v>0.48370770765146337</v>
      </c>
      <c r="O247" s="26">
        <f>AVERAGE(O136:O147)</f>
        <v>0.33185266068330871</v>
      </c>
      <c r="P247" s="26">
        <f>AVERAGE(P136:P147)</f>
        <v>0.44675976956314306</v>
      </c>
      <c r="Q247" s="26">
        <f>AVERAGE(Q136:Q147)</f>
        <v>0.32955939810209856</v>
      </c>
      <c r="R247" s="26">
        <f>AVERAGE(R136:R147)</f>
        <v>0.31344346992589139</v>
      </c>
      <c r="S247" s="27"/>
      <c r="T247" s="32">
        <f>SUM(T136:T147)</f>
        <v>2459.7420901925866</v>
      </c>
      <c r="U247" s="32">
        <f>SUM(U136:U147)</f>
        <v>2126.4723872455256</v>
      </c>
      <c r="V247" s="32">
        <f>SUM(V136:V147)</f>
        <v>2035.9282973227969</v>
      </c>
      <c r="W247" s="32">
        <f>SUM(W136:W147)</f>
        <v>2172.9065931756995</v>
      </c>
      <c r="X247" s="32">
        <f>SUM(X136:X147)</f>
        <v>2233.0764683923694</v>
      </c>
      <c r="Y247" s="27"/>
      <c r="Z247" s="32">
        <f t="shared" ref="Z247:AE247" si="65">AVERAGE(Z136:Z147)</f>
        <v>1507830.75</v>
      </c>
      <c r="AA247" s="32">
        <f t="shared" si="65"/>
        <v>326653.25</v>
      </c>
      <c r="AB247" s="32">
        <f t="shared" si="65"/>
        <v>155547.83333333334</v>
      </c>
      <c r="AC247" s="32">
        <f t="shared" si="65"/>
        <v>1028385.1666666666</v>
      </c>
      <c r="AD247" s="32">
        <f t="shared" si="65"/>
        <v>316127.66666666669</v>
      </c>
      <c r="AE247" s="32">
        <f t="shared" si="65"/>
        <v>3334544.6666666665</v>
      </c>
      <c r="AF247" s="33"/>
      <c r="AG247" s="32">
        <f>SUM(AG136:AG147)</f>
        <v>3708380654.0519738</v>
      </c>
      <c r="AH247" s="32">
        <f>SUM(AH136:AH147)</f>
        <v>694376002.30785966</v>
      </c>
      <c r="AI247" s="32">
        <f>SUM(AI136:AI147)</f>
        <v>316538358.01685023</v>
      </c>
      <c r="AJ247" s="32">
        <f>SUM(AJ136:AJ147)</f>
        <v>2231799944.5964656</v>
      </c>
      <c r="AK247" s="32">
        <f>SUM(AK136:AK147)</f>
        <v>705395056.97461569</v>
      </c>
      <c r="AL247" s="33"/>
      <c r="AM247" s="32">
        <f t="shared" si="53"/>
        <v>7656490015.9477663</v>
      </c>
      <c r="AN247" s="27"/>
      <c r="AO247" s="34">
        <f>SUM(AO136:AO147)</f>
        <v>2297.440818722208</v>
      </c>
      <c r="AP247" s="29">
        <f>AO247-'Figure 2 (Exhibit D.2.3-pg 13)'!B13</f>
        <v>0</v>
      </c>
    </row>
    <row r="248" spans="1:42" x14ac:dyDescent="0.25">
      <c r="A248" s="27">
        <f t="shared" si="55"/>
        <v>2018</v>
      </c>
      <c r="B248" s="31">
        <f>SUM(B148:B159)</f>
        <v>2655.101851825068</v>
      </c>
      <c r="C248" s="31">
        <f>SUM(C148:C159)</f>
        <v>2242.3756554141851</v>
      </c>
      <c r="D248" s="31">
        <f>SUM(D148:D159)</f>
        <v>2195.4903323912008</v>
      </c>
      <c r="E248" s="31">
        <f>SUM(E148:E159)</f>
        <v>2323.7638831583772</v>
      </c>
      <c r="F248" s="31">
        <f>SUM(F148:F159)</f>
        <v>2373.4611087633825</v>
      </c>
      <c r="G248" s="27"/>
      <c r="H248" s="29">
        <f>SUM(H148:H159)</f>
        <v>358.59999999999991</v>
      </c>
      <c r="I248" s="29">
        <f>SUM(I148:I159)</f>
        <v>312.70000000000005</v>
      </c>
      <c r="J248" s="29">
        <f>SUM(J148:J159)</f>
        <v>294.10000000000008</v>
      </c>
      <c r="K248" s="29">
        <f>SUM(K148:K159)</f>
        <v>369.99999999999994</v>
      </c>
      <c r="L248" s="29">
        <f>SUM(L148:L159)</f>
        <v>391.60100000000006</v>
      </c>
      <c r="M248" s="27"/>
      <c r="N248" s="26">
        <f>AVERAGE(N148:N159)</f>
        <v>0.48370770765146337</v>
      </c>
      <c r="O248" s="26">
        <f>AVERAGE(O148:O159)</f>
        <v>0.33185266068330871</v>
      </c>
      <c r="P248" s="26">
        <f>AVERAGE(P148:P159)</f>
        <v>0.44675976956314306</v>
      </c>
      <c r="Q248" s="26">
        <f>AVERAGE(Q148:Q159)</f>
        <v>0.32956163239407216</v>
      </c>
      <c r="R248" s="26">
        <f>AVERAGE(R148:R159)</f>
        <v>0.31344346992589139</v>
      </c>
      <c r="S248" s="27"/>
      <c r="T248" s="32">
        <f>SUM(T148:T159)</f>
        <v>2432.4031239819483</v>
      </c>
      <c r="U248" s="32">
        <f>SUM(U148:U159)</f>
        <v>2114.7042500048005</v>
      </c>
      <c r="V248" s="32">
        <f>SUM(V148:V159)</f>
        <v>2029.9024160167535</v>
      </c>
      <c r="W248" s="32">
        <f>SUM(W148:W159)</f>
        <v>2165.8075127937541</v>
      </c>
      <c r="X248" s="32">
        <f>SUM(X148:X159)</f>
        <v>2223.5683041508851</v>
      </c>
      <c r="Y248" s="27"/>
      <c r="Z248" s="32">
        <f t="shared" ref="Z248:AE248" si="66">AVERAGE(Z148:Z159)</f>
        <v>1526808.25</v>
      </c>
      <c r="AA248" s="32">
        <f t="shared" si="66"/>
        <v>332885.41666666669</v>
      </c>
      <c r="AB248" s="32">
        <f t="shared" si="66"/>
        <v>157434.25</v>
      </c>
      <c r="AC248" s="32">
        <f t="shared" si="66"/>
        <v>1043576.9166666666</v>
      </c>
      <c r="AD248" s="32">
        <f t="shared" si="66"/>
        <v>320745</v>
      </c>
      <c r="AE248" s="32">
        <f t="shared" si="66"/>
        <v>3381449.8333333335</v>
      </c>
      <c r="AF248" s="33"/>
      <c r="AG248" s="32">
        <f>SUM(AG148:AG159)</f>
        <v>3714152222.164031</v>
      </c>
      <c r="AH248" s="32">
        <f>SUM(AH148:AH159)</f>
        <v>703811643.45493388</v>
      </c>
      <c r="AI248" s="32">
        <f>SUM(AI148:AI159)</f>
        <v>319582301.99714661</v>
      </c>
      <c r="AJ248" s="32">
        <f>SUM(AJ148:AJ159)</f>
        <v>2257230714.6153789</v>
      </c>
      <c r="AK248" s="32">
        <f>SUM(AK148:AK159)</f>
        <v>712692383.93457544</v>
      </c>
      <c r="AL248" s="33"/>
      <c r="AM248" s="32">
        <f t="shared" si="53"/>
        <v>7707469266.1660662</v>
      </c>
      <c r="AN248" s="27"/>
      <c r="AO248" s="34">
        <f>SUM(AO148:AO159)</f>
        <v>2280.38263450261</v>
      </c>
      <c r="AP248" s="29">
        <f>AO248-'Figure 2 (Exhibit D.2.3-pg 13)'!B14</f>
        <v>0</v>
      </c>
    </row>
    <row r="249" spans="1:42" x14ac:dyDescent="0.25">
      <c r="A249" s="27">
        <f t="shared" si="55"/>
        <v>2019</v>
      </c>
      <c r="B249" s="31">
        <f>SUM(B160:B171)</f>
        <v>2727.0385749645693</v>
      </c>
      <c r="C249" s="31">
        <f>SUM(C160:C171)</f>
        <v>2311.8326546882827</v>
      </c>
      <c r="D249" s="31">
        <f>SUM(D160:D171)</f>
        <v>2260.2283891993557</v>
      </c>
      <c r="E249" s="31">
        <f>SUM(E160:E171)</f>
        <v>2382.9798281971584</v>
      </c>
      <c r="F249" s="31">
        <f>SUM(F160:F171)</f>
        <v>2444.607973029777</v>
      </c>
      <c r="G249" s="27"/>
      <c r="H249" s="29">
        <f>SUM(H160:H171)</f>
        <v>467.60000000000008</v>
      </c>
      <c r="I249" s="29">
        <f>SUM(I160:I171)</f>
        <v>474.49999999999977</v>
      </c>
      <c r="J249" s="29">
        <f>SUM(J160:J171)</f>
        <v>387.10000000000008</v>
      </c>
      <c r="K249" s="29">
        <f>SUM(K160:K171)</f>
        <v>381.49999999999989</v>
      </c>
      <c r="L249" s="29">
        <f>SUM(L160:L171)</f>
        <v>524.71300000000019</v>
      </c>
      <c r="M249" s="27"/>
      <c r="N249" s="26">
        <f>AVERAGE(N160:N171)</f>
        <v>0.48370770765146337</v>
      </c>
      <c r="O249" s="26">
        <f>AVERAGE(O160:O171)</f>
        <v>0.33185266068330871</v>
      </c>
      <c r="P249" s="26">
        <f>AVERAGE(P160:P171)</f>
        <v>0.44675976956314306</v>
      </c>
      <c r="Q249" s="26">
        <f>AVERAGE(Q160:Q171)</f>
        <v>0.32956866402798229</v>
      </c>
      <c r="R249" s="26">
        <f>AVERAGE(R160:R171)</f>
        <v>0.31344346992589139</v>
      </c>
      <c r="S249" s="27"/>
      <c r="T249" s="32">
        <f>SUM(T160:T171)</f>
        <v>2422.0439457443481</v>
      </c>
      <c r="U249" s="32">
        <f>SUM(U160:U171)</f>
        <v>2103.3028201230245</v>
      </c>
      <c r="V249" s="32">
        <f>SUM(V160:V171)</f>
        <v>2035.0901701367295</v>
      </c>
      <c r="W249" s="32">
        <f>SUM(W160:W171)</f>
        <v>2199.6257702757557</v>
      </c>
      <c r="X249" s="32">
        <f>SUM(X160:X171)</f>
        <v>2225.6546141112381</v>
      </c>
      <c r="Y249" s="27"/>
      <c r="Z249" s="32">
        <f t="shared" ref="Z249:AE249" si="67">AVERAGE(Z160:Z171)</f>
        <v>1542166.75</v>
      </c>
      <c r="AA249" s="32">
        <f t="shared" si="67"/>
        <v>339435.58333333331</v>
      </c>
      <c r="AB249" s="32">
        <f t="shared" si="67"/>
        <v>159107.5</v>
      </c>
      <c r="AC249" s="32">
        <f t="shared" si="67"/>
        <v>1057011.6666666667</v>
      </c>
      <c r="AD249" s="32">
        <f t="shared" si="67"/>
        <v>324929.33333333331</v>
      </c>
      <c r="AE249" s="32">
        <f t="shared" si="67"/>
        <v>3422650.8333333335</v>
      </c>
      <c r="AF249" s="33"/>
      <c r="AG249" s="32">
        <f>SUM(AG160:AG171)</f>
        <v>3735420399.288537</v>
      </c>
      <c r="AH249" s="32">
        <f>SUM(AH160:AH171)</f>
        <v>713746018.65136731</v>
      </c>
      <c r="AI249" s="32">
        <f>SUM(AI160:AI171)</f>
        <v>323830004.40027577</v>
      </c>
      <c r="AJ249" s="32">
        <f>SUM(AJ160:AJ171)</f>
        <v>2323374332.5011964</v>
      </c>
      <c r="AK249" s="32">
        <f>SUM(AK160:AK171)</f>
        <v>722894577.51163769</v>
      </c>
      <c r="AL249" s="33"/>
      <c r="AM249" s="32">
        <f t="shared" si="53"/>
        <v>7819265332.3530149</v>
      </c>
      <c r="AN249" s="27"/>
      <c r="AO249" s="34">
        <f>SUM(AO160:AO171)</f>
        <v>2285.1752023959821</v>
      </c>
      <c r="AP249" s="29">
        <f>AO249-'Figure 2 (Exhibit D.2.3-pg 13)'!B15</f>
        <v>0</v>
      </c>
    </row>
    <row r="250" spans="1:42" x14ac:dyDescent="0.25">
      <c r="A250" s="27">
        <f t="shared" si="55"/>
        <v>2020</v>
      </c>
      <c r="B250" s="31">
        <f>SUM(B172:B183)</f>
        <v>2487.4623075032523</v>
      </c>
      <c r="C250" s="31">
        <f>SUM(C172:C183)</f>
        <v>2082.3416955866742</v>
      </c>
      <c r="D250" s="31">
        <f>SUM(D172:D183)</f>
        <v>2027.3343665918428</v>
      </c>
      <c r="E250" s="31">
        <f>SUM(E172:E183)</f>
        <v>2151.2117990792217</v>
      </c>
      <c r="F250" s="31">
        <f>SUM(F172:F183)</f>
        <v>2230.5088862786088</v>
      </c>
      <c r="G250" s="27"/>
      <c r="H250" s="29">
        <f>SUM(H172:H183)</f>
        <v>53.924999999999997</v>
      </c>
      <c r="I250" s="29">
        <f>SUM(I172:I183)</f>
        <v>9.3458333333334025</v>
      </c>
      <c r="J250" s="29">
        <f>SUM(J172:J183)</f>
        <v>-38.479166666666693</v>
      </c>
      <c r="K250" s="29">
        <f>SUM(K172:K183)</f>
        <v>10.799999999999926</v>
      </c>
      <c r="L250" s="29">
        <f>SUM(L172:L183)</f>
        <v>65.70599999999996</v>
      </c>
      <c r="M250" s="27"/>
      <c r="N250" s="26">
        <f>AVERAGE(N172:N183)</f>
        <v>0.48370770765146337</v>
      </c>
      <c r="O250" s="26">
        <f>AVERAGE(O172:O183)</f>
        <v>0.33185266068330871</v>
      </c>
      <c r="P250" s="26">
        <f>AVERAGE(P172:P183)</f>
        <v>0.44675976956314306</v>
      </c>
      <c r="Q250" s="26">
        <f>AVERAGE(Q172:Q183)</f>
        <v>0.32956865813582925</v>
      </c>
      <c r="R250" s="26">
        <f>AVERAGE(R172:R183)</f>
        <v>0.31344346992589139</v>
      </c>
      <c r="S250" s="27"/>
      <c r="T250" s="32">
        <f>SUM(T172:T183)</f>
        <v>2452.2444176335803</v>
      </c>
      <c r="U250" s="32">
        <f>SUM(U172:U183)</f>
        <v>2096.4098863350614</v>
      </c>
      <c r="V250" s="32">
        <f>SUM(V172:V183)</f>
        <v>2050.8462820146478</v>
      </c>
      <c r="W250" s="32">
        <f>SUM(W172:W183)</f>
        <v>2183.2301196128992</v>
      </c>
      <c r="X250" s="32">
        <f>SUM(X172:X183)</f>
        <v>2244.7069172198599</v>
      </c>
      <c r="Y250" s="27"/>
      <c r="Z250" s="32">
        <f t="shared" ref="Z250:AE250" si="68">AVERAGE(Z172:Z183)</f>
        <v>1556318.1666666667</v>
      </c>
      <c r="AA250" s="32">
        <f t="shared" si="68"/>
        <v>346578.25</v>
      </c>
      <c r="AB250" s="32">
        <f t="shared" si="68"/>
        <v>161634.91666666666</v>
      </c>
      <c r="AC250" s="32">
        <f t="shared" si="68"/>
        <v>1070098.75</v>
      </c>
      <c r="AD250" s="32">
        <f t="shared" si="68"/>
        <v>328762.58333333331</v>
      </c>
      <c r="AE250" s="32">
        <f t="shared" si="68"/>
        <v>3463392.6666666665</v>
      </c>
      <c r="AF250" s="33"/>
      <c r="AG250" s="32">
        <f>SUM(AG172:AG183)</f>
        <v>3816754227.0296373</v>
      </c>
      <c r="AH250" s="32">
        <f>SUM(AH172:AH183)</f>
        <v>726342766.74875593</v>
      </c>
      <c r="AI250" s="32">
        <f>SUM(AI172:AI183)</f>
        <v>331276072.10124713</v>
      </c>
      <c r="AJ250" s="32">
        <f>SUM(AJ172:AJ183)</f>
        <v>2335130198.8570485</v>
      </c>
      <c r="AK250" s="32">
        <f>SUM(AK172:AK183)</f>
        <v>737809300.78976119</v>
      </c>
      <c r="AL250" s="33"/>
      <c r="AM250" s="32">
        <f t="shared" si="53"/>
        <v>7947312565.5264502</v>
      </c>
      <c r="AN250" s="27"/>
      <c r="AO250" s="34">
        <f>SUM(AO172:AO183)</f>
        <v>2295.145703411697</v>
      </c>
      <c r="AP250" s="29">
        <f>AO250-'Figure 2 (Exhibit D.2.3-pg 13)'!B16</f>
        <v>0</v>
      </c>
    </row>
    <row r="251" spans="1:42" x14ac:dyDescent="0.25">
      <c r="A251" s="27">
        <f t="shared" si="55"/>
        <v>2021</v>
      </c>
      <c r="B251" s="31">
        <f>SUM(B184:B195)</f>
        <v>2373.9741719926405</v>
      </c>
      <c r="C251" s="31">
        <f>SUM(C184:C195)</f>
        <v>1978.6904565452317</v>
      </c>
      <c r="D251" s="31">
        <f>SUM(D184:D195)</f>
        <v>1970.1561744798728</v>
      </c>
      <c r="E251" s="31">
        <f>SUM(E184:E195)</f>
        <v>2069.189355905904</v>
      </c>
      <c r="F251" s="31">
        <f>SUM(F184:F195)</f>
        <v>2093.8688845653919</v>
      </c>
      <c r="G251" s="27"/>
      <c r="H251" s="29">
        <f>SUM(H184:H195)</f>
        <v>-45.500000000000149</v>
      </c>
      <c r="I251" s="29">
        <f>SUM(I184:I195)</f>
        <v>-131.44999999999993</v>
      </c>
      <c r="J251" s="29">
        <f>SUM(J184:J195)</f>
        <v>-81.71666666666664</v>
      </c>
      <c r="K251" s="29">
        <f>SUM(K184:K195)</f>
        <v>-80.300000000000054</v>
      </c>
      <c r="L251" s="29">
        <f>SUM(L184:L195)</f>
        <v>-148.80600000000007</v>
      </c>
      <c r="M251" s="27"/>
      <c r="N251" s="26">
        <f>AVERAGE(N184:N195)</f>
        <v>0.48370770765146337</v>
      </c>
      <c r="O251" s="26">
        <f>AVERAGE(O184:O195)</f>
        <v>0.33185266068330871</v>
      </c>
      <c r="P251" s="26">
        <f>AVERAGE(P184:P195)</f>
        <v>0.44675976956314306</v>
      </c>
      <c r="Q251" s="26">
        <f>AVERAGE(Q184:Q195)</f>
        <v>0.32959307978600128</v>
      </c>
      <c r="R251" s="26">
        <f>AVERAGE(R184:R195)</f>
        <v>0.31344346992589139</v>
      </c>
      <c r="S251" s="27"/>
      <c r="T251" s="32">
        <f>SUM(T184:T195)</f>
        <v>2398.775098787467</v>
      </c>
      <c r="U251" s="32">
        <f>SUM(U184:U195)</f>
        <v>2041.0143262017036</v>
      </c>
      <c r="V251" s="32">
        <f>SUM(V184:V195)</f>
        <v>2015.16765478396</v>
      </c>
      <c r="W251" s="32">
        <f>SUM(W184:W195)</f>
        <v>2117.9519234319164</v>
      </c>
      <c r="X251" s="32">
        <f>SUM(X184:X195)</f>
        <v>2168.6512031916145</v>
      </c>
      <c r="Y251" s="27"/>
      <c r="Z251" s="32">
        <f t="shared" ref="Z251:AE251" si="69">AVERAGE(Z184:Z195)</f>
        <v>1569359.5</v>
      </c>
      <c r="AA251" s="32">
        <f t="shared" si="69"/>
        <v>354368</v>
      </c>
      <c r="AB251" s="32">
        <f t="shared" si="69"/>
        <v>163642.33333333334</v>
      </c>
      <c r="AC251" s="32">
        <f t="shared" si="69"/>
        <v>1081933.5</v>
      </c>
      <c r="AD251" s="32">
        <f t="shared" si="69"/>
        <v>331744.25</v>
      </c>
      <c r="AE251" s="32">
        <f t="shared" si="69"/>
        <v>3501047.5833333335</v>
      </c>
      <c r="AF251" s="33"/>
      <c r="AG251" s="32">
        <f>SUM(AG184:AG195)</f>
        <v>3764983061.3703947</v>
      </c>
      <c r="AH251" s="32">
        <f>SUM(AH184:AH195)</f>
        <v>722668235.62364721</v>
      </c>
      <c r="AI251" s="32">
        <f>SUM(AI184:AI195)</f>
        <v>329615586.88286734</v>
      </c>
      <c r="AJ251" s="32">
        <f>SUM(AJ184:AJ195)</f>
        <v>2290240830.5520916</v>
      </c>
      <c r="AK251" s="32">
        <f>SUM(AK184:AK195)</f>
        <v>719050824.25796187</v>
      </c>
      <c r="AL251" s="33"/>
      <c r="AM251" s="32">
        <f t="shared" si="53"/>
        <v>7826558538.6869631</v>
      </c>
      <c r="AN251" s="27"/>
      <c r="AO251" s="34">
        <f>SUM(AO184:AO195)</f>
        <v>2236.0832791964413</v>
      </c>
      <c r="AP251" s="29">
        <f>AO251-'Figure 2 (Exhibit D.2.3-pg 13)'!B17</f>
        <v>0</v>
      </c>
    </row>
    <row r="252" spans="1:42" x14ac:dyDescent="0.25">
      <c r="A252" s="27">
        <f t="shared" si="55"/>
        <v>2022</v>
      </c>
      <c r="B252" s="31">
        <f>SUM(B196:B207)</f>
        <v>2534.4471488332606</v>
      </c>
      <c r="C252" s="31">
        <f>SUM(C196:C207)</f>
        <v>2086.9864825661321</v>
      </c>
      <c r="D252" s="31">
        <f>SUM(D196:D207)</f>
        <v>2072.5406273828994</v>
      </c>
      <c r="E252" s="31">
        <f>SUM(E196:E207)</f>
        <v>2223.0772234065103</v>
      </c>
      <c r="F252" s="31">
        <f>SUM(F196:F207)</f>
        <v>2250.405733492134</v>
      </c>
      <c r="G252" s="27"/>
      <c r="H252" s="29">
        <f>SUM(H196:H207)</f>
        <v>262.09166666666658</v>
      </c>
      <c r="I252" s="29">
        <f>SUM(I196:I207)</f>
        <v>153.18333333333294</v>
      </c>
      <c r="J252" s="29">
        <f>SUM(J196:J207)</f>
        <v>192.73750000000013</v>
      </c>
      <c r="K252" s="29">
        <f>SUM(K196:K207)</f>
        <v>248.90000000000063</v>
      </c>
      <c r="L252" s="29">
        <f>SUM(L196:L207)</f>
        <v>259.91600000000011</v>
      </c>
      <c r="M252" s="27"/>
      <c r="N252" s="26">
        <f>AVERAGE(N196:N207)</f>
        <v>0.48370770765146337</v>
      </c>
      <c r="O252" s="26">
        <f>AVERAGE(O196:O207)</f>
        <v>0.33185266068330871</v>
      </c>
      <c r="P252" s="26">
        <f>AVERAGE(P196:P207)</f>
        <v>0.44675976956314306</v>
      </c>
      <c r="Q252" s="26">
        <f>AVERAGE(Q196:Q207)</f>
        <v>0.32958436919664386</v>
      </c>
      <c r="R252" s="26">
        <f>AVERAGE(R196:R207)</f>
        <v>0.31344346992589139</v>
      </c>
      <c r="S252" s="27"/>
      <c r="T252" s="32">
        <f>SUM(T196:T207)</f>
        <v>2365.2216556278868</v>
      </c>
      <c r="U252" s="32">
        <f>SUM(U196:U207)</f>
        <v>2020.3647134305702</v>
      </c>
      <c r="V252" s="32">
        <f>SUM(V196:V207)</f>
        <v>1959.5066084977786</v>
      </c>
      <c r="W252" s="32">
        <f>SUM(W196:W207)</f>
        <v>2115.2736954356978</v>
      </c>
      <c r="X252" s="32">
        <f>SUM(X196:X207)</f>
        <v>2147.2859847229088</v>
      </c>
      <c r="Y252" s="27"/>
      <c r="Z252" s="32">
        <f t="shared" ref="Z252:AE252" si="70">AVERAGE(Z196:Z207)</f>
        <v>1581902.0833333333</v>
      </c>
      <c r="AA252" s="32">
        <f t="shared" si="70"/>
        <v>361865.58333333331</v>
      </c>
      <c r="AB252" s="32">
        <f t="shared" si="70"/>
        <v>165396.66666666666</v>
      </c>
      <c r="AC252" s="32">
        <f t="shared" si="70"/>
        <v>1093612.1666666667</v>
      </c>
      <c r="AD252" s="32">
        <f t="shared" si="70"/>
        <v>335002</v>
      </c>
      <c r="AE252" s="32">
        <f t="shared" si="70"/>
        <v>3537778.5</v>
      </c>
      <c r="AF252" s="33"/>
      <c r="AG252" s="32">
        <f>SUM(AG196:AG207)</f>
        <v>3742213472.523787</v>
      </c>
      <c r="AH252" s="32">
        <f>SUM(AH196:AH207)</f>
        <v>730643442.7524333</v>
      </c>
      <c r="AI252" s="32">
        <f>SUM(AI196:AI207)</f>
        <v>324046465.40232921</v>
      </c>
      <c r="AJ252" s="32">
        <f>SUM(AJ196:AJ207)</f>
        <v>2311870719.6552601</v>
      </c>
      <c r="AK252" s="32">
        <f>SUM(AK196:AK207)</f>
        <v>718829602.46251845</v>
      </c>
      <c r="AL252" s="33"/>
      <c r="AM252" s="32">
        <f t="shared" si="53"/>
        <v>7827603702.7963285</v>
      </c>
      <c r="AN252" s="27"/>
      <c r="AO252" s="34">
        <f>SUM(AO196:AO207)</f>
        <v>2213.1348431626911</v>
      </c>
      <c r="AP252" s="29">
        <f>AO252-'Figure 2 (Exhibit D.2.3-pg 13)'!B18</f>
        <v>0</v>
      </c>
    </row>
    <row r="253" spans="1:42" x14ac:dyDescent="0.25">
      <c r="A253" s="27">
        <f t="shared" si="55"/>
        <v>2023</v>
      </c>
      <c r="B253" s="31">
        <f>SUM(B208:B219)</f>
        <v>2288.5800077490885</v>
      </c>
      <c r="C253" s="31">
        <f>SUM(C208:C219)</f>
        <v>1895.2653565362511</v>
      </c>
      <c r="D253" s="31">
        <f>SUM(D208:D219)</f>
        <v>1889.2817253163039</v>
      </c>
      <c r="E253" s="31">
        <f>SUM(E208:E219)</f>
        <v>1992.5468459924268</v>
      </c>
      <c r="F253" s="31">
        <f>SUM(F208:F219)</f>
        <v>2017.7435929460894</v>
      </c>
      <c r="G253" s="27"/>
      <c r="H253" s="29">
        <f>SUM(H208:H219)</f>
        <v>-144.90000000000003</v>
      </c>
      <c r="I253" s="29">
        <f>SUM(I208:I219)</f>
        <v>-187.80000000000007</v>
      </c>
      <c r="J253" s="29">
        <f>SUM(J208:J219)</f>
        <v>-188.99999999999994</v>
      </c>
      <c r="K253" s="29">
        <f>SUM(K208:K219)</f>
        <v>-203.69999999999996</v>
      </c>
      <c r="L253" s="29">
        <f>SUM(L208:L219)</f>
        <v>-195.82999999999961</v>
      </c>
      <c r="M253" s="27"/>
      <c r="N253" s="26">
        <f>AVERAGE(N208:N219)</f>
        <v>0.48370770765146337</v>
      </c>
      <c r="O253" s="26">
        <f>AVERAGE(O208:O219)</f>
        <v>0.33185266068330871</v>
      </c>
      <c r="P253" s="26">
        <f>AVERAGE(P208:P219)</f>
        <v>0.44675976956314306</v>
      </c>
      <c r="Q253" s="26">
        <f>AVERAGE(Q208:Q219)</f>
        <v>0.32962044271383367</v>
      </c>
      <c r="R253" s="26">
        <f>AVERAGE(R208:R219)</f>
        <v>0.31344346992589139</v>
      </c>
      <c r="S253" s="27"/>
      <c r="T253" s="32">
        <f>SUM(T208:T219)</f>
        <v>2381.8737356158058</v>
      </c>
      <c r="U253" s="32">
        <f>SUM(U208:U219)</f>
        <v>1986.1398350827178</v>
      </c>
      <c r="V253" s="32">
        <f>SUM(V208:V219)</f>
        <v>2002.4601983954069</v>
      </c>
      <c r="W253" s="32">
        <f>SUM(W208:W219)</f>
        <v>2116.8876072185662</v>
      </c>
      <c r="X253" s="32">
        <f>SUM(X208:X219)</f>
        <v>2122.9045578728428</v>
      </c>
      <c r="Y253" s="27"/>
      <c r="Z253" s="32">
        <f t="shared" ref="Z253:AE253" si="71">AVERAGE(Z208:Z219)</f>
        <v>1599880.0833333333</v>
      </c>
      <c r="AA253" s="32">
        <f t="shared" si="71"/>
        <v>369571.66666666669</v>
      </c>
      <c r="AB253" s="32">
        <f t="shared" si="71"/>
        <v>167863.33333333334</v>
      </c>
      <c r="AC253" s="32">
        <f t="shared" si="71"/>
        <v>1107210.5833333333</v>
      </c>
      <c r="AD253" s="32">
        <f t="shared" si="71"/>
        <v>338437.41666666669</v>
      </c>
      <c r="AE253" s="32">
        <f t="shared" si="71"/>
        <v>3582963.0833333335</v>
      </c>
      <c r="AF253" s="33"/>
      <c r="AG253" s="32">
        <f>SUM(AG208:AG219)</f>
        <v>3809933922.6213474</v>
      </c>
      <c r="AH253" s="32">
        <f>SUM(AH208:AH219)</f>
        <v>733361332.58172488</v>
      </c>
      <c r="AI253" s="32">
        <f>SUM(AI208:AI219)</f>
        <v>335834958.53765905</v>
      </c>
      <c r="AJ253" s="32">
        <f>SUM(AJ208:AJ219)</f>
        <v>2341226116.8780212</v>
      </c>
      <c r="AK253" s="32">
        <f>SUM(AK208:AK219)</f>
        <v>717933365.66795087</v>
      </c>
      <c r="AL253" s="33"/>
      <c r="AM253" s="32">
        <f t="shared" si="53"/>
        <v>7938289696.2867031</v>
      </c>
      <c r="AN253" s="27"/>
      <c r="AO253" s="34">
        <f>SUM(AO208:AO219)</f>
        <v>2216.9898573139617</v>
      </c>
      <c r="AP253" s="29">
        <f>AO253-'Figure 2 (Exhibit D.2.3-pg 13)'!B19</f>
        <v>0</v>
      </c>
    </row>
    <row r="254" spans="1:42" x14ac:dyDescent="0.25">
      <c r="A254" s="27">
        <f t="shared" si="55"/>
        <v>2024</v>
      </c>
      <c r="B254" s="31">
        <f>SUM(B220:B231)</f>
        <v>2191.6022076637819</v>
      </c>
      <c r="C254" s="31">
        <f>SUM(C220:C231)</f>
        <v>1827.787403267798</v>
      </c>
      <c r="D254" s="31">
        <f>SUM(D220:D231)</f>
        <v>1793.5025881404902</v>
      </c>
      <c r="E254" s="31">
        <f>SUM(E220:E231)</f>
        <v>1904.8395398065184</v>
      </c>
      <c r="F254" s="31">
        <f>SUM(F220:F231)</f>
        <v>1896.7667968925384</v>
      </c>
      <c r="G254" s="27"/>
      <c r="H254" s="29">
        <f>SUM(H220:H231)</f>
        <v>-266.99999999999983</v>
      </c>
      <c r="I254" s="29">
        <f>SUM(I220:I231)</f>
        <v>-357.70000000000005</v>
      </c>
      <c r="J254" s="29">
        <f>SUM(J220:J231)</f>
        <v>-282.30000000000007</v>
      </c>
      <c r="K254" s="29">
        <f>SUM(K220:K231)</f>
        <v>-324.5999999999998</v>
      </c>
      <c r="L254" s="29">
        <f>SUM(L220:L231)</f>
        <v>-393.59999999999974</v>
      </c>
      <c r="M254" s="27"/>
      <c r="N254" s="26">
        <f>AVERAGE(N220:N231)</f>
        <v>0.48370770765146337</v>
      </c>
      <c r="O254" s="26">
        <f>AVERAGE(O220:O231)</f>
        <v>0.33185266068330871</v>
      </c>
      <c r="P254" s="26">
        <f>AVERAGE(P220:P231)</f>
        <v>0.44675976956314306</v>
      </c>
      <c r="Q254" s="26">
        <f>AVERAGE(Q220:Q231)</f>
        <v>0.32975843286788098</v>
      </c>
      <c r="R254" s="26">
        <f>AVERAGE(R220:R231)</f>
        <v>0.31344346992589139</v>
      </c>
      <c r="S254" s="27"/>
      <c r="T254" s="32">
        <f>SUM(T220:T231)</f>
        <v>2371.6647232922805</v>
      </c>
      <c r="U254" s="32">
        <f>SUM(U220:U231)</f>
        <v>2001.2388109681592</v>
      </c>
      <c r="V254" s="32">
        <f>SUM(V220:V231)</f>
        <v>1965.1682422705039</v>
      </c>
      <c r="W254" s="32">
        <f>SUM(W220:W231)</f>
        <v>2079.0609042584811</v>
      </c>
      <c r="X254" s="32">
        <f>SUM(X220:X231)</f>
        <v>2088.2716731145188</v>
      </c>
      <c r="Y254" s="27"/>
      <c r="Z254" s="32">
        <f t="shared" ref="Z254:AE254" si="72">AVERAGE(Z220:Z231)</f>
        <v>1616341.25</v>
      </c>
      <c r="AA254" s="32">
        <f t="shared" si="72"/>
        <v>374982.75</v>
      </c>
      <c r="AB254" s="32">
        <f t="shared" si="72"/>
        <v>169922.83333333334</v>
      </c>
      <c r="AC254" s="32">
        <f t="shared" si="72"/>
        <v>1118329.25</v>
      </c>
      <c r="AD254" s="32">
        <f t="shared" si="72"/>
        <v>341626.91666666669</v>
      </c>
      <c r="AE254" s="32">
        <f t="shared" si="72"/>
        <v>3621203</v>
      </c>
      <c r="AF254" s="33"/>
      <c r="AG254" s="32">
        <f>SUM(AG220:AG231)</f>
        <v>3833300345.23949</v>
      </c>
      <c r="AH254" s="32">
        <f>SUM(AH220:AH231)</f>
        <v>750141601.40254724</v>
      </c>
      <c r="AI254" s="32">
        <f>SUM(AI220:AI231)</f>
        <v>333820087.51265919</v>
      </c>
      <c r="AJ254" s="32">
        <f>SUM(AJ220:AJ231)</f>
        <v>2322705037.4852486</v>
      </c>
      <c r="AK254" s="32">
        <f>SUM(AK220:AK231)</f>
        <v>712835867.55873847</v>
      </c>
      <c r="AL254" s="33"/>
      <c r="AM254" s="32">
        <f t="shared" si="53"/>
        <v>7952802939.1986837</v>
      </c>
      <c r="AN254" s="27"/>
      <c r="AO254" s="34">
        <f>SUM(AO220:AO231)</f>
        <v>2197.1950406297633</v>
      </c>
      <c r="AP254" s="29">
        <f>AO254-'Figure 2 (Exhibit D.2.3-pg 13)'!B20</f>
        <v>0</v>
      </c>
    </row>
  </sheetData>
  <mergeCells count="22">
    <mergeCell ref="AG2:AK2"/>
    <mergeCell ref="B234:F234"/>
    <mergeCell ref="N234:R234"/>
    <mergeCell ref="T234:X234"/>
    <mergeCell ref="Z234:AD234"/>
    <mergeCell ref="AG234:AK234"/>
    <mergeCell ref="AG1:AK1"/>
    <mergeCell ref="B233:F233"/>
    <mergeCell ref="H233:L233"/>
    <mergeCell ref="N233:R233"/>
    <mergeCell ref="T233:X233"/>
    <mergeCell ref="Z233:AE233"/>
    <mergeCell ref="AG233:AK233"/>
    <mergeCell ref="B1:F1"/>
    <mergeCell ref="H1:L1"/>
    <mergeCell ref="N1:R1"/>
    <mergeCell ref="T1:X1"/>
    <mergeCell ref="Z1:AE1"/>
    <mergeCell ref="B2:F2"/>
    <mergeCell ref="N2:R2"/>
    <mergeCell ref="T2:X2"/>
    <mergeCell ref="Z2:AD2"/>
  </mergeCells>
  <phoneticPr fontId="4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538D2EAA-2A6C-4D0A-908D-F1276814F5A6}"/>
</file>

<file path=customXml/itemProps2.xml><?xml version="1.0" encoding="utf-8"?>
<ds:datastoreItem xmlns:ds="http://schemas.openxmlformats.org/officeDocument/2006/customXml" ds:itemID="{540FF9B9-DEED-4F46-B81F-5BDFB322A8B0}"/>
</file>

<file path=customXml/itemProps3.xml><?xml version="1.0" encoding="utf-8"?>
<ds:datastoreItem xmlns:ds="http://schemas.openxmlformats.org/officeDocument/2006/customXml" ds:itemID="{C1A7C198-F604-4113-B698-C2AE0003A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 (Exhibit D.2.3-pg 13)</vt:lpstr>
      <vt:lpstr>Calculation 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2026-06-18T21:53:02Z</dcterms:created>
  <dcterms:modified xsi:type="dcterms:W3CDTF">2026-06-18T21:53:07Z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_NewReviewCycle">
    <vt:lpwstr/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Method">
    <vt:lpwstr>Standard</vt:lpwstr>
  </property>
  <property fmtid="{D5CDD505-2E9C-101B-9397-08002B2CF9AE}" pid="11" name="MSIP_Label_b1a6f161-e42b-4c47-8f69-f6a81e023e2d_SetDate">
    <vt:lpwstr>2026-06-18T21:52:53Z</vt:lpwstr>
  </property>
  <property fmtid="{D5CDD505-2E9C-101B-9397-08002B2CF9AE}" pid="12" name="_ReviewingToolsShownOnce">
    <vt:lpwstr/>
  </property>
  <property fmtid="{D5CDD505-2E9C-101B-9397-08002B2CF9AE}" pid="13" name="MSIP_Label_b1a6f161-e42b-4c47-8f69-f6a81e023e2d_ActionId">
    <vt:lpwstr>ff4b1da0-8381-4363-8981-b145173766e4</vt:lpwstr>
  </property>
  <property fmtid="{D5CDD505-2E9C-101B-9397-08002B2CF9AE}" pid="14" name="_AdHocReviewCycleID">
    <vt:i4>1376468683</vt:i4>
  </property>
  <property fmtid="{D5CDD505-2E9C-101B-9397-08002B2CF9AE}" pid="15" name="_PreviousAdHocReviewCycleID">
    <vt:i4>-30634010</vt:i4>
  </property>
  <property fmtid="{D5CDD505-2E9C-101B-9397-08002B2CF9AE}" pid="16" name="SV_HIDDEN_GRID_QUERY_LIST_4F35BF76-6C0D-4D9B-82B2-816C12CF3733">
    <vt:lpwstr>empty_477D106A-C0D6-4607-AEBD-E2C9D60EA279</vt:lpwstr>
  </property>
  <property fmtid="{D5CDD505-2E9C-101B-9397-08002B2CF9AE}" pid="17" name="MSIP_Label_b1a6f161-e42b-4c47-8f69-f6a81e023e2d_ContentBits">
    <vt:lpwstr>0</vt:lpwstr>
  </property>
</Properties>
</file>