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hydroone.sharepoint.com/sites/RA/Proceedings Library/2026/EB-2026-0078 - Waasigan Tx Rates - 2027 rebasing application/Working Folder/Application and Evidence/PDF Folder - RRA/Live Excels/"/>
    </mc:Choice>
  </mc:AlternateContent>
  <xr:revisionPtr revIDLastSave="26" documentId="8_{20A80836-114B-4F48-9C42-613D42402BC9}" xr6:coauthVersionLast="47" xr6:coauthVersionMax="47" xr10:uidLastSave="{4BAB424A-F4A8-4115-944C-B0473393153E}"/>
  <bookViews>
    <workbookView xWindow="-110" yWindow="-110" windowWidth="19420" windowHeight="11500" activeTab="1" xr2:uid="{17487908-EE8C-4CCE-90F8-AC2AA5832CD7}"/>
  </bookViews>
  <sheets>
    <sheet name="App 2-BB (Waasigan)" sheetId="5" r:id="rId1"/>
    <sheet name="App 2-C (Waasigan)" sheetId="6" r:id="rId2"/>
  </sheets>
  <definedNames>
    <definedName name="EBNUMBER">#REF!</definedName>
    <definedName name="Test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804" i="6" l="1"/>
  <c r="H804" i="6"/>
  <c r="F804" i="6"/>
  <c r="E804" i="6"/>
  <c r="D804" i="6"/>
  <c r="C804" i="6"/>
  <c r="J803" i="6"/>
  <c r="L803" i="6" s="1"/>
  <c r="M803" i="6" s="1"/>
  <c r="I803" i="6"/>
  <c r="G803" i="6"/>
  <c r="J802" i="6"/>
  <c r="L802" i="6" s="1"/>
  <c r="M802" i="6" s="1"/>
  <c r="I802" i="6"/>
  <c r="G802" i="6"/>
  <c r="J801" i="6"/>
  <c r="L801" i="6" s="1"/>
  <c r="M801" i="6" s="1"/>
  <c r="I801" i="6"/>
  <c r="G801" i="6"/>
  <c r="J800" i="6"/>
  <c r="L800" i="6" s="1"/>
  <c r="M800" i="6" s="1"/>
  <c r="I800" i="6"/>
  <c r="G800" i="6"/>
  <c r="J799" i="6"/>
  <c r="L799" i="6" s="1"/>
  <c r="M799" i="6" s="1"/>
  <c r="I799" i="6"/>
  <c r="G799" i="6"/>
  <c r="L798" i="6"/>
  <c r="M798" i="6" s="1"/>
  <c r="J798" i="6"/>
  <c r="I798" i="6"/>
  <c r="G798" i="6"/>
  <c r="L797" i="6"/>
  <c r="M797" i="6" s="1"/>
  <c r="J797" i="6"/>
  <c r="I797" i="6"/>
  <c r="G797" i="6"/>
  <c r="L796" i="6"/>
  <c r="M796" i="6" s="1"/>
  <c r="J796" i="6"/>
  <c r="I796" i="6"/>
  <c r="G796" i="6"/>
  <c r="J795" i="6"/>
  <c r="L795" i="6" s="1"/>
  <c r="M795" i="6" s="1"/>
  <c r="I795" i="6"/>
  <c r="G795" i="6"/>
  <c r="J794" i="6"/>
  <c r="L794" i="6" s="1"/>
  <c r="M794" i="6" s="1"/>
  <c r="I794" i="6"/>
  <c r="G794" i="6"/>
  <c r="J793" i="6"/>
  <c r="L793" i="6" s="1"/>
  <c r="M793" i="6" s="1"/>
  <c r="I793" i="6"/>
  <c r="G793" i="6"/>
  <c r="J792" i="6"/>
  <c r="L792" i="6" s="1"/>
  <c r="M792" i="6" s="1"/>
  <c r="I792" i="6"/>
  <c r="G792" i="6"/>
  <c r="J791" i="6"/>
  <c r="L791" i="6" s="1"/>
  <c r="M791" i="6" s="1"/>
  <c r="I791" i="6"/>
  <c r="G791" i="6"/>
  <c r="L790" i="6"/>
  <c r="M790" i="6" s="1"/>
  <c r="J790" i="6"/>
  <c r="I790" i="6"/>
  <c r="G790" i="6"/>
  <c r="L789" i="6"/>
  <c r="M789" i="6" s="1"/>
  <c r="J789" i="6"/>
  <c r="I789" i="6"/>
  <c r="G789" i="6"/>
  <c r="J788" i="6"/>
  <c r="L788" i="6" s="1"/>
  <c r="M788" i="6" s="1"/>
  <c r="I788" i="6"/>
  <c r="G788" i="6"/>
  <c r="J787" i="6"/>
  <c r="L787" i="6" s="1"/>
  <c r="M787" i="6" s="1"/>
  <c r="I787" i="6"/>
  <c r="G787" i="6"/>
  <c r="J786" i="6"/>
  <c r="L786" i="6" s="1"/>
  <c r="M786" i="6" s="1"/>
  <c r="I786" i="6"/>
  <c r="G786" i="6"/>
  <c r="J785" i="6"/>
  <c r="L785" i="6" s="1"/>
  <c r="M785" i="6" s="1"/>
  <c r="I785" i="6"/>
  <c r="G785" i="6"/>
  <c r="J784" i="6"/>
  <c r="L784" i="6" s="1"/>
  <c r="M784" i="6" s="1"/>
  <c r="I784" i="6"/>
  <c r="G784" i="6"/>
  <c r="M783" i="6"/>
  <c r="L783" i="6"/>
  <c r="J783" i="6"/>
  <c r="I783" i="6"/>
  <c r="G783" i="6"/>
  <c r="L782" i="6"/>
  <c r="M782" i="6" s="1"/>
  <c r="J782" i="6"/>
  <c r="I782" i="6"/>
  <c r="G782" i="6"/>
  <c r="M781" i="6"/>
  <c r="L781" i="6"/>
  <c r="J781" i="6"/>
  <c r="I781" i="6"/>
  <c r="G781" i="6"/>
  <c r="L780" i="6"/>
  <c r="M780" i="6" s="1"/>
  <c r="J780" i="6"/>
  <c r="I780" i="6"/>
  <c r="G780" i="6"/>
  <c r="J779" i="6"/>
  <c r="L779" i="6" s="1"/>
  <c r="M779" i="6" s="1"/>
  <c r="I779" i="6"/>
  <c r="G779" i="6"/>
  <c r="L778" i="6"/>
  <c r="M778" i="6" s="1"/>
  <c r="J778" i="6"/>
  <c r="I778" i="6"/>
  <c r="G778" i="6"/>
  <c r="J777" i="6"/>
  <c r="L777" i="6" s="1"/>
  <c r="M777" i="6" s="1"/>
  <c r="I777" i="6"/>
  <c r="G777" i="6"/>
  <c r="J776" i="6"/>
  <c r="L776" i="6" s="1"/>
  <c r="M776" i="6" s="1"/>
  <c r="I776" i="6"/>
  <c r="G776" i="6"/>
  <c r="J775" i="6"/>
  <c r="L775" i="6" s="1"/>
  <c r="M775" i="6" s="1"/>
  <c r="I775" i="6"/>
  <c r="G775" i="6"/>
  <c r="L774" i="6"/>
  <c r="M774" i="6" s="1"/>
  <c r="J774" i="6"/>
  <c r="I774" i="6"/>
  <c r="G774" i="6"/>
  <c r="L773" i="6"/>
  <c r="M773" i="6" s="1"/>
  <c r="J773" i="6"/>
  <c r="I773" i="6"/>
  <c r="G773" i="6"/>
  <c r="J772" i="6"/>
  <c r="L772" i="6" s="1"/>
  <c r="M772" i="6" s="1"/>
  <c r="I772" i="6"/>
  <c r="G772" i="6"/>
  <c r="J771" i="6"/>
  <c r="L771" i="6" s="1"/>
  <c r="M771" i="6" s="1"/>
  <c r="I771" i="6"/>
  <c r="G771" i="6"/>
  <c r="J770" i="6"/>
  <c r="L770" i="6" s="1"/>
  <c r="M770" i="6" s="1"/>
  <c r="I770" i="6"/>
  <c r="G770" i="6"/>
  <c r="J769" i="6"/>
  <c r="L769" i="6" s="1"/>
  <c r="M769" i="6" s="1"/>
  <c r="I769" i="6"/>
  <c r="G769" i="6"/>
  <c r="L768" i="6"/>
  <c r="M768" i="6" s="1"/>
  <c r="J768" i="6"/>
  <c r="I768" i="6"/>
  <c r="G768" i="6"/>
  <c r="M767" i="6"/>
  <c r="L767" i="6"/>
  <c r="J767" i="6"/>
  <c r="I767" i="6"/>
  <c r="G767" i="6"/>
  <c r="L766" i="6"/>
  <c r="M766" i="6" s="1"/>
  <c r="J766" i="6"/>
  <c r="I766" i="6"/>
  <c r="G766" i="6"/>
  <c r="J765" i="6"/>
  <c r="L765" i="6" s="1"/>
  <c r="M765" i="6" s="1"/>
  <c r="I765" i="6"/>
  <c r="G765" i="6"/>
  <c r="L764" i="6"/>
  <c r="M764" i="6" s="1"/>
  <c r="J764" i="6"/>
  <c r="I764" i="6"/>
  <c r="G764" i="6"/>
  <c r="J763" i="6"/>
  <c r="J804" i="6" s="1"/>
  <c r="I763" i="6"/>
  <c r="G763" i="6"/>
  <c r="K755" i="6"/>
  <c r="H755" i="6"/>
  <c r="F755" i="6"/>
  <c r="E755" i="6"/>
  <c r="D755" i="6"/>
  <c r="C755" i="6"/>
  <c r="J754" i="6"/>
  <c r="L754" i="6" s="1"/>
  <c r="M754" i="6" s="1"/>
  <c r="I754" i="6"/>
  <c r="G754" i="6"/>
  <c r="J753" i="6"/>
  <c r="L753" i="6" s="1"/>
  <c r="M753" i="6" s="1"/>
  <c r="I753" i="6"/>
  <c r="G753" i="6"/>
  <c r="L752" i="6"/>
  <c r="M752" i="6" s="1"/>
  <c r="J752" i="6"/>
  <c r="I752" i="6"/>
  <c r="G752" i="6"/>
  <c r="L751" i="6"/>
  <c r="M751" i="6" s="1"/>
  <c r="J751" i="6"/>
  <c r="I751" i="6"/>
  <c r="G751" i="6"/>
  <c r="J750" i="6"/>
  <c r="L750" i="6" s="1"/>
  <c r="M750" i="6" s="1"/>
  <c r="I750" i="6"/>
  <c r="G750" i="6"/>
  <c r="J749" i="6"/>
  <c r="L749" i="6" s="1"/>
  <c r="M749" i="6" s="1"/>
  <c r="I749" i="6"/>
  <c r="G749" i="6"/>
  <c r="J748" i="6"/>
  <c r="L748" i="6" s="1"/>
  <c r="M748" i="6" s="1"/>
  <c r="I748" i="6"/>
  <c r="G748" i="6"/>
  <c r="J747" i="6"/>
  <c r="L747" i="6" s="1"/>
  <c r="M747" i="6" s="1"/>
  <c r="I747" i="6"/>
  <c r="G747" i="6"/>
  <c r="L746" i="6"/>
  <c r="M746" i="6" s="1"/>
  <c r="J746" i="6"/>
  <c r="I746" i="6"/>
  <c r="G746" i="6"/>
  <c r="L745" i="6"/>
  <c r="M745" i="6" s="1"/>
  <c r="J745" i="6"/>
  <c r="I745" i="6"/>
  <c r="G745" i="6"/>
  <c r="L744" i="6"/>
  <c r="M744" i="6" s="1"/>
  <c r="J744" i="6"/>
  <c r="I744" i="6"/>
  <c r="G744" i="6"/>
  <c r="M743" i="6"/>
  <c r="J743" i="6"/>
  <c r="L743" i="6" s="1"/>
  <c r="I743" i="6"/>
  <c r="G743" i="6"/>
  <c r="J742" i="6"/>
  <c r="L742" i="6" s="1"/>
  <c r="M742" i="6" s="1"/>
  <c r="I742" i="6"/>
  <c r="G742" i="6"/>
  <c r="J741" i="6"/>
  <c r="L741" i="6" s="1"/>
  <c r="M741" i="6" s="1"/>
  <c r="I741" i="6"/>
  <c r="G741" i="6"/>
  <c r="L740" i="6"/>
  <c r="M740" i="6" s="1"/>
  <c r="J740" i="6"/>
  <c r="I740" i="6"/>
  <c r="G740" i="6"/>
  <c r="J739" i="6"/>
  <c r="L739" i="6" s="1"/>
  <c r="M739" i="6" s="1"/>
  <c r="I739" i="6"/>
  <c r="G739" i="6"/>
  <c r="J738" i="6"/>
  <c r="L738" i="6" s="1"/>
  <c r="M738" i="6" s="1"/>
  <c r="I738" i="6"/>
  <c r="G738" i="6"/>
  <c r="J737" i="6"/>
  <c r="L737" i="6" s="1"/>
  <c r="M737" i="6" s="1"/>
  <c r="I737" i="6"/>
  <c r="G737" i="6"/>
  <c r="L736" i="6"/>
  <c r="M736" i="6" s="1"/>
  <c r="J736" i="6"/>
  <c r="I736" i="6"/>
  <c r="G736" i="6"/>
  <c r="L735" i="6"/>
  <c r="M735" i="6" s="1"/>
  <c r="J735" i="6"/>
  <c r="I735" i="6"/>
  <c r="G735" i="6"/>
  <c r="J734" i="6"/>
  <c r="L734" i="6" s="1"/>
  <c r="M734" i="6" s="1"/>
  <c r="I734" i="6"/>
  <c r="G734" i="6"/>
  <c r="J733" i="6"/>
  <c r="L733" i="6" s="1"/>
  <c r="M733" i="6" s="1"/>
  <c r="I733" i="6"/>
  <c r="G733" i="6"/>
  <c r="J732" i="6"/>
  <c r="L732" i="6" s="1"/>
  <c r="M732" i="6" s="1"/>
  <c r="I732" i="6"/>
  <c r="G732" i="6"/>
  <c r="J731" i="6"/>
  <c r="L731" i="6" s="1"/>
  <c r="M731" i="6" s="1"/>
  <c r="I731" i="6"/>
  <c r="G731" i="6"/>
  <c r="L730" i="6"/>
  <c r="M730" i="6" s="1"/>
  <c r="J730" i="6"/>
  <c r="I730" i="6"/>
  <c r="G730" i="6"/>
  <c r="L729" i="6"/>
  <c r="M729" i="6" s="1"/>
  <c r="J729" i="6"/>
  <c r="I729" i="6"/>
  <c r="G729" i="6"/>
  <c r="L728" i="6"/>
  <c r="M728" i="6" s="1"/>
  <c r="J728" i="6"/>
  <c r="I728" i="6"/>
  <c r="G728" i="6"/>
  <c r="M727" i="6"/>
  <c r="J727" i="6"/>
  <c r="L727" i="6" s="1"/>
  <c r="I727" i="6"/>
  <c r="G727" i="6"/>
  <c r="J726" i="6"/>
  <c r="L726" i="6" s="1"/>
  <c r="M726" i="6" s="1"/>
  <c r="I726" i="6"/>
  <c r="G726" i="6"/>
  <c r="J725" i="6"/>
  <c r="L725" i="6" s="1"/>
  <c r="M725" i="6" s="1"/>
  <c r="I725" i="6"/>
  <c r="G725" i="6"/>
  <c r="L724" i="6"/>
  <c r="M724" i="6" s="1"/>
  <c r="J724" i="6"/>
  <c r="I724" i="6"/>
  <c r="G724" i="6"/>
  <c r="J723" i="6"/>
  <c r="L723" i="6" s="1"/>
  <c r="M723" i="6" s="1"/>
  <c r="I723" i="6"/>
  <c r="G723" i="6"/>
  <c r="J722" i="6"/>
  <c r="L722" i="6" s="1"/>
  <c r="M722" i="6" s="1"/>
  <c r="I722" i="6"/>
  <c r="G722" i="6"/>
  <c r="J721" i="6"/>
  <c r="L721" i="6" s="1"/>
  <c r="M721" i="6" s="1"/>
  <c r="I721" i="6"/>
  <c r="G721" i="6"/>
  <c r="L720" i="6"/>
  <c r="M720" i="6" s="1"/>
  <c r="J720" i="6"/>
  <c r="I720" i="6"/>
  <c r="G720" i="6"/>
  <c r="L719" i="6"/>
  <c r="M719" i="6" s="1"/>
  <c r="J719" i="6"/>
  <c r="I719" i="6"/>
  <c r="G719" i="6"/>
  <c r="J718" i="6"/>
  <c r="L718" i="6" s="1"/>
  <c r="M718" i="6" s="1"/>
  <c r="I718" i="6"/>
  <c r="G718" i="6"/>
  <c r="J717" i="6"/>
  <c r="L717" i="6" s="1"/>
  <c r="M717" i="6" s="1"/>
  <c r="I717" i="6"/>
  <c r="G717" i="6"/>
  <c r="J716" i="6"/>
  <c r="L716" i="6" s="1"/>
  <c r="M716" i="6" s="1"/>
  <c r="I716" i="6"/>
  <c r="G716" i="6"/>
  <c r="J715" i="6"/>
  <c r="L715" i="6" s="1"/>
  <c r="M715" i="6" s="1"/>
  <c r="I715" i="6"/>
  <c r="G715" i="6"/>
  <c r="L714" i="6"/>
  <c r="M714" i="6" s="1"/>
  <c r="J714" i="6"/>
  <c r="I714" i="6"/>
  <c r="G714" i="6"/>
  <c r="F709" i="6"/>
  <c r="F660" i="6" s="1"/>
  <c r="F611" i="6" s="1"/>
  <c r="K706" i="6"/>
  <c r="H706" i="6"/>
  <c r="F706" i="6"/>
  <c r="E706" i="6"/>
  <c r="D706" i="6"/>
  <c r="C706" i="6"/>
  <c r="L705" i="6"/>
  <c r="M705" i="6" s="1"/>
  <c r="J705" i="6"/>
  <c r="I705" i="6"/>
  <c r="G705" i="6"/>
  <c r="L704" i="6"/>
  <c r="M704" i="6" s="1"/>
  <c r="J704" i="6"/>
  <c r="I704" i="6"/>
  <c r="G704" i="6"/>
  <c r="L703" i="6"/>
  <c r="M703" i="6" s="1"/>
  <c r="J703" i="6"/>
  <c r="I703" i="6"/>
  <c r="G703" i="6"/>
  <c r="M702" i="6"/>
  <c r="J702" i="6"/>
  <c r="L702" i="6" s="1"/>
  <c r="I702" i="6"/>
  <c r="G702" i="6"/>
  <c r="J701" i="6"/>
  <c r="L701" i="6" s="1"/>
  <c r="M701" i="6" s="1"/>
  <c r="I701" i="6"/>
  <c r="G701" i="6"/>
  <c r="J700" i="6"/>
  <c r="L700" i="6" s="1"/>
  <c r="M700" i="6" s="1"/>
  <c r="I700" i="6"/>
  <c r="G700" i="6"/>
  <c r="L699" i="6"/>
  <c r="M699" i="6" s="1"/>
  <c r="J699" i="6"/>
  <c r="I699" i="6"/>
  <c r="G699" i="6"/>
  <c r="J698" i="6"/>
  <c r="L698" i="6" s="1"/>
  <c r="M698" i="6" s="1"/>
  <c r="I698" i="6"/>
  <c r="G698" i="6"/>
  <c r="J697" i="6"/>
  <c r="L697" i="6" s="1"/>
  <c r="M697" i="6" s="1"/>
  <c r="I697" i="6"/>
  <c r="G697" i="6"/>
  <c r="J696" i="6"/>
  <c r="L696" i="6" s="1"/>
  <c r="M696" i="6" s="1"/>
  <c r="I696" i="6"/>
  <c r="G696" i="6"/>
  <c r="L695" i="6"/>
  <c r="M695" i="6" s="1"/>
  <c r="J695" i="6"/>
  <c r="I695" i="6"/>
  <c r="G695" i="6"/>
  <c r="L694" i="6"/>
  <c r="M694" i="6" s="1"/>
  <c r="J694" i="6"/>
  <c r="I694" i="6"/>
  <c r="G694" i="6"/>
  <c r="J693" i="6"/>
  <c r="L693" i="6" s="1"/>
  <c r="M693" i="6" s="1"/>
  <c r="I693" i="6"/>
  <c r="G693" i="6"/>
  <c r="J692" i="6"/>
  <c r="L692" i="6" s="1"/>
  <c r="M692" i="6" s="1"/>
  <c r="I692" i="6"/>
  <c r="G692" i="6"/>
  <c r="J691" i="6"/>
  <c r="L691" i="6" s="1"/>
  <c r="M691" i="6" s="1"/>
  <c r="I691" i="6"/>
  <c r="G691" i="6"/>
  <c r="J690" i="6"/>
  <c r="L690" i="6" s="1"/>
  <c r="M690" i="6" s="1"/>
  <c r="I690" i="6"/>
  <c r="G690" i="6"/>
  <c r="L689" i="6"/>
  <c r="M689" i="6" s="1"/>
  <c r="J689" i="6"/>
  <c r="I689" i="6"/>
  <c r="G689" i="6"/>
  <c r="L688" i="6"/>
  <c r="M688" i="6" s="1"/>
  <c r="J688" i="6"/>
  <c r="I688" i="6"/>
  <c r="G688" i="6"/>
  <c r="L687" i="6"/>
  <c r="M687" i="6" s="1"/>
  <c r="J687" i="6"/>
  <c r="I687" i="6"/>
  <c r="G687" i="6"/>
  <c r="M686" i="6"/>
  <c r="J686" i="6"/>
  <c r="L686" i="6" s="1"/>
  <c r="I686" i="6"/>
  <c r="G686" i="6"/>
  <c r="J685" i="6"/>
  <c r="L685" i="6" s="1"/>
  <c r="M685" i="6" s="1"/>
  <c r="I685" i="6"/>
  <c r="G685" i="6"/>
  <c r="J684" i="6"/>
  <c r="L684" i="6" s="1"/>
  <c r="M684" i="6" s="1"/>
  <c r="I684" i="6"/>
  <c r="G684" i="6"/>
  <c r="L683" i="6"/>
  <c r="M683" i="6" s="1"/>
  <c r="J683" i="6"/>
  <c r="I683" i="6"/>
  <c r="G683" i="6"/>
  <c r="J682" i="6"/>
  <c r="L682" i="6" s="1"/>
  <c r="M682" i="6" s="1"/>
  <c r="I682" i="6"/>
  <c r="G682" i="6"/>
  <c r="M681" i="6"/>
  <c r="L681" i="6"/>
  <c r="J681" i="6"/>
  <c r="I681" i="6"/>
  <c r="G681" i="6"/>
  <c r="J680" i="6"/>
  <c r="L680" i="6" s="1"/>
  <c r="M680" i="6" s="1"/>
  <c r="I680" i="6"/>
  <c r="G680" i="6"/>
  <c r="L679" i="6"/>
  <c r="M679" i="6" s="1"/>
  <c r="J679" i="6"/>
  <c r="I679" i="6"/>
  <c r="G679" i="6"/>
  <c r="L678" i="6"/>
  <c r="M678" i="6" s="1"/>
  <c r="J678" i="6"/>
  <c r="I678" i="6"/>
  <c r="G678" i="6"/>
  <c r="J677" i="6"/>
  <c r="L677" i="6" s="1"/>
  <c r="M677" i="6" s="1"/>
  <c r="I677" i="6"/>
  <c r="G677" i="6"/>
  <c r="M676" i="6"/>
  <c r="J676" i="6"/>
  <c r="L676" i="6" s="1"/>
  <c r="I676" i="6"/>
  <c r="G676" i="6"/>
  <c r="J675" i="6"/>
  <c r="L675" i="6" s="1"/>
  <c r="M675" i="6" s="1"/>
  <c r="I675" i="6"/>
  <c r="G675" i="6"/>
  <c r="J674" i="6"/>
  <c r="L674" i="6" s="1"/>
  <c r="M674" i="6" s="1"/>
  <c r="I674" i="6"/>
  <c r="G674" i="6"/>
  <c r="L673" i="6"/>
  <c r="M673" i="6" s="1"/>
  <c r="J673" i="6"/>
  <c r="I673" i="6"/>
  <c r="G673" i="6"/>
  <c r="L672" i="6"/>
  <c r="M672" i="6" s="1"/>
  <c r="J672" i="6"/>
  <c r="I672" i="6"/>
  <c r="G672" i="6"/>
  <c r="L671" i="6"/>
  <c r="M671" i="6" s="1"/>
  <c r="J671" i="6"/>
  <c r="I671" i="6"/>
  <c r="G671" i="6"/>
  <c r="J670" i="6"/>
  <c r="L670" i="6" s="1"/>
  <c r="M670" i="6" s="1"/>
  <c r="I670" i="6"/>
  <c r="G670" i="6"/>
  <c r="J669" i="6"/>
  <c r="L669" i="6" s="1"/>
  <c r="M669" i="6" s="1"/>
  <c r="I669" i="6"/>
  <c r="G669" i="6"/>
  <c r="J668" i="6"/>
  <c r="L668" i="6" s="1"/>
  <c r="M668" i="6" s="1"/>
  <c r="I668" i="6"/>
  <c r="G668" i="6"/>
  <c r="L667" i="6"/>
  <c r="M667" i="6" s="1"/>
  <c r="J667" i="6"/>
  <c r="I667" i="6"/>
  <c r="G667" i="6"/>
  <c r="J666" i="6"/>
  <c r="L666" i="6" s="1"/>
  <c r="M666" i="6" s="1"/>
  <c r="I666" i="6"/>
  <c r="G666" i="6"/>
  <c r="M665" i="6"/>
  <c r="L665" i="6"/>
  <c r="J665" i="6"/>
  <c r="I665" i="6"/>
  <c r="G665" i="6"/>
  <c r="K657" i="6"/>
  <c r="H657" i="6"/>
  <c r="F657" i="6"/>
  <c r="E657" i="6"/>
  <c r="D657" i="6"/>
  <c r="C657" i="6"/>
  <c r="M656" i="6"/>
  <c r="L656" i="6"/>
  <c r="J656" i="6"/>
  <c r="I656" i="6"/>
  <c r="G656" i="6"/>
  <c r="J655" i="6"/>
  <c r="L655" i="6" s="1"/>
  <c r="M655" i="6" s="1"/>
  <c r="I655" i="6"/>
  <c r="G655" i="6"/>
  <c r="L654" i="6"/>
  <c r="M654" i="6" s="1"/>
  <c r="J654" i="6"/>
  <c r="I654" i="6"/>
  <c r="G654" i="6"/>
  <c r="L653" i="6"/>
  <c r="M653" i="6" s="1"/>
  <c r="J653" i="6"/>
  <c r="I653" i="6"/>
  <c r="G653" i="6"/>
  <c r="J652" i="6"/>
  <c r="L652" i="6" s="1"/>
  <c r="M652" i="6" s="1"/>
  <c r="I652" i="6"/>
  <c r="G652" i="6"/>
  <c r="J651" i="6"/>
  <c r="L651" i="6" s="1"/>
  <c r="M651" i="6" s="1"/>
  <c r="I651" i="6"/>
  <c r="G651" i="6"/>
  <c r="J650" i="6"/>
  <c r="L650" i="6" s="1"/>
  <c r="M650" i="6" s="1"/>
  <c r="I650" i="6"/>
  <c r="G650" i="6"/>
  <c r="M649" i="6"/>
  <c r="L649" i="6"/>
  <c r="J649" i="6"/>
  <c r="I649" i="6"/>
  <c r="G649" i="6"/>
  <c r="L648" i="6"/>
  <c r="M648" i="6" s="1"/>
  <c r="J648" i="6"/>
  <c r="I648" i="6"/>
  <c r="G648" i="6"/>
  <c r="L647" i="6"/>
  <c r="M647" i="6" s="1"/>
  <c r="J647" i="6"/>
  <c r="I647" i="6"/>
  <c r="G647" i="6"/>
  <c r="L646" i="6"/>
  <c r="M646" i="6" s="1"/>
  <c r="J646" i="6"/>
  <c r="I646" i="6"/>
  <c r="G646" i="6"/>
  <c r="J645" i="6"/>
  <c r="L645" i="6" s="1"/>
  <c r="M645" i="6" s="1"/>
  <c r="I645" i="6"/>
  <c r="G645" i="6"/>
  <c r="J644" i="6"/>
  <c r="L644" i="6" s="1"/>
  <c r="M644" i="6" s="1"/>
  <c r="I644" i="6"/>
  <c r="G644" i="6"/>
  <c r="J643" i="6"/>
  <c r="L643" i="6" s="1"/>
  <c r="M643" i="6" s="1"/>
  <c r="I643" i="6"/>
  <c r="G643" i="6"/>
  <c r="L642" i="6"/>
  <c r="M642" i="6" s="1"/>
  <c r="J642" i="6"/>
  <c r="I642" i="6"/>
  <c r="G642" i="6"/>
  <c r="J641" i="6"/>
  <c r="L641" i="6" s="1"/>
  <c r="M641" i="6" s="1"/>
  <c r="I641" i="6"/>
  <c r="G641" i="6"/>
  <c r="M640" i="6"/>
  <c r="L640" i="6"/>
  <c r="J640" i="6"/>
  <c r="I640" i="6"/>
  <c r="G640" i="6"/>
  <c r="J639" i="6"/>
  <c r="L639" i="6" s="1"/>
  <c r="M639" i="6" s="1"/>
  <c r="I639" i="6"/>
  <c r="G639" i="6"/>
  <c r="M638" i="6"/>
  <c r="L638" i="6"/>
  <c r="J638" i="6"/>
  <c r="I638" i="6"/>
  <c r="G638" i="6"/>
  <c r="L637" i="6"/>
  <c r="M637" i="6" s="1"/>
  <c r="J637" i="6"/>
  <c r="I637" i="6"/>
  <c r="G637" i="6"/>
  <c r="J636" i="6"/>
  <c r="L636" i="6" s="1"/>
  <c r="M636" i="6" s="1"/>
  <c r="I636" i="6"/>
  <c r="G636" i="6"/>
  <c r="M635" i="6"/>
  <c r="L635" i="6"/>
  <c r="J635" i="6"/>
  <c r="I635" i="6"/>
  <c r="G635" i="6"/>
  <c r="J634" i="6"/>
  <c r="L634" i="6" s="1"/>
  <c r="M634" i="6" s="1"/>
  <c r="I634" i="6"/>
  <c r="G634" i="6"/>
  <c r="M633" i="6"/>
  <c r="L633" i="6"/>
  <c r="J633" i="6"/>
  <c r="I633" i="6"/>
  <c r="G633" i="6"/>
  <c r="L632" i="6"/>
  <c r="M632" i="6" s="1"/>
  <c r="J632" i="6"/>
  <c r="I632" i="6"/>
  <c r="G632" i="6"/>
  <c r="L631" i="6"/>
  <c r="M631" i="6" s="1"/>
  <c r="J631" i="6"/>
  <c r="I631" i="6"/>
  <c r="G631" i="6"/>
  <c r="L630" i="6"/>
  <c r="M630" i="6" s="1"/>
  <c r="J630" i="6"/>
  <c r="I630" i="6"/>
  <c r="G630" i="6"/>
  <c r="J629" i="6"/>
  <c r="L629" i="6" s="1"/>
  <c r="M629" i="6" s="1"/>
  <c r="I629" i="6"/>
  <c r="G629" i="6"/>
  <c r="J628" i="6"/>
  <c r="L628" i="6" s="1"/>
  <c r="M628" i="6" s="1"/>
  <c r="I628" i="6"/>
  <c r="G628" i="6"/>
  <c r="J627" i="6"/>
  <c r="L627" i="6" s="1"/>
  <c r="M627" i="6" s="1"/>
  <c r="I627" i="6"/>
  <c r="G627" i="6"/>
  <c r="L626" i="6"/>
  <c r="M626" i="6" s="1"/>
  <c r="J626" i="6"/>
  <c r="I626" i="6"/>
  <c r="G626" i="6"/>
  <c r="M625" i="6"/>
  <c r="L625" i="6"/>
  <c r="J625" i="6"/>
  <c r="I625" i="6"/>
  <c r="G625" i="6"/>
  <c r="M624" i="6"/>
  <c r="L624" i="6"/>
  <c r="J624" i="6"/>
  <c r="I624" i="6"/>
  <c r="G624" i="6"/>
  <c r="J623" i="6"/>
  <c r="L623" i="6" s="1"/>
  <c r="M623" i="6" s="1"/>
  <c r="I623" i="6"/>
  <c r="G623" i="6"/>
  <c r="M622" i="6"/>
  <c r="L622" i="6"/>
  <c r="J622" i="6"/>
  <c r="I622" i="6"/>
  <c r="G622" i="6"/>
  <c r="L621" i="6"/>
  <c r="M621" i="6" s="1"/>
  <c r="J621" i="6"/>
  <c r="I621" i="6"/>
  <c r="G621" i="6"/>
  <c r="J620" i="6"/>
  <c r="L620" i="6" s="1"/>
  <c r="M620" i="6" s="1"/>
  <c r="I620" i="6"/>
  <c r="G620" i="6"/>
  <c r="M619" i="6"/>
  <c r="L619" i="6"/>
  <c r="J619" i="6"/>
  <c r="I619" i="6"/>
  <c r="G619" i="6"/>
  <c r="J618" i="6"/>
  <c r="L618" i="6" s="1"/>
  <c r="M618" i="6" s="1"/>
  <c r="I618" i="6"/>
  <c r="G618" i="6"/>
  <c r="M617" i="6"/>
  <c r="L617" i="6"/>
  <c r="J617" i="6"/>
  <c r="I617" i="6"/>
  <c r="G617" i="6"/>
  <c r="L616" i="6"/>
  <c r="M616" i="6" s="1"/>
  <c r="J616" i="6"/>
  <c r="I616" i="6"/>
  <c r="G616" i="6"/>
  <c r="H608" i="6"/>
  <c r="F608" i="6"/>
  <c r="D608" i="6"/>
  <c r="L607" i="6"/>
  <c r="M607" i="6" s="1"/>
  <c r="J607" i="6"/>
  <c r="I607" i="6"/>
  <c r="G607" i="6"/>
  <c r="L606" i="6"/>
  <c r="M606" i="6" s="1"/>
  <c r="J606" i="6"/>
  <c r="I606" i="6"/>
  <c r="G606" i="6"/>
  <c r="L605" i="6"/>
  <c r="M605" i="6" s="1"/>
  <c r="J605" i="6"/>
  <c r="I605" i="6"/>
  <c r="G605" i="6"/>
  <c r="M604" i="6"/>
  <c r="J604" i="6"/>
  <c r="L604" i="6" s="1"/>
  <c r="I604" i="6"/>
  <c r="G604" i="6"/>
  <c r="J603" i="6"/>
  <c r="L603" i="6" s="1"/>
  <c r="M603" i="6" s="1"/>
  <c r="I603" i="6"/>
  <c r="G603" i="6"/>
  <c r="J602" i="6"/>
  <c r="L602" i="6" s="1"/>
  <c r="M602" i="6" s="1"/>
  <c r="I602" i="6"/>
  <c r="G602" i="6"/>
  <c r="L601" i="6"/>
  <c r="M601" i="6" s="1"/>
  <c r="J601" i="6"/>
  <c r="I601" i="6"/>
  <c r="G601" i="6"/>
  <c r="M600" i="6"/>
  <c r="L600" i="6"/>
  <c r="J600" i="6"/>
  <c r="I600" i="6"/>
  <c r="G600" i="6"/>
  <c r="M599" i="6"/>
  <c r="L599" i="6"/>
  <c r="J599" i="6"/>
  <c r="I599" i="6"/>
  <c r="G599" i="6"/>
  <c r="J598" i="6"/>
  <c r="L598" i="6" s="1"/>
  <c r="M598" i="6" s="1"/>
  <c r="I598" i="6"/>
  <c r="G598" i="6"/>
  <c r="L597" i="6"/>
  <c r="M597" i="6" s="1"/>
  <c r="K597" i="6"/>
  <c r="I597" i="6"/>
  <c r="J596" i="6"/>
  <c r="L596" i="6" s="1"/>
  <c r="M596" i="6" s="1"/>
  <c r="I596" i="6"/>
  <c r="G596" i="6"/>
  <c r="L595" i="6"/>
  <c r="M595" i="6" s="1"/>
  <c r="J595" i="6"/>
  <c r="I595" i="6"/>
  <c r="G595" i="6"/>
  <c r="M594" i="6"/>
  <c r="L594" i="6"/>
  <c r="J594" i="6"/>
  <c r="I594" i="6"/>
  <c r="G594" i="6"/>
  <c r="M593" i="6"/>
  <c r="L593" i="6"/>
  <c r="J593" i="6"/>
  <c r="I593" i="6"/>
  <c r="G593" i="6"/>
  <c r="J592" i="6"/>
  <c r="L592" i="6" s="1"/>
  <c r="M592" i="6" s="1"/>
  <c r="I592" i="6"/>
  <c r="G592" i="6"/>
  <c r="L591" i="6"/>
  <c r="M591" i="6" s="1"/>
  <c r="J591" i="6"/>
  <c r="I591" i="6"/>
  <c r="G591" i="6"/>
  <c r="L590" i="6"/>
  <c r="M590" i="6" s="1"/>
  <c r="J590" i="6"/>
  <c r="I590" i="6"/>
  <c r="G590" i="6"/>
  <c r="J589" i="6"/>
  <c r="L589" i="6" s="1"/>
  <c r="M589" i="6" s="1"/>
  <c r="I589" i="6"/>
  <c r="G589" i="6"/>
  <c r="M588" i="6"/>
  <c r="J588" i="6"/>
  <c r="L588" i="6" s="1"/>
  <c r="I588" i="6"/>
  <c r="G588" i="6"/>
  <c r="J587" i="6"/>
  <c r="L587" i="6" s="1"/>
  <c r="M587" i="6" s="1"/>
  <c r="I587" i="6"/>
  <c r="G587" i="6"/>
  <c r="M586" i="6"/>
  <c r="L586" i="6"/>
  <c r="J586" i="6"/>
  <c r="I586" i="6"/>
  <c r="G586" i="6"/>
  <c r="L585" i="6"/>
  <c r="M585" i="6" s="1"/>
  <c r="J585" i="6"/>
  <c r="I585" i="6"/>
  <c r="G585" i="6"/>
  <c r="L584" i="6"/>
  <c r="M584" i="6" s="1"/>
  <c r="J584" i="6"/>
  <c r="I584" i="6"/>
  <c r="G584" i="6"/>
  <c r="L583" i="6"/>
  <c r="M583" i="6" s="1"/>
  <c r="J583" i="6"/>
  <c r="I583" i="6"/>
  <c r="G583" i="6"/>
  <c r="J582" i="6"/>
  <c r="L582" i="6" s="1"/>
  <c r="M582" i="6" s="1"/>
  <c r="I582" i="6"/>
  <c r="G582" i="6"/>
  <c r="J581" i="6"/>
  <c r="L581" i="6" s="1"/>
  <c r="M581" i="6" s="1"/>
  <c r="I581" i="6"/>
  <c r="G581" i="6"/>
  <c r="J580" i="6"/>
  <c r="L580" i="6" s="1"/>
  <c r="M580" i="6" s="1"/>
  <c r="I580" i="6"/>
  <c r="G580" i="6"/>
  <c r="L579" i="6"/>
  <c r="M579" i="6" s="1"/>
  <c r="J579" i="6"/>
  <c r="I579" i="6"/>
  <c r="G579" i="6"/>
  <c r="M578" i="6"/>
  <c r="L578" i="6"/>
  <c r="J578" i="6"/>
  <c r="I578" i="6"/>
  <c r="G578" i="6"/>
  <c r="K577" i="6"/>
  <c r="I577" i="6"/>
  <c r="E577" i="6"/>
  <c r="C577" i="6"/>
  <c r="G577" i="6" s="1"/>
  <c r="J577" i="6" s="1"/>
  <c r="L577" i="6" s="1"/>
  <c r="M577" i="6" s="1"/>
  <c r="K576" i="6"/>
  <c r="I576" i="6"/>
  <c r="E576" i="6"/>
  <c r="E608" i="6" s="1"/>
  <c r="M575" i="6"/>
  <c r="L575" i="6"/>
  <c r="J575" i="6"/>
  <c r="I575" i="6"/>
  <c r="G575" i="6"/>
  <c r="J574" i="6"/>
  <c r="L574" i="6" s="1"/>
  <c r="M574" i="6" s="1"/>
  <c r="I574" i="6"/>
  <c r="G574" i="6"/>
  <c r="L573" i="6"/>
  <c r="M573" i="6" s="1"/>
  <c r="J573" i="6"/>
  <c r="I573" i="6"/>
  <c r="G573" i="6"/>
  <c r="L572" i="6"/>
  <c r="M572" i="6" s="1"/>
  <c r="J572" i="6"/>
  <c r="I572" i="6"/>
  <c r="G572" i="6"/>
  <c r="J571" i="6"/>
  <c r="L571" i="6" s="1"/>
  <c r="M571" i="6" s="1"/>
  <c r="I571" i="6"/>
  <c r="G571" i="6"/>
  <c r="M570" i="6"/>
  <c r="J570" i="6"/>
  <c r="L570" i="6" s="1"/>
  <c r="I570" i="6"/>
  <c r="C570" i="6"/>
  <c r="G570" i="6" s="1"/>
  <c r="K608" i="6"/>
  <c r="I569" i="6"/>
  <c r="L568" i="6"/>
  <c r="M568" i="6" s="1"/>
  <c r="J568" i="6"/>
  <c r="I568" i="6"/>
  <c r="G568" i="6"/>
  <c r="I567" i="6"/>
  <c r="C567" i="6"/>
  <c r="G567" i="6" s="1"/>
  <c r="H559" i="6"/>
  <c r="F559" i="6"/>
  <c r="D559" i="6"/>
  <c r="C559" i="6"/>
  <c r="M558" i="6"/>
  <c r="L558" i="6"/>
  <c r="J558" i="6"/>
  <c r="I558" i="6"/>
  <c r="G558" i="6"/>
  <c r="M557" i="6"/>
  <c r="L557" i="6"/>
  <c r="J557" i="6"/>
  <c r="I557" i="6"/>
  <c r="G557" i="6"/>
  <c r="J556" i="6"/>
  <c r="L556" i="6" s="1"/>
  <c r="M556" i="6" s="1"/>
  <c r="I556" i="6"/>
  <c r="G556" i="6"/>
  <c r="L555" i="6"/>
  <c r="M555" i="6" s="1"/>
  <c r="J555" i="6"/>
  <c r="I555" i="6"/>
  <c r="G555" i="6"/>
  <c r="L554" i="6"/>
  <c r="M554" i="6" s="1"/>
  <c r="J554" i="6"/>
  <c r="I554" i="6"/>
  <c r="G554" i="6"/>
  <c r="J553" i="6"/>
  <c r="L553" i="6" s="1"/>
  <c r="M553" i="6" s="1"/>
  <c r="I553" i="6"/>
  <c r="G553" i="6"/>
  <c r="M552" i="6"/>
  <c r="J552" i="6"/>
  <c r="L552" i="6" s="1"/>
  <c r="I552" i="6"/>
  <c r="G552" i="6"/>
  <c r="J551" i="6"/>
  <c r="L551" i="6" s="1"/>
  <c r="M551" i="6" s="1"/>
  <c r="I551" i="6"/>
  <c r="G551" i="6"/>
  <c r="M550" i="6"/>
  <c r="L550" i="6"/>
  <c r="J550" i="6"/>
  <c r="I550" i="6"/>
  <c r="G550" i="6"/>
  <c r="K549" i="6"/>
  <c r="K559" i="6" s="1"/>
  <c r="I549" i="6"/>
  <c r="E549" i="6"/>
  <c r="C597" i="6" s="1"/>
  <c r="G597" i="6" s="1"/>
  <c r="J597" i="6" s="1"/>
  <c r="L548" i="6"/>
  <c r="M548" i="6" s="1"/>
  <c r="J548" i="6"/>
  <c r="I548" i="6"/>
  <c r="G548" i="6"/>
  <c r="J547" i="6"/>
  <c r="L547" i="6" s="1"/>
  <c r="M547" i="6" s="1"/>
  <c r="I547" i="6"/>
  <c r="G547" i="6"/>
  <c r="J546" i="6"/>
  <c r="L546" i="6" s="1"/>
  <c r="M546" i="6" s="1"/>
  <c r="I546" i="6"/>
  <c r="G546" i="6"/>
  <c r="J545" i="6"/>
  <c r="L545" i="6" s="1"/>
  <c r="M545" i="6" s="1"/>
  <c r="I545" i="6"/>
  <c r="G545" i="6"/>
  <c r="M544" i="6"/>
  <c r="L544" i="6"/>
  <c r="J544" i="6"/>
  <c r="I544" i="6"/>
  <c r="G544" i="6"/>
  <c r="L543" i="6"/>
  <c r="M543" i="6" s="1"/>
  <c r="J543" i="6"/>
  <c r="I543" i="6"/>
  <c r="G543" i="6"/>
  <c r="L542" i="6"/>
  <c r="M542" i="6" s="1"/>
  <c r="J542" i="6"/>
  <c r="I542" i="6"/>
  <c r="G542" i="6"/>
  <c r="L541" i="6"/>
  <c r="M541" i="6" s="1"/>
  <c r="J541" i="6"/>
  <c r="I541" i="6"/>
  <c r="G541" i="6"/>
  <c r="M540" i="6"/>
  <c r="J540" i="6"/>
  <c r="L540" i="6" s="1"/>
  <c r="I540" i="6"/>
  <c r="G540" i="6"/>
  <c r="J539" i="6"/>
  <c r="L539" i="6" s="1"/>
  <c r="M539" i="6" s="1"/>
  <c r="I539" i="6"/>
  <c r="G539" i="6"/>
  <c r="J538" i="6"/>
  <c r="L538" i="6" s="1"/>
  <c r="M538" i="6" s="1"/>
  <c r="I538" i="6"/>
  <c r="G538" i="6"/>
  <c r="L537" i="6"/>
  <c r="M537" i="6" s="1"/>
  <c r="J537" i="6"/>
  <c r="I537" i="6"/>
  <c r="G537" i="6"/>
  <c r="M536" i="6"/>
  <c r="L536" i="6"/>
  <c r="J536" i="6"/>
  <c r="I536" i="6"/>
  <c r="G536" i="6"/>
  <c r="L535" i="6"/>
  <c r="M535" i="6" s="1"/>
  <c r="J535" i="6"/>
  <c r="I535" i="6"/>
  <c r="G535" i="6"/>
  <c r="J534" i="6"/>
  <c r="L534" i="6" s="1"/>
  <c r="M534" i="6" s="1"/>
  <c r="I534" i="6"/>
  <c r="G534" i="6"/>
  <c r="L533" i="6"/>
  <c r="M533" i="6" s="1"/>
  <c r="J533" i="6"/>
  <c r="I533" i="6"/>
  <c r="G533" i="6"/>
  <c r="J532" i="6"/>
  <c r="L532" i="6" s="1"/>
  <c r="M532" i="6" s="1"/>
  <c r="I532" i="6"/>
  <c r="G532" i="6"/>
  <c r="J531" i="6"/>
  <c r="L531" i="6" s="1"/>
  <c r="M531" i="6" s="1"/>
  <c r="I531" i="6"/>
  <c r="G531" i="6"/>
  <c r="J530" i="6"/>
  <c r="L530" i="6" s="1"/>
  <c r="M530" i="6" s="1"/>
  <c r="I530" i="6"/>
  <c r="G530" i="6"/>
  <c r="J529" i="6"/>
  <c r="L529" i="6" s="1"/>
  <c r="M529" i="6" s="1"/>
  <c r="I529" i="6"/>
  <c r="G529" i="6"/>
  <c r="I528" i="6"/>
  <c r="E528" i="6"/>
  <c r="G528" i="6" s="1"/>
  <c r="J528" i="6" s="1"/>
  <c r="L528" i="6" s="1"/>
  <c r="M528" i="6" s="1"/>
  <c r="I527" i="6"/>
  <c r="E527" i="6"/>
  <c r="C576" i="6" s="1"/>
  <c r="G576" i="6" s="1"/>
  <c r="J576" i="6" s="1"/>
  <c r="L576" i="6" s="1"/>
  <c r="M576" i="6" s="1"/>
  <c r="J526" i="6"/>
  <c r="L526" i="6" s="1"/>
  <c r="M526" i="6" s="1"/>
  <c r="I526" i="6"/>
  <c r="G526" i="6"/>
  <c r="L525" i="6"/>
  <c r="M525" i="6" s="1"/>
  <c r="J525" i="6"/>
  <c r="I525" i="6"/>
  <c r="G525" i="6"/>
  <c r="M524" i="6"/>
  <c r="L524" i="6"/>
  <c r="J524" i="6"/>
  <c r="I524" i="6"/>
  <c r="G524" i="6"/>
  <c r="L523" i="6"/>
  <c r="M523" i="6" s="1"/>
  <c r="J523" i="6"/>
  <c r="I523" i="6"/>
  <c r="G523" i="6"/>
  <c r="J522" i="6"/>
  <c r="L522" i="6" s="1"/>
  <c r="M522" i="6" s="1"/>
  <c r="I522" i="6"/>
  <c r="G522" i="6"/>
  <c r="L521" i="6"/>
  <c r="M521" i="6" s="1"/>
  <c r="J521" i="6"/>
  <c r="I521" i="6"/>
  <c r="G521" i="6"/>
  <c r="E521" i="6"/>
  <c r="I520" i="6"/>
  <c r="E520" i="6"/>
  <c r="C569" i="6" s="1"/>
  <c r="G569" i="6" s="1"/>
  <c r="J569" i="6" s="1"/>
  <c r="L569" i="6" s="1"/>
  <c r="M569" i="6" s="1"/>
  <c r="J519" i="6"/>
  <c r="L519" i="6" s="1"/>
  <c r="M519" i="6" s="1"/>
  <c r="I519" i="6"/>
  <c r="G519" i="6"/>
  <c r="J518" i="6"/>
  <c r="I518" i="6"/>
  <c r="G518" i="6"/>
  <c r="K510" i="6"/>
  <c r="H510" i="6"/>
  <c r="F510" i="6"/>
  <c r="E510" i="6"/>
  <c r="D510" i="6"/>
  <c r="C510" i="6"/>
  <c r="M509" i="6"/>
  <c r="L509" i="6"/>
  <c r="J509" i="6"/>
  <c r="I509" i="6"/>
  <c r="G509" i="6"/>
  <c r="L508" i="6"/>
  <c r="M508" i="6" s="1"/>
  <c r="J508" i="6"/>
  <c r="I508" i="6"/>
  <c r="G508" i="6"/>
  <c r="J507" i="6"/>
  <c r="L507" i="6" s="1"/>
  <c r="M507" i="6" s="1"/>
  <c r="I507" i="6"/>
  <c r="G507" i="6"/>
  <c r="L506" i="6"/>
  <c r="M506" i="6" s="1"/>
  <c r="J506" i="6"/>
  <c r="I506" i="6"/>
  <c r="G506" i="6"/>
  <c r="J505" i="6"/>
  <c r="L505" i="6" s="1"/>
  <c r="M505" i="6" s="1"/>
  <c r="I505" i="6"/>
  <c r="G505" i="6"/>
  <c r="J504" i="6"/>
  <c r="L504" i="6" s="1"/>
  <c r="M504" i="6" s="1"/>
  <c r="I504" i="6"/>
  <c r="G504" i="6"/>
  <c r="M503" i="6"/>
  <c r="J503" i="6"/>
  <c r="L503" i="6" s="1"/>
  <c r="I503" i="6"/>
  <c r="G503" i="6"/>
  <c r="J502" i="6"/>
  <c r="L502" i="6" s="1"/>
  <c r="M502" i="6" s="1"/>
  <c r="I502" i="6"/>
  <c r="G502" i="6"/>
  <c r="M501" i="6"/>
  <c r="L501" i="6"/>
  <c r="J501" i="6"/>
  <c r="I501" i="6"/>
  <c r="G501" i="6"/>
  <c r="L500" i="6"/>
  <c r="M500" i="6" s="1"/>
  <c r="J500" i="6"/>
  <c r="I500" i="6"/>
  <c r="G500" i="6"/>
  <c r="L499" i="6"/>
  <c r="M499" i="6" s="1"/>
  <c r="J499" i="6"/>
  <c r="I499" i="6"/>
  <c r="G499" i="6"/>
  <c r="L498" i="6"/>
  <c r="M498" i="6" s="1"/>
  <c r="J498" i="6"/>
  <c r="I498" i="6"/>
  <c r="G498" i="6"/>
  <c r="J497" i="6"/>
  <c r="L497" i="6" s="1"/>
  <c r="M497" i="6" s="1"/>
  <c r="I497" i="6"/>
  <c r="G497" i="6"/>
  <c r="J496" i="6"/>
  <c r="L496" i="6" s="1"/>
  <c r="M496" i="6" s="1"/>
  <c r="I496" i="6"/>
  <c r="G496" i="6"/>
  <c r="J495" i="6"/>
  <c r="L495" i="6" s="1"/>
  <c r="M495" i="6" s="1"/>
  <c r="I495" i="6"/>
  <c r="G495" i="6"/>
  <c r="L494" i="6"/>
  <c r="M494" i="6" s="1"/>
  <c r="J494" i="6"/>
  <c r="I494" i="6"/>
  <c r="G494" i="6"/>
  <c r="M493" i="6"/>
  <c r="L493" i="6"/>
  <c r="J493" i="6"/>
  <c r="I493" i="6"/>
  <c r="G493" i="6"/>
  <c r="L492" i="6"/>
  <c r="M492" i="6" s="1"/>
  <c r="J492" i="6"/>
  <c r="I492" i="6"/>
  <c r="G492" i="6"/>
  <c r="J491" i="6"/>
  <c r="L491" i="6" s="1"/>
  <c r="M491" i="6" s="1"/>
  <c r="I491" i="6"/>
  <c r="G491" i="6"/>
  <c r="L490" i="6"/>
  <c r="M490" i="6" s="1"/>
  <c r="J490" i="6"/>
  <c r="I490" i="6"/>
  <c r="G490" i="6"/>
  <c r="J489" i="6"/>
  <c r="L489" i="6" s="1"/>
  <c r="M489" i="6" s="1"/>
  <c r="I489" i="6"/>
  <c r="G489" i="6"/>
  <c r="J488" i="6"/>
  <c r="L488" i="6" s="1"/>
  <c r="M488" i="6" s="1"/>
  <c r="I488" i="6"/>
  <c r="G488" i="6"/>
  <c r="J487" i="6"/>
  <c r="L487" i="6" s="1"/>
  <c r="M487" i="6" s="1"/>
  <c r="I487" i="6"/>
  <c r="G487" i="6"/>
  <c r="J486" i="6"/>
  <c r="L486" i="6" s="1"/>
  <c r="M486" i="6" s="1"/>
  <c r="I486" i="6"/>
  <c r="G486" i="6"/>
  <c r="M485" i="6"/>
  <c r="L485" i="6"/>
  <c r="J485" i="6"/>
  <c r="I485" i="6"/>
  <c r="G485" i="6"/>
  <c r="L484" i="6"/>
  <c r="M484" i="6" s="1"/>
  <c r="J484" i="6"/>
  <c r="I484" i="6"/>
  <c r="G484" i="6"/>
  <c r="L483" i="6"/>
  <c r="M483" i="6" s="1"/>
  <c r="J483" i="6"/>
  <c r="I483" i="6"/>
  <c r="G483" i="6"/>
  <c r="L482" i="6"/>
  <c r="M482" i="6" s="1"/>
  <c r="J482" i="6"/>
  <c r="I482" i="6"/>
  <c r="G482" i="6"/>
  <c r="J481" i="6"/>
  <c r="L481" i="6" s="1"/>
  <c r="M481" i="6" s="1"/>
  <c r="I481" i="6"/>
  <c r="G481" i="6"/>
  <c r="J480" i="6"/>
  <c r="L480" i="6" s="1"/>
  <c r="M480" i="6" s="1"/>
  <c r="I480" i="6"/>
  <c r="G480" i="6"/>
  <c r="J479" i="6"/>
  <c r="L479" i="6" s="1"/>
  <c r="M479" i="6" s="1"/>
  <c r="I479" i="6"/>
  <c r="G479" i="6"/>
  <c r="L478" i="6"/>
  <c r="M478" i="6" s="1"/>
  <c r="J478" i="6"/>
  <c r="I478" i="6"/>
  <c r="G478" i="6"/>
  <c r="M477" i="6"/>
  <c r="L477" i="6"/>
  <c r="J477" i="6"/>
  <c r="I477" i="6"/>
  <c r="G477" i="6"/>
  <c r="L476" i="6"/>
  <c r="M476" i="6" s="1"/>
  <c r="J476" i="6"/>
  <c r="I476" i="6"/>
  <c r="G476" i="6"/>
  <c r="J475" i="6"/>
  <c r="L475" i="6" s="1"/>
  <c r="M475" i="6" s="1"/>
  <c r="I475" i="6"/>
  <c r="G475" i="6"/>
  <c r="L474" i="6"/>
  <c r="M474" i="6" s="1"/>
  <c r="J474" i="6"/>
  <c r="I474" i="6"/>
  <c r="G474" i="6"/>
  <c r="J473" i="6"/>
  <c r="L473" i="6" s="1"/>
  <c r="M473" i="6" s="1"/>
  <c r="I473" i="6"/>
  <c r="G473" i="6"/>
  <c r="J472" i="6"/>
  <c r="L472" i="6" s="1"/>
  <c r="M472" i="6" s="1"/>
  <c r="I472" i="6"/>
  <c r="G472" i="6"/>
  <c r="J471" i="6"/>
  <c r="L471" i="6" s="1"/>
  <c r="M471" i="6" s="1"/>
  <c r="I471" i="6"/>
  <c r="G471" i="6"/>
  <c r="J470" i="6"/>
  <c r="L470" i="6" s="1"/>
  <c r="M470" i="6" s="1"/>
  <c r="I470" i="6"/>
  <c r="G470" i="6"/>
  <c r="M469" i="6"/>
  <c r="L469" i="6"/>
  <c r="J469" i="6"/>
  <c r="I469" i="6"/>
  <c r="G469" i="6"/>
  <c r="F464" i="6"/>
  <c r="F415" i="6" s="1"/>
  <c r="F366" i="6" s="1"/>
  <c r="F317" i="6" s="1"/>
  <c r="F268" i="6" s="1"/>
  <c r="F219" i="6" s="1"/>
  <c r="F170" i="6" s="1"/>
  <c r="F121" i="6" s="1"/>
  <c r="F72" i="6" s="1"/>
  <c r="F23" i="6" s="1"/>
  <c r="K461" i="6"/>
  <c r="H461" i="6"/>
  <c r="F461" i="6"/>
  <c r="E461" i="6"/>
  <c r="D461" i="6"/>
  <c r="C461" i="6"/>
  <c r="M460" i="6"/>
  <c r="L460" i="6"/>
  <c r="J460" i="6"/>
  <c r="I460" i="6"/>
  <c r="G460" i="6"/>
  <c r="L459" i="6"/>
  <c r="M459" i="6" s="1"/>
  <c r="J459" i="6"/>
  <c r="I459" i="6"/>
  <c r="G459" i="6"/>
  <c r="L458" i="6"/>
  <c r="M458" i="6" s="1"/>
  <c r="J458" i="6"/>
  <c r="I458" i="6"/>
  <c r="G458" i="6"/>
  <c r="L457" i="6"/>
  <c r="M457" i="6" s="1"/>
  <c r="J457" i="6"/>
  <c r="I457" i="6"/>
  <c r="G457" i="6"/>
  <c r="M456" i="6"/>
  <c r="J456" i="6"/>
  <c r="L456" i="6" s="1"/>
  <c r="I456" i="6"/>
  <c r="G456" i="6"/>
  <c r="J455" i="6"/>
  <c r="L455" i="6" s="1"/>
  <c r="M455" i="6" s="1"/>
  <c r="I455" i="6"/>
  <c r="G455" i="6"/>
  <c r="J454" i="6"/>
  <c r="L454" i="6" s="1"/>
  <c r="M454" i="6" s="1"/>
  <c r="I454" i="6"/>
  <c r="G454" i="6"/>
  <c r="L453" i="6"/>
  <c r="M453" i="6" s="1"/>
  <c r="J453" i="6"/>
  <c r="I453" i="6"/>
  <c r="G453" i="6"/>
  <c r="M452" i="6"/>
  <c r="L452" i="6"/>
  <c r="J452" i="6"/>
  <c r="I452" i="6"/>
  <c r="G452" i="6"/>
  <c r="L451" i="6"/>
  <c r="M451" i="6" s="1"/>
  <c r="J451" i="6"/>
  <c r="I451" i="6"/>
  <c r="G451" i="6"/>
  <c r="J450" i="6"/>
  <c r="L450" i="6" s="1"/>
  <c r="M450" i="6" s="1"/>
  <c r="I450" i="6"/>
  <c r="G450" i="6"/>
  <c r="L449" i="6"/>
  <c r="M449" i="6" s="1"/>
  <c r="J449" i="6"/>
  <c r="I449" i="6"/>
  <c r="G449" i="6"/>
  <c r="J448" i="6"/>
  <c r="L448" i="6" s="1"/>
  <c r="M448" i="6" s="1"/>
  <c r="I448" i="6"/>
  <c r="G448" i="6"/>
  <c r="J447" i="6"/>
  <c r="L447" i="6" s="1"/>
  <c r="M447" i="6" s="1"/>
  <c r="I447" i="6"/>
  <c r="G447" i="6"/>
  <c r="J446" i="6"/>
  <c r="L446" i="6" s="1"/>
  <c r="M446" i="6" s="1"/>
  <c r="I446" i="6"/>
  <c r="G446" i="6"/>
  <c r="J445" i="6"/>
  <c r="L445" i="6" s="1"/>
  <c r="M445" i="6" s="1"/>
  <c r="I445" i="6"/>
  <c r="G445" i="6"/>
  <c r="M444" i="6"/>
  <c r="L444" i="6"/>
  <c r="J444" i="6"/>
  <c r="I444" i="6"/>
  <c r="G444" i="6"/>
  <c r="L443" i="6"/>
  <c r="M443" i="6" s="1"/>
  <c r="J443" i="6"/>
  <c r="I443" i="6"/>
  <c r="G443" i="6"/>
  <c r="L442" i="6"/>
  <c r="M442" i="6" s="1"/>
  <c r="J442" i="6"/>
  <c r="I442" i="6"/>
  <c r="G442" i="6"/>
  <c r="L441" i="6"/>
  <c r="M441" i="6" s="1"/>
  <c r="J441" i="6"/>
  <c r="I441" i="6"/>
  <c r="G441" i="6"/>
  <c r="J440" i="6"/>
  <c r="L440" i="6" s="1"/>
  <c r="M440" i="6" s="1"/>
  <c r="I440" i="6"/>
  <c r="G440" i="6"/>
  <c r="J439" i="6"/>
  <c r="L439" i="6" s="1"/>
  <c r="M439" i="6" s="1"/>
  <c r="I439" i="6"/>
  <c r="G439" i="6"/>
  <c r="J438" i="6"/>
  <c r="L438" i="6" s="1"/>
  <c r="M438" i="6" s="1"/>
  <c r="I438" i="6"/>
  <c r="G438" i="6"/>
  <c r="M437" i="6"/>
  <c r="L437" i="6"/>
  <c r="J437" i="6"/>
  <c r="I437" i="6"/>
  <c r="G437" i="6"/>
  <c r="M436" i="6"/>
  <c r="L436" i="6"/>
  <c r="J436" i="6"/>
  <c r="I436" i="6"/>
  <c r="G436" i="6"/>
  <c r="L435" i="6"/>
  <c r="M435" i="6" s="1"/>
  <c r="J435" i="6"/>
  <c r="I435" i="6"/>
  <c r="G435" i="6"/>
  <c r="J434" i="6"/>
  <c r="L434" i="6" s="1"/>
  <c r="M434" i="6" s="1"/>
  <c r="I434" i="6"/>
  <c r="G434" i="6"/>
  <c r="L433" i="6"/>
  <c r="M433" i="6" s="1"/>
  <c r="J433" i="6"/>
  <c r="I433" i="6"/>
  <c r="G433" i="6"/>
  <c r="J432" i="6"/>
  <c r="L432" i="6" s="1"/>
  <c r="M432" i="6" s="1"/>
  <c r="I432" i="6"/>
  <c r="G432" i="6"/>
  <c r="J431" i="6"/>
  <c r="L431" i="6" s="1"/>
  <c r="M431" i="6" s="1"/>
  <c r="I431" i="6"/>
  <c r="G431" i="6"/>
  <c r="J430" i="6"/>
  <c r="L430" i="6" s="1"/>
  <c r="I430" i="6"/>
  <c r="G430" i="6"/>
  <c r="J429" i="6"/>
  <c r="L429" i="6" s="1"/>
  <c r="M429" i="6" s="1"/>
  <c r="I429" i="6"/>
  <c r="G429" i="6"/>
  <c r="M428" i="6"/>
  <c r="L428" i="6"/>
  <c r="J428" i="6"/>
  <c r="I428" i="6"/>
  <c r="G428" i="6"/>
  <c r="L427" i="6"/>
  <c r="M427" i="6" s="1"/>
  <c r="J427" i="6"/>
  <c r="I427" i="6"/>
  <c r="G427" i="6"/>
  <c r="L426" i="6"/>
  <c r="M426" i="6" s="1"/>
  <c r="J426" i="6"/>
  <c r="I426" i="6"/>
  <c r="G426" i="6"/>
  <c r="L425" i="6"/>
  <c r="M425" i="6" s="1"/>
  <c r="J425" i="6"/>
  <c r="I425" i="6"/>
  <c r="G425" i="6"/>
  <c r="J424" i="6"/>
  <c r="L424" i="6" s="1"/>
  <c r="M424" i="6" s="1"/>
  <c r="I424" i="6"/>
  <c r="G424" i="6"/>
  <c r="J423" i="6"/>
  <c r="L423" i="6" s="1"/>
  <c r="M423" i="6" s="1"/>
  <c r="I423" i="6"/>
  <c r="G423" i="6"/>
  <c r="J422" i="6"/>
  <c r="L422" i="6" s="1"/>
  <c r="M422" i="6" s="1"/>
  <c r="I422" i="6"/>
  <c r="G422" i="6"/>
  <c r="M421" i="6"/>
  <c r="L421" i="6"/>
  <c r="J421" i="6"/>
  <c r="I421" i="6"/>
  <c r="G421" i="6"/>
  <c r="M420" i="6"/>
  <c r="L420" i="6"/>
  <c r="J420" i="6"/>
  <c r="I420" i="6"/>
  <c r="G420" i="6"/>
  <c r="K412" i="6"/>
  <c r="H412" i="6"/>
  <c r="G412" i="6"/>
  <c r="F412" i="6"/>
  <c r="E412" i="6"/>
  <c r="D412" i="6"/>
  <c r="C412" i="6"/>
  <c r="M411" i="6"/>
  <c r="L411" i="6"/>
  <c r="J411" i="6"/>
  <c r="I411" i="6"/>
  <c r="G411" i="6"/>
  <c r="L410" i="6"/>
  <c r="M410" i="6" s="1"/>
  <c r="J410" i="6"/>
  <c r="I410" i="6"/>
  <c r="G410" i="6"/>
  <c r="L409" i="6"/>
  <c r="M409" i="6" s="1"/>
  <c r="J409" i="6"/>
  <c r="I409" i="6"/>
  <c r="G409" i="6"/>
  <c r="L408" i="6"/>
  <c r="M408" i="6" s="1"/>
  <c r="J408" i="6"/>
  <c r="I408" i="6"/>
  <c r="G408" i="6"/>
  <c r="J407" i="6"/>
  <c r="L407" i="6" s="1"/>
  <c r="M407" i="6" s="1"/>
  <c r="I407" i="6"/>
  <c r="G407" i="6"/>
  <c r="J406" i="6"/>
  <c r="L406" i="6" s="1"/>
  <c r="M406" i="6" s="1"/>
  <c r="I406" i="6"/>
  <c r="G406" i="6"/>
  <c r="M405" i="6"/>
  <c r="L405" i="6"/>
  <c r="J405" i="6"/>
  <c r="I405" i="6"/>
  <c r="G405" i="6"/>
  <c r="J404" i="6"/>
  <c r="L404" i="6" s="1"/>
  <c r="M404" i="6" s="1"/>
  <c r="I404" i="6"/>
  <c r="G404" i="6"/>
  <c r="M403" i="6"/>
  <c r="L403" i="6"/>
  <c r="J403" i="6"/>
  <c r="I403" i="6"/>
  <c r="G403" i="6"/>
  <c r="J402" i="6"/>
  <c r="L402" i="6" s="1"/>
  <c r="M402" i="6" s="1"/>
  <c r="I402" i="6"/>
  <c r="G402" i="6"/>
  <c r="L401" i="6"/>
  <c r="M401" i="6" s="1"/>
  <c r="J401" i="6"/>
  <c r="I401" i="6"/>
  <c r="G401" i="6"/>
  <c r="L400" i="6"/>
  <c r="M400" i="6" s="1"/>
  <c r="J400" i="6"/>
  <c r="I400" i="6"/>
  <c r="G400" i="6"/>
  <c r="J399" i="6"/>
  <c r="L399" i="6" s="1"/>
  <c r="M399" i="6" s="1"/>
  <c r="I399" i="6"/>
  <c r="G399" i="6"/>
  <c r="J398" i="6"/>
  <c r="L398" i="6" s="1"/>
  <c r="M398" i="6" s="1"/>
  <c r="I398" i="6"/>
  <c r="G398" i="6"/>
  <c r="J397" i="6"/>
  <c r="L397" i="6" s="1"/>
  <c r="M397" i="6" s="1"/>
  <c r="I397" i="6"/>
  <c r="G397" i="6"/>
  <c r="M396" i="6"/>
  <c r="L396" i="6"/>
  <c r="J396" i="6"/>
  <c r="I396" i="6"/>
  <c r="G396" i="6"/>
  <c r="M395" i="6"/>
  <c r="L395" i="6"/>
  <c r="J395" i="6"/>
  <c r="I395" i="6"/>
  <c r="G395" i="6"/>
  <c r="L394" i="6"/>
  <c r="M394" i="6" s="1"/>
  <c r="J394" i="6"/>
  <c r="I394" i="6"/>
  <c r="G394" i="6"/>
  <c r="L393" i="6"/>
  <c r="M393" i="6" s="1"/>
  <c r="J393" i="6"/>
  <c r="I393" i="6"/>
  <c r="G393" i="6"/>
  <c r="L392" i="6"/>
  <c r="M392" i="6" s="1"/>
  <c r="J392" i="6"/>
  <c r="I392" i="6"/>
  <c r="G392" i="6"/>
  <c r="J391" i="6"/>
  <c r="L391" i="6" s="1"/>
  <c r="M391" i="6" s="1"/>
  <c r="I391" i="6"/>
  <c r="G391" i="6"/>
  <c r="J390" i="6"/>
  <c r="L390" i="6" s="1"/>
  <c r="M390" i="6" s="1"/>
  <c r="I390" i="6"/>
  <c r="G390" i="6"/>
  <c r="M389" i="6"/>
  <c r="L389" i="6"/>
  <c r="J389" i="6"/>
  <c r="I389" i="6"/>
  <c r="G389" i="6"/>
  <c r="J388" i="6"/>
  <c r="L388" i="6" s="1"/>
  <c r="M388" i="6" s="1"/>
  <c r="I388" i="6"/>
  <c r="G388" i="6"/>
  <c r="M387" i="6"/>
  <c r="L387" i="6"/>
  <c r="J387" i="6"/>
  <c r="I387" i="6"/>
  <c r="G387" i="6"/>
  <c r="J386" i="6"/>
  <c r="L386" i="6" s="1"/>
  <c r="M386" i="6" s="1"/>
  <c r="I386" i="6"/>
  <c r="G386" i="6"/>
  <c r="L385" i="6"/>
  <c r="M385" i="6" s="1"/>
  <c r="J385" i="6"/>
  <c r="I385" i="6"/>
  <c r="G385" i="6"/>
  <c r="L384" i="6"/>
  <c r="M384" i="6" s="1"/>
  <c r="J384" i="6"/>
  <c r="I384" i="6"/>
  <c r="G384" i="6"/>
  <c r="J383" i="6"/>
  <c r="L383" i="6" s="1"/>
  <c r="M383" i="6" s="1"/>
  <c r="I383" i="6"/>
  <c r="G383" i="6"/>
  <c r="J382" i="6"/>
  <c r="L382" i="6" s="1"/>
  <c r="M382" i="6" s="1"/>
  <c r="I382" i="6"/>
  <c r="G382" i="6"/>
  <c r="J381" i="6"/>
  <c r="L381" i="6" s="1"/>
  <c r="M381" i="6" s="1"/>
  <c r="I381" i="6"/>
  <c r="G381" i="6"/>
  <c r="M380" i="6"/>
  <c r="L380" i="6"/>
  <c r="J380" i="6"/>
  <c r="I380" i="6"/>
  <c r="G380" i="6"/>
  <c r="M379" i="6"/>
  <c r="L379" i="6"/>
  <c r="J379" i="6"/>
  <c r="I379" i="6"/>
  <c r="G379" i="6"/>
  <c r="L378" i="6"/>
  <c r="M378" i="6" s="1"/>
  <c r="J378" i="6"/>
  <c r="I378" i="6"/>
  <c r="G378" i="6"/>
  <c r="L377" i="6"/>
  <c r="M377" i="6" s="1"/>
  <c r="J377" i="6"/>
  <c r="I377" i="6"/>
  <c r="G377" i="6"/>
  <c r="L376" i="6"/>
  <c r="M376" i="6" s="1"/>
  <c r="J376" i="6"/>
  <c r="I376" i="6"/>
  <c r="G376" i="6"/>
  <c r="J375" i="6"/>
  <c r="L375" i="6" s="1"/>
  <c r="M375" i="6" s="1"/>
  <c r="I375" i="6"/>
  <c r="G375" i="6"/>
  <c r="J374" i="6"/>
  <c r="L374" i="6" s="1"/>
  <c r="M374" i="6" s="1"/>
  <c r="I374" i="6"/>
  <c r="G374" i="6"/>
  <c r="M373" i="6"/>
  <c r="L373" i="6"/>
  <c r="J373" i="6"/>
  <c r="I373" i="6"/>
  <c r="G373" i="6"/>
  <c r="J372" i="6"/>
  <c r="L372" i="6" s="1"/>
  <c r="M372" i="6" s="1"/>
  <c r="I372" i="6"/>
  <c r="G372" i="6"/>
  <c r="M371" i="6"/>
  <c r="L371" i="6"/>
  <c r="J371" i="6"/>
  <c r="I371" i="6"/>
  <c r="G371" i="6"/>
  <c r="K363" i="6"/>
  <c r="H363" i="6"/>
  <c r="E363" i="6"/>
  <c r="D363" i="6"/>
  <c r="C363" i="6"/>
  <c r="L362" i="6"/>
  <c r="M362" i="6" s="1"/>
  <c r="J362" i="6"/>
  <c r="I362" i="6"/>
  <c r="G362" i="6"/>
  <c r="M361" i="6"/>
  <c r="J361" i="6"/>
  <c r="L361" i="6" s="1"/>
  <c r="I361" i="6"/>
  <c r="G361" i="6"/>
  <c r="J360" i="6"/>
  <c r="L360" i="6" s="1"/>
  <c r="M360" i="6" s="1"/>
  <c r="I360" i="6"/>
  <c r="G360" i="6"/>
  <c r="J359" i="6"/>
  <c r="L359" i="6" s="1"/>
  <c r="M359" i="6" s="1"/>
  <c r="I359" i="6"/>
  <c r="G359" i="6"/>
  <c r="L358" i="6"/>
  <c r="M358" i="6" s="1"/>
  <c r="J358" i="6"/>
  <c r="I358" i="6"/>
  <c r="G358" i="6"/>
  <c r="M357" i="6"/>
  <c r="L357" i="6"/>
  <c r="J357" i="6"/>
  <c r="I357" i="6"/>
  <c r="G357" i="6"/>
  <c r="L356" i="6"/>
  <c r="M356" i="6" s="1"/>
  <c r="J356" i="6"/>
  <c r="I356" i="6"/>
  <c r="G356" i="6"/>
  <c r="L355" i="6"/>
  <c r="M355" i="6" s="1"/>
  <c r="J355" i="6"/>
  <c r="I355" i="6"/>
  <c r="G355" i="6"/>
  <c r="L354" i="6"/>
  <c r="M354" i="6" s="1"/>
  <c r="J354" i="6"/>
  <c r="I354" i="6"/>
  <c r="G354" i="6"/>
  <c r="J353" i="6"/>
  <c r="L353" i="6" s="1"/>
  <c r="M353" i="6" s="1"/>
  <c r="I353" i="6"/>
  <c r="G353" i="6"/>
  <c r="J352" i="6"/>
  <c r="L352" i="6" s="1"/>
  <c r="M352" i="6" s="1"/>
  <c r="I352" i="6"/>
  <c r="G352" i="6"/>
  <c r="L351" i="6"/>
  <c r="M351" i="6" s="1"/>
  <c r="J351" i="6"/>
  <c r="I351" i="6"/>
  <c r="G351" i="6"/>
  <c r="J350" i="6"/>
  <c r="L350" i="6" s="1"/>
  <c r="M350" i="6" s="1"/>
  <c r="I350" i="6"/>
  <c r="G350" i="6"/>
  <c r="M349" i="6"/>
  <c r="L349" i="6"/>
  <c r="J349" i="6"/>
  <c r="I349" i="6"/>
  <c r="G349" i="6"/>
  <c r="J348" i="6"/>
  <c r="L348" i="6" s="1"/>
  <c r="M348" i="6" s="1"/>
  <c r="I348" i="6"/>
  <c r="G348" i="6"/>
  <c r="L347" i="6"/>
  <c r="M347" i="6" s="1"/>
  <c r="J347" i="6"/>
  <c r="I347" i="6"/>
  <c r="G347" i="6"/>
  <c r="L346" i="6"/>
  <c r="M346" i="6" s="1"/>
  <c r="J346" i="6"/>
  <c r="I346" i="6"/>
  <c r="G346" i="6"/>
  <c r="M345" i="6"/>
  <c r="J345" i="6"/>
  <c r="L345" i="6" s="1"/>
  <c r="I345" i="6"/>
  <c r="G345" i="6"/>
  <c r="J344" i="6"/>
  <c r="L344" i="6" s="1"/>
  <c r="M344" i="6" s="1"/>
  <c r="I344" i="6"/>
  <c r="G344" i="6"/>
  <c r="J343" i="6"/>
  <c r="L343" i="6" s="1"/>
  <c r="M343" i="6" s="1"/>
  <c r="I343" i="6"/>
  <c r="G343" i="6"/>
  <c r="L342" i="6"/>
  <c r="M342" i="6" s="1"/>
  <c r="J342" i="6"/>
  <c r="I342" i="6"/>
  <c r="G342" i="6"/>
  <c r="M341" i="6"/>
  <c r="L341" i="6"/>
  <c r="J341" i="6"/>
  <c r="I341" i="6"/>
  <c r="G341" i="6"/>
  <c r="L340" i="6"/>
  <c r="M340" i="6" s="1"/>
  <c r="J340" i="6"/>
  <c r="I340" i="6"/>
  <c r="G340" i="6"/>
  <c r="L339" i="6"/>
  <c r="M339" i="6" s="1"/>
  <c r="J339" i="6"/>
  <c r="I339" i="6"/>
  <c r="G339" i="6"/>
  <c r="L338" i="6"/>
  <c r="M338" i="6" s="1"/>
  <c r="J338" i="6"/>
  <c r="I338" i="6"/>
  <c r="G338" i="6"/>
  <c r="J337" i="6"/>
  <c r="L337" i="6" s="1"/>
  <c r="M337" i="6" s="1"/>
  <c r="I337" i="6"/>
  <c r="G337" i="6"/>
  <c r="J336" i="6"/>
  <c r="L336" i="6" s="1"/>
  <c r="M336" i="6" s="1"/>
  <c r="I336" i="6"/>
  <c r="G336" i="6"/>
  <c r="L335" i="6"/>
  <c r="M335" i="6" s="1"/>
  <c r="J335" i="6"/>
  <c r="I335" i="6"/>
  <c r="G335" i="6"/>
  <c r="J334" i="6"/>
  <c r="L334" i="6" s="1"/>
  <c r="M334" i="6" s="1"/>
  <c r="I334" i="6"/>
  <c r="G334" i="6"/>
  <c r="M333" i="6"/>
  <c r="L333" i="6"/>
  <c r="J333" i="6"/>
  <c r="I333" i="6"/>
  <c r="G333" i="6"/>
  <c r="J332" i="6"/>
  <c r="L332" i="6" s="1"/>
  <c r="M332" i="6" s="1"/>
  <c r="I332" i="6"/>
  <c r="G332" i="6"/>
  <c r="L331" i="6"/>
  <c r="M331" i="6" s="1"/>
  <c r="J331" i="6"/>
  <c r="I331" i="6"/>
  <c r="G331" i="6"/>
  <c r="L330" i="6"/>
  <c r="M330" i="6" s="1"/>
  <c r="J330" i="6"/>
  <c r="I330" i="6"/>
  <c r="G330" i="6"/>
  <c r="J329" i="6"/>
  <c r="L329" i="6" s="1"/>
  <c r="M329" i="6" s="1"/>
  <c r="I329" i="6"/>
  <c r="G329" i="6"/>
  <c r="J328" i="6"/>
  <c r="L328" i="6" s="1"/>
  <c r="M328" i="6" s="1"/>
  <c r="I328" i="6"/>
  <c r="G328" i="6"/>
  <c r="J327" i="6"/>
  <c r="L327" i="6" s="1"/>
  <c r="M327" i="6" s="1"/>
  <c r="I327" i="6"/>
  <c r="G327" i="6"/>
  <c r="M326" i="6"/>
  <c r="L326" i="6"/>
  <c r="J326" i="6"/>
  <c r="I326" i="6"/>
  <c r="G326" i="6"/>
  <c r="M325" i="6"/>
  <c r="L325" i="6"/>
  <c r="J325" i="6"/>
  <c r="I325" i="6"/>
  <c r="G325" i="6"/>
  <c r="L324" i="6"/>
  <c r="M324" i="6" s="1"/>
  <c r="J324" i="6"/>
  <c r="I324" i="6"/>
  <c r="G324" i="6"/>
  <c r="L323" i="6"/>
  <c r="M323" i="6" s="1"/>
  <c r="J323" i="6"/>
  <c r="I323" i="6"/>
  <c r="G323" i="6"/>
  <c r="L322" i="6"/>
  <c r="M322" i="6" s="1"/>
  <c r="J322" i="6"/>
  <c r="I322" i="6"/>
  <c r="G322" i="6"/>
  <c r="K314" i="6"/>
  <c r="H314" i="6"/>
  <c r="E314" i="6"/>
  <c r="D314" i="6"/>
  <c r="C314" i="6"/>
  <c r="M313" i="6"/>
  <c r="L313" i="6"/>
  <c r="J313" i="6"/>
  <c r="I313" i="6"/>
  <c r="G313" i="6"/>
  <c r="J312" i="6"/>
  <c r="L312" i="6" s="1"/>
  <c r="M312" i="6" s="1"/>
  <c r="I312" i="6"/>
  <c r="G312" i="6"/>
  <c r="M311" i="6"/>
  <c r="L311" i="6"/>
  <c r="J311" i="6"/>
  <c r="I311" i="6"/>
  <c r="G311" i="6"/>
  <c r="J310" i="6"/>
  <c r="L310" i="6" s="1"/>
  <c r="M310" i="6" s="1"/>
  <c r="I310" i="6"/>
  <c r="G310" i="6"/>
  <c r="L309" i="6"/>
  <c r="M309" i="6" s="1"/>
  <c r="J309" i="6"/>
  <c r="I309" i="6"/>
  <c r="G309" i="6"/>
  <c r="L308" i="6"/>
  <c r="M308" i="6" s="1"/>
  <c r="J308" i="6"/>
  <c r="I308" i="6"/>
  <c r="G308" i="6"/>
  <c r="J307" i="6"/>
  <c r="L307" i="6" s="1"/>
  <c r="M307" i="6" s="1"/>
  <c r="I307" i="6"/>
  <c r="G307" i="6"/>
  <c r="J306" i="6"/>
  <c r="L306" i="6" s="1"/>
  <c r="M306" i="6" s="1"/>
  <c r="I306" i="6"/>
  <c r="G306" i="6"/>
  <c r="J305" i="6"/>
  <c r="L305" i="6" s="1"/>
  <c r="M305" i="6" s="1"/>
  <c r="I305" i="6"/>
  <c r="G305" i="6"/>
  <c r="L304" i="6"/>
  <c r="M304" i="6" s="1"/>
  <c r="J304" i="6"/>
  <c r="I304" i="6"/>
  <c r="G304" i="6"/>
  <c r="M303" i="6"/>
  <c r="L303" i="6"/>
  <c r="J303" i="6"/>
  <c r="I303" i="6"/>
  <c r="G303" i="6"/>
  <c r="L302" i="6"/>
  <c r="M302" i="6" s="1"/>
  <c r="J302" i="6"/>
  <c r="I302" i="6"/>
  <c r="G302" i="6"/>
  <c r="J301" i="6"/>
  <c r="L301" i="6" s="1"/>
  <c r="M301" i="6" s="1"/>
  <c r="I301" i="6"/>
  <c r="G301" i="6"/>
  <c r="M300" i="6"/>
  <c r="L300" i="6"/>
  <c r="J300" i="6"/>
  <c r="I300" i="6"/>
  <c r="G300" i="6"/>
  <c r="J299" i="6"/>
  <c r="L299" i="6" s="1"/>
  <c r="M299" i="6" s="1"/>
  <c r="I299" i="6"/>
  <c r="G299" i="6"/>
  <c r="J298" i="6"/>
  <c r="L298" i="6" s="1"/>
  <c r="M298" i="6" s="1"/>
  <c r="I298" i="6"/>
  <c r="G298" i="6"/>
  <c r="J297" i="6"/>
  <c r="L297" i="6" s="1"/>
  <c r="M297" i="6" s="1"/>
  <c r="I297" i="6"/>
  <c r="G297" i="6"/>
  <c r="M296" i="6"/>
  <c r="J296" i="6"/>
  <c r="L296" i="6" s="1"/>
  <c r="I296" i="6"/>
  <c r="G296" i="6"/>
  <c r="M295" i="6"/>
  <c r="L295" i="6"/>
  <c r="J295" i="6"/>
  <c r="I295" i="6"/>
  <c r="G295" i="6"/>
  <c r="J294" i="6"/>
  <c r="L294" i="6" s="1"/>
  <c r="M294" i="6" s="1"/>
  <c r="I294" i="6"/>
  <c r="G294" i="6"/>
  <c r="L293" i="6"/>
  <c r="M293" i="6" s="1"/>
  <c r="J293" i="6"/>
  <c r="I293" i="6"/>
  <c r="G293" i="6"/>
  <c r="L292" i="6"/>
  <c r="M292" i="6" s="1"/>
  <c r="J292" i="6"/>
  <c r="I292" i="6"/>
  <c r="G292" i="6"/>
  <c r="M291" i="6"/>
  <c r="J291" i="6"/>
  <c r="L291" i="6" s="1"/>
  <c r="I291" i="6"/>
  <c r="G291" i="6"/>
  <c r="J290" i="6"/>
  <c r="L290" i="6" s="1"/>
  <c r="M290" i="6" s="1"/>
  <c r="I290" i="6"/>
  <c r="G290" i="6"/>
  <c r="J289" i="6"/>
  <c r="L289" i="6" s="1"/>
  <c r="M289" i="6" s="1"/>
  <c r="I289" i="6"/>
  <c r="G289" i="6"/>
  <c r="L288" i="6"/>
  <c r="M288" i="6" s="1"/>
  <c r="J288" i="6"/>
  <c r="I288" i="6"/>
  <c r="G288" i="6"/>
  <c r="L287" i="6"/>
  <c r="M287" i="6" s="1"/>
  <c r="J287" i="6"/>
  <c r="I287" i="6"/>
  <c r="G287" i="6"/>
  <c r="L286" i="6"/>
  <c r="M286" i="6" s="1"/>
  <c r="J286" i="6"/>
  <c r="I286" i="6"/>
  <c r="G286" i="6"/>
  <c r="L285" i="6"/>
  <c r="M285" i="6" s="1"/>
  <c r="J285" i="6"/>
  <c r="I285" i="6"/>
  <c r="G285" i="6"/>
  <c r="M284" i="6"/>
  <c r="L284" i="6"/>
  <c r="J284" i="6"/>
  <c r="I284" i="6"/>
  <c r="G284" i="6"/>
  <c r="J283" i="6"/>
  <c r="L283" i="6" s="1"/>
  <c r="M283" i="6" s="1"/>
  <c r="I283" i="6"/>
  <c r="G283" i="6"/>
  <c r="J282" i="6"/>
  <c r="L282" i="6" s="1"/>
  <c r="M282" i="6" s="1"/>
  <c r="I282" i="6"/>
  <c r="G282" i="6"/>
  <c r="L281" i="6"/>
  <c r="M281" i="6" s="1"/>
  <c r="J281" i="6"/>
  <c r="I281" i="6"/>
  <c r="G281" i="6"/>
  <c r="M280" i="6"/>
  <c r="J280" i="6"/>
  <c r="L280" i="6" s="1"/>
  <c r="I280" i="6"/>
  <c r="G280" i="6"/>
  <c r="M279" i="6"/>
  <c r="L279" i="6"/>
  <c r="J279" i="6"/>
  <c r="I279" i="6"/>
  <c r="G279" i="6"/>
  <c r="M278" i="6"/>
  <c r="L278" i="6"/>
  <c r="J278" i="6"/>
  <c r="I278" i="6"/>
  <c r="G278" i="6"/>
  <c r="L277" i="6"/>
  <c r="M277" i="6" s="1"/>
  <c r="J277" i="6"/>
  <c r="I277" i="6"/>
  <c r="G277" i="6"/>
  <c r="L276" i="6"/>
  <c r="M276" i="6" s="1"/>
  <c r="J276" i="6"/>
  <c r="I276" i="6"/>
  <c r="G276" i="6"/>
  <c r="J275" i="6"/>
  <c r="L275" i="6" s="1"/>
  <c r="M275" i="6" s="1"/>
  <c r="I275" i="6"/>
  <c r="G275" i="6"/>
  <c r="J274" i="6"/>
  <c r="L274" i="6" s="1"/>
  <c r="M274" i="6" s="1"/>
  <c r="I274" i="6"/>
  <c r="G274" i="6"/>
  <c r="M273" i="6"/>
  <c r="J273" i="6"/>
  <c r="L273" i="6" s="1"/>
  <c r="I273" i="6"/>
  <c r="G273" i="6"/>
  <c r="K265" i="6"/>
  <c r="H265" i="6"/>
  <c r="E265" i="6"/>
  <c r="D265" i="6"/>
  <c r="C265" i="6"/>
  <c r="L264" i="6"/>
  <c r="M264" i="6" s="1"/>
  <c r="J264" i="6"/>
  <c r="I264" i="6"/>
  <c r="G264" i="6"/>
  <c r="L263" i="6"/>
  <c r="M263" i="6" s="1"/>
  <c r="J263" i="6"/>
  <c r="I263" i="6"/>
  <c r="G263" i="6"/>
  <c r="J262" i="6"/>
  <c r="L262" i="6" s="1"/>
  <c r="M262" i="6" s="1"/>
  <c r="I262" i="6"/>
  <c r="G262" i="6"/>
  <c r="J261" i="6"/>
  <c r="L261" i="6" s="1"/>
  <c r="M261" i="6" s="1"/>
  <c r="I261" i="6"/>
  <c r="G261" i="6"/>
  <c r="J260" i="6"/>
  <c r="L260" i="6" s="1"/>
  <c r="M260" i="6" s="1"/>
  <c r="I260" i="6"/>
  <c r="G260" i="6"/>
  <c r="M259" i="6"/>
  <c r="L259" i="6"/>
  <c r="J259" i="6"/>
  <c r="I259" i="6"/>
  <c r="G259" i="6"/>
  <c r="J258" i="6"/>
  <c r="L258" i="6" s="1"/>
  <c r="M258" i="6" s="1"/>
  <c r="I258" i="6"/>
  <c r="G258" i="6"/>
  <c r="M257" i="6"/>
  <c r="L257" i="6"/>
  <c r="J257" i="6"/>
  <c r="I257" i="6"/>
  <c r="G257" i="6"/>
  <c r="L256" i="6"/>
  <c r="M256" i="6" s="1"/>
  <c r="J256" i="6"/>
  <c r="I256" i="6"/>
  <c r="G256" i="6"/>
  <c r="L255" i="6"/>
  <c r="M255" i="6" s="1"/>
  <c r="J255" i="6"/>
  <c r="I255" i="6"/>
  <c r="G255" i="6"/>
  <c r="J254" i="6"/>
  <c r="L254" i="6" s="1"/>
  <c r="M254" i="6" s="1"/>
  <c r="I254" i="6"/>
  <c r="G254" i="6"/>
  <c r="J253" i="6"/>
  <c r="L253" i="6" s="1"/>
  <c r="M253" i="6" s="1"/>
  <c r="I253" i="6"/>
  <c r="G253" i="6"/>
  <c r="M252" i="6"/>
  <c r="J252" i="6"/>
  <c r="L252" i="6" s="1"/>
  <c r="I252" i="6"/>
  <c r="G252" i="6"/>
  <c r="M251" i="6"/>
  <c r="J251" i="6"/>
  <c r="L251" i="6" s="1"/>
  <c r="I251" i="6"/>
  <c r="G251" i="6"/>
  <c r="L250" i="6"/>
  <c r="M250" i="6" s="1"/>
  <c r="J250" i="6"/>
  <c r="I250" i="6"/>
  <c r="G250" i="6"/>
  <c r="L249" i="6"/>
  <c r="M249" i="6" s="1"/>
  <c r="J249" i="6"/>
  <c r="I249" i="6"/>
  <c r="G249" i="6"/>
  <c r="L248" i="6"/>
  <c r="M248" i="6" s="1"/>
  <c r="J248" i="6"/>
  <c r="I248" i="6"/>
  <c r="G248" i="6"/>
  <c r="J247" i="6"/>
  <c r="L247" i="6" s="1"/>
  <c r="M247" i="6" s="1"/>
  <c r="I247" i="6"/>
  <c r="G247" i="6"/>
  <c r="J246" i="6"/>
  <c r="L246" i="6" s="1"/>
  <c r="M246" i="6" s="1"/>
  <c r="I246" i="6"/>
  <c r="G246" i="6"/>
  <c r="J245" i="6"/>
  <c r="L245" i="6" s="1"/>
  <c r="M245" i="6" s="1"/>
  <c r="I245" i="6"/>
  <c r="G245" i="6"/>
  <c r="M244" i="6"/>
  <c r="J244" i="6"/>
  <c r="L244" i="6" s="1"/>
  <c r="I244" i="6"/>
  <c r="G244" i="6"/>
  <c r="J243" i="6"/>
  <c r="L243" i="6" s="1"/>
  <c r="M243" i="6" s="1"/>
  <c r="I243" i="6"/>
  <c r="G243" i="6"/>
  <c r="J242" i="6"/>
  <c r="L242" i="6" s="1"/>
  <c r="M242" i="6" s="1"/>
  <c r="I242" i="6"/>
  <c r="G242" i="6"/>
  <c r="M241" i="6"/>
  <c r="L241" i="6"/>
  <c r="J241" i="6"/>
  <c r="I241" i="6"/>
  <c r="G241" i="6"/>
  <c r="J240" i="6"/>
  <c r="L240" i="6" s="1"/>
  <c r="M240" i="6" s="1"/>
  <c r="I240" i="6"/>
  <c r="G240" i="6"/>
  <c r="L239" i="6"/>
  <c r="M239" i="6" s="1"/>
  <c r="J239" i="6"/>
  <c r="I239" i="6"/>
  <c r="G239" i="6"/>
  <c r="J238" i="6"/>
  <c r="L238" i="6" s="1"/>
  <c r="M238" i="6" s="1"/>
  <c r="I238" i="6"/>
  <c r="G238" i="6"/>
  <c r="M237" i="6"/>
  <c r="L237" i="6"/>
  <c r="J237" i="6"/>
  <c r="I237" i="6"/>
  <c r="G237" i="6"/>
  <c r="J236" i="6"/>
  <c r="L236" i="6" s="1"/>
  <c r="M236" i="6" s="1"/>
  <c r="I236" i="6"/>
  <c r="G236" i="6"/>
  <c r="M235" i="6"/>
  <c r="J235" i="6"/>
  <c r="L235" i="6" s="1"/>
  <c r="I235" i="6"/>
  <c r="G235" i="6"/>
  <c r="L234" i="6"/>
  <c r="M234" i="6" s="1"/>
  <c r="J234" i="6"/>
  <c r="I234" i="6"/>
  <c r="G234" i="6"/>
  <c r="L233" i="6"/>
  <c r="M233" i="6" s="1"/>
  <c r="J233" i="6"/>
  <c r="I233" i="6"/>
  <c r="G233" i="6"/>
  <c r="L232" i="6"/>
  <c r="M232" i="6" s="1"/>
  <c r="J232" i="6"/>
  <c r="I232" i="6"/>
  <c r="G232" i="6"/>
  <c r="J231" i="6"/>
  <c r="L231" i="6" s="1"/>
  <c r="M231" i="6" s="1"/>
  <c r="I231" i="6"/>
  <c r="G231" i="6"/>
  <c r="M230" i="6"/>
  <c r="L230" i="6"/>
  <c r="J230" i="6"/>
  <c r="I230" i="6"/>
  <c r="G230" i="6"/>
  <c r="J229" i="6"/>
  <c r="L229" i="6" s="1"/>
  <c r="M229" i="6" s="1"/>
  <c r="I229" i="6"/>
  <c r="G229" i="6"/>
  <c r="J228" i="6"/>
  <c r="L228" i="6" s="1"/>
  <c r="M228" i="6" s="1"/>
  <c r="I228" i="6"/>
  <c r="G228" i="6"/>
  <c r="J227" i="6"/>
  <c r="L227" i="6" s="1"/>
  <c r="M227" i="6" s="1"/>
  <c r="I227" i="6"/>
  <c r="G227" i="6"/>
  <c r="M226" i="6"/>
  <c r="J226" i="6"/>
  <c r="L226" i="6" s="1"/>
  <c r="I226" i="6"/>
  <c r="G226" i="6"/>
  <c r="L225" i="6"/>
  <c r="M225" i="6" s="1"/>
  <c r="J225" i="6"/>
  <c r="I225" i="6"/>
  <c r="G225" i="6"/>
  <c r="G265" i="6" s="1"/>
  <c r="J224" i="6"/>
  <c r="J265" i="6" s="1"/>
  <c r="I224" i="6"/>
  <c r="G224" i="6"/>
  <c r="K216" i="6"/>
  <c r="H216" i="6"/>
  <c r="E216" i="6"/>
  <c r="D216" i="6"/>
  <c r="C216" i="6"/>
  <c r="J215" i="6"/>
  <c r="L215" i="6" s="1"/>
  <c r="M215" i="6" s="1"/>
  <c r="I215" i="6"/>
  <c r="G215" i="6"/>
  <c r="J214" i="6"/>
  <c r="L214" i="6" s="1"/>
  <c r="M214" i="6" s="1"/>
  <c r="I214" i="6"/>
  <c r="G214" i="6"/>
  <c r="M213" i="6"/>
  <c r="L213" i="6"/>
  <c r="J213" i="6"/>
  <c r="I213" i="6"/>
  <c r="G213" i="6"/>
  <c r="J212" i="6"/>
  <c r="L212" i="6" s="1"/>
  <c r="M212" i="6" s="1"/>
  <c r="I212" i="6"/>
  <c r="G212" i="6"/>
  <c r="M211" i="6"/>
  <c r="L211" i="6"/>
  <c r="J211" i="6"/>
  <c r="I211" i="6"/>
  <c r="G211" i="6"/>
  <c r="L210" i="6"/>
  <c r="M210" i="6" s="1"/>
  <c r="J210" i="6"/>
  <c r="I210" i="6"/>
  <c r="G210" i="6"/>
  <c r="J209" i="6"/>
  <c r="L209" i="6" s="1"/>
  <c r="M209" i="6" s="1"/>
  <c r="I209" i="6"/>
  <c r="G209" i="6"/>
  <c r="J208" i="6"/>
  <c r="L208" i="6" s="1"/>
  <c r="M208" i="6" s="1"/>
  <c r="I208" i="6"/>
  <c r="G208" i="6"/>
  <c r="J207" i="6"/>
  <c r="L207" i="6" s="1"/>
  <c r="M207" i="6" s="1"/>
  <c r="I207" i="6"/>
  <c r="G207" i="6"/>
  <c r="M206" i="6"/>
  <c r="J206" i="6"/>
  <c r="L206" i="6" s="1"/>
  <c r="I206" i="6"/>
  <c r="G206" i="6"/>
  <c r="L205" i="6"/>
  <c r="M205" i="6" s="1"/>
  <c r="J205" i="6"/>
  <c r="I205" i="6"/>
  <c r="G205" i="6"/>
  <c r="J204" i="6"/>
  <c r="L204" i="6" s="1"/>
  <c r="M204" i="6" s="1"/>
  <c r="I204" i="6"/>
  <c r="G204" i="6"/>
  <c r="L203" i="6"/>
  <c r="M203" i="6" s="1"/>
  <c r="J203" i="6"/>
  <c r="I203" i="6"/>
  <c r="G203" i="6"/>
  <c r="M202" i="6"/>
  <c r="L202" i="6"/>
  <c r="J202" i="6"/>
  <c r="I202" i="6"/>
  <c r="G202" i="6"/>
  <c r="L201" i="6"/>
  <c r="M201" i="6" s="1"/>
  <c r="J201" i="6"/>
  <c r="I201" i="6"/>
  <c r="G201" i="6"/>
  <c r="J200" i="6"/>
  <c r="L200" i="6" s="1"/>
  <c r="M200" i="6" s="1"/>
  <c r="I200" i="6"/>
  <c r="G200" i="6"/>
  <c r="M199" i="6"/>
  <c r="L199" i="6"/>
  <c r="J199" i="6"/>
  <c r="I199" i="6"/>
  <c r="G199" i="6"/>
  <c r="M198" i="6"/>
  <c r="J198" i="6"/>
  <c r="L198" i="6" s="1"/>
  <c r="I198" i="6"/>
  <c r="G198" i="6"/>
  <c r="L197" i="6"/>
  <c r="M197" i="6" s="1"/>
  <c r="J197" i="6"/>
  <c r="I197" i="6"/>
  <c r="G197" i="6"/>
  <c r="J196" i="6"/>
  <c r="L196" i="6" s="1"/>
  <c r="M196" i="6" s="1"/>
  <c r="I196" i="6"/>
  <c r="G196" i="6"/>
  <c r="M195" i="6"/>
  <c r="L195" i="6"/>
  <c r="J195" i="6"/>
  <c r="I195" i="6"/>
  <c r="G195" i="6"/>
  <c r="J194" i="6"/>
  <c r="L194" i="6" s="1"/>
  <c r="M194" i="6" s="1"/>
  <c r="I194" i="6"/>
  <c r="G194" i="6"/>
  <c r="J193" i="6"/>
  <c r="L193" i="6" s="1"/>
  <c r="M193" i="6" s="1"/>
  <c r="I193" i="6"/>
  <c r="G193" i="6"/>
  <c r="M192" i="6"/>
  <c r="L192" i="6"/>
  <c r="J192" i="6"/>
  <c r="I192" i="6"/>
  <c r="G192" i="6"/>
  <c r="J191" i="6"/>
  <c r="L191" i="6" s="1"/>
  <c r="M191" i="6" s="1"/>
  <c r="I191" i="6"/>
  <c r="G191" i="6"/>
  <c r="J190" i="6"/>
  <c r="L190" i="6" s="1"/>
  <c r="M190" i="6" s="1"/>
  <c r="I190" i="6"/>
  <c r="G190" i="6"/>
  <c r="J189" i="6"/>
  <c r="L189" i="6" s="1"/>
  <c r="M189" i="6" s="1"/>
  <c r="I189" i="6"/>
  <c r="G189" i="6"/>
  <c r="M188" i="6"/>
  <c r="J188" i="6"/>
  <c r="L188" i="6" s="1"/>
  <c r="I188" i="6"/>
  <c r="G188" i="6"/>
  <c r="M187" i="6"/>
  <c r="L187" i="6"/>
  <c r="J187" i="6"/>
  <c r="I187" i="6"/>
  <c r="G187" i="6"/>
  <c r="M186" i="6"/>
  <c r="L186" i="6"/>
  <c r="J186" i="6"/>
  <c r="I186" i="6"/>
  <c r="G186" i="6"/>
  <c r="L185" i="6"/>
  <c r="M185" i="6" s="1"/>
  <c r="J185" i="6"/>
  <c r="I185" i="6"/>
  <c r="G185" i="6"/>
  <c r="J184" i="6"/>
  <c r="L184" i="6" s="1"/>
  <c r="M184" i="6" s="1"/>
  <c r="I184" i="6"/>
  <c r="G184" i="6"/>
  <c r="J183" i="6"/>
  <c r="L183" i="6" s="1"/>
  <c r="M183" i="6" s="1"/>
  <c r="I183" i="6"/>
  <c r="G183" i="6"/>
  <c r="J182" i="6"/>
  <c r="L182" i="6" s="1"/>
  <c r="M182" i="6" s="1"/>
  <c r="I182" i="6"/>
  <c r="G182" i="6"/>
  <c r="M181" i="6"/>
  <c r="L181" i="6"/>
  <c r="J181" i="6"/>
  <c r="I181" i="6"/>
  <c r="G181" i="6"/>
  <c r="J180" i="6"/>
  <c r="L180" i="6" s="1"/>
  <c r="M180" i="6" s="1"/>
  <c r="I180" i="6"/>
  <c r="G180" i="6"/>
  <c r="M179" i="6"/>
  <c r="L179" i="6"/>
  <c r="J179" i="6"/>
  <c r="I179" i="6"/>
  <c r="G179" i="6"/>
  <c r="L178" i="6"/>
  <c r="M178" i="6" s="1"/>
  <c r="J178" i="6"/>
  <c r="I178" i="6"/>
  <c r="G178" i="6"/>
  <c r="L177" i="6"/>
  <c r="M177" i="6" s="1"/>
  <c r="J177" i="6"/>
  <c r="I177" i="6"/>
  <c r="G177" i="6"/>
  <c r="L176" i="6"/>
  <c r="M176" i="6" s="1"/>
  <c r="J176" i="6"/>
  <c r="I176" i="6"/>
  <c r="G176" i="6"/>
  <c r="G216" i="6" s="1"/>
  <c r="J175" i="6"/>
  <c r="L175" i="6" s="1"/>
  <c r="I175" i="6"/>
  <c r="G175" i="6"/>
  <c r="K167" i="6"/>
  <c r="H167" i="6"/>
  <c r="E167" i="6"/>
  <c r="D167" i="6"/>
  <c r="C167" i="6"/>
  <c r="M166" i="6"/>
  <c r="J166" i="6"/>
  <c r="L166" i="6" s="1"/>
  <c r="I166" i="6"/>
  <c r="G166" i="6"/>
  <c r="L165" i="6"/>
  <c r="M165" i="6" s="1"/>
  <c r="J165" i="6"/>
  <c r="I165" i="6"/>
  <c r="G165" i="6"/>
  <c r="L164" i="6"/>
  <c r="M164" i="6" s="1"/>
  <c r="J164" i="6"/>
  <c r="I164" i="6"/>
  <c r="G164" i="6"/>
  <c r="L163" i="6"/>
  <c r="M163" i="6" s="1"/>
  <c r="J163" i="6"/>
  <c r="I163" i="6"/>
  <c r="G163" i="6"/>
  <c r="J162" i="6"/>
  <c r="L162" i="6" s="1"/>
  <c r="M162" i="6" s="1"/>
  <c r="I162" i="6"/>
  <c r="G162" i="6"/>
  <c r="M161" i="6"/>
  <c r="L161" i="6"/>
  <c r="J161" i="6"/>
  <c r="I161" i="6"/>
  <c r="G161" i="6"/>
  <c r="J160" i="6"/>
  <c r="L160" i="6" s="1"/>
  <c r="M160" i="6" s="1"/>
  <c r="I160" i="6"/>
  <c r="G160" i="6"/>
  <c r="J159" i="6"/>
  <c r="L159" i="6" s="1"/>
  <c r="M159" i="6" s="1"/>
  <c r="I159" i="6"/>
  <c r="G159" i="6"/>
  <c r="M158" i="6"/>
  <c r="L158" i="6"/>
  <c r="J158" i="6"/>
  <c r="I158" i="6"/>
  <c r="G158" i="6"/>
  <c r="M157" i="6"/>
  <c r="L157" i="6"/>
  <c r="J157" i="6"/>
  <c r="I157" i="6"/>
  <c r="G157" i="6"/>
  <c r="L156" i="6"/>
  <c r="M156" i="6" s="1"/>
  <c r="J156" i="6"/>
  <c r="I156" i="6"/>
  <c r="G156" i="6"/>
  <c r="J155" i="6"/>
  <c r="L155" i="6" s="1"/>
  <c r="M155" i="6" s="1"/>
  <c r="I155" i="6"/>
  <c r="G155" i="6"/>
  <c r="J154" i="6"/>
  <c r="L154" i="6" s="1"/>
  <c r="M154" i="6" s="1"/>
  <c r="I154" i="6"/>
  <c r="G154" i="6"/>
  <c r="J153" i="6"/>
  <c r="L153" i="6" s="1"/>
  <c r="M153" i="6" s="1"/>
  <c r="I153" i="6"/>
  <c r="G153" i="6"/>
  <c r="J152" i="6"/>
  <c r="L152" i="6" s="1"/>
  <c r="M152" i="6" s="1"/>
  <c r="I152" i="6"/>
  <c r="G152" i="6"/>
  <c r="M151" i="6"/>
  <c r="L151" i="6"/>
  <c r="J151" i="6"/>
  <c r="I151" i="6"/>
  <c r="G151" i="6"/>
  <c r="M150" i="6"/>
  <c r="J150" i="6"/>
  <c r="L150" i="6" s="1"/>
  <c r="I150" i="6"/>
  <c r="G150" i="6"/>
  <c r="L149" i="6"/>
  <c r="M149" i="6" s="1"/>
  <c r="J149" i="6"/>
  <c r="I149" i="6"/>
  <c r="G149" i="6"/>
  <c r="J148" i="6"/>
  <c r="L148" i="6" s="1"/>
  <c r="M148" i="6" s="1"/>
  <c r="I148" i="6"/>
  <c r="G148" i="6"/>
  <c r="L147" i="6"/>
  <c r="M147" i="6" s="1"/>
  <c r="J147" i="6"/>
  <c r="I147" i="6"/>
  <c r="G147" i="6"/>
  <c r="J146" i="6"/>
  <c r="L146" i="6" s="1"/>
  <c r="M146" i="6" s="1"/>
  <c r="I146" i="6"/>
  <c r="G146" i="6"/>
  <c r="J145" i="6"/>
  <c r="L145" i="6" s="1"/>
  <c r="M145" i="6" s="1"/>
  <c r="I145" i="6"/>
  <c r="G145" i="6"/>
  <c r="M144" i="6"/>
  <c r="J144" i="6"/>
  <c r="L144" i="6" s="1"/>
  <c r="I144" i="6"/>
  <c r="G144" i="6"/>
  <c r="J143" i="6"/>
  <c r="L143" i="6" s="1"/>
  <c r="M143" i="6" s="1"/>
  <c r="I143" i="6"/>
  <c r="G143" i="6"/>
  <c r="M142" i="6"/>
  <c r="L142" i="6"/>
  <c r="J142" i="6"/>
  <c r="I142" i="6"/>
  <c r="G142" i="6"/>
  <c r="L141" i="6"/>
  <c r="M141" i="6" s="1"/>
  <c r="J141" i="6"/>
  <c r="I141" i="6"/>
  <c r="G141" i="6"/>
  <c r="J140" i="6"/>
  <c r="L140" i="6" s="1"/>
  <c r="M140" i="6" s="1"/>
  <c r="I140" i="6"/>
  <c r="G140" i="6"/>
  <c r="J139" i="6"/>
  <c r="L139" i="6" s="1"/>
  <c r="M139" i="6" s="1"/>
  <c r="I139" i="6"/>
  <c r="G139" i="6"/>
  <c r="J138" i="6"/>
  <c r="L138" i="6" s="1"/>
  <c r="M138" i="6" s="1"/>
  <c r="I138" i="6"/>
  <c r="G138" i="6"/>
  <c r="J137" i="6"/>
  <c r="L137" i="6" s="1"/>
  <c r="M137" i="6" s="1"/>
  <c r="I137" i="6"/>
  <c r="G137" i="6"/>
  <c r="J136" i="6"/>
  <c r="L136" i="6" s="1"/>
  <c r="M136" i="6" s="1"/>
  <c r="I136" i="6"/>
  <c r="G136" i="6"/>
  <c r="L135" i="6"/>
  <c r="M135" i="6" s="1"/>
  <c r="J135" i="6"/>
  <c r="I135" i="6"/>
  <c r="G135" i="6"/>
  <c r="J134" i="6"/>
  <c r="L134" i="6" s="1"/>
  <c r="M134" i="6" s="1"/>
  <c r="I134" i="6"/>
  <c r="G134" i="6"/>
  <c r="J133" i="6"/>
  <c r="L133" i="6" s="1"/>
  <c r="M133" i="6" s="1"/>
  <c r="I133" i="6"/>
  <c r="G133" i="6"/>
  <c r="J132" i="6"/>
  <c r="L132" i="6" s="1"/>
  <c r="M132" i="6" s="1"/>
  <c r="I132" i="6"/>
  <c r="G132" i="6"/>
  <c r="L131" i="6"/>
  <c r="M131" i="6" s="1"/>
  <c r="J131" i="6"/>
  <c r="I131" i="6"/>
  <c r="G131" i="6"/>
  <c r="M130" i="6"/>
  <c r="L130" i="6"/>
  <c r="J130" i="6"/>
  <c r="I130" i="6"/>
  <c r="G130" i="6"/>
  <c r="J129" i="6"/>
  <c r="L129" i="6" s="1"/>
  <c r="M129" i="6" s="1"/>
  <c r="I129" i="6"/>
  <c r="G129" i="6"/>
  <c r="G167" i="6" s="1"/>
  <c r="M128" i="6"/>
  <c r="J128" i="6"/>
  <c r="L128" i="6" s="1"/>
  <c r="I128" i="6"/>
  <c r="G128" i="6"/>
  <c r="L127" i="6"/>
  <c r="M127" i="6" s="1"/>
  <c r="J127" i="6"/>
  <c r="J167" i="6" s="1"/>
  <c r="I127" i="6"/>
  <c r="G127" i="6"/>
  <c r="L126" i="6"/>
  <c r="L167" i="6" s="1"/>
  <c r="M167" i="6" s="1"/>
  <c r="J126" i="6"/>
  <c r="I126" i="6"/>
  <c r="G126" i="6"/>
  <c r="K118" i="6"/>
  <c r="H118" i="6"/>
  <c r="E118" i="6"/>
  <c r="D118" i="6"/>
  <c r="C118" i="6"/>
  <c r="M117" i="6"/>
  <c r="L117" i="6"/>
  <c r="J117" i="6"/>
  <c r="I117" i="6"/>
  <c r="G117" i="6"/>
  <c r="J116" i="6"/>
  <c r="L116" i="6" s="1"/>
  <c r="M116" i="6" s="1"/>
  <c r="I116" i="6"/>
  <c r="G116" i="6"/>
  <c r="J115" i="6"/>
  <c r="L115" i="6" s="1"/>
  <c r="M115" i="6" s="1"/>
  <c r="I115" i="6"/>
  <c r="G115" i="6"/>
  <c r="J114" i="6"/>
  <c r="L114" i="6" s="1"/>
  <c r="M114" i="6" s="1"/>
  <c r="I114" i="6"/>
  <c r="G114" i="6"/>
  <c r="J113" i="6"/>
  <c r="L113" i="6" s="1"/>
  <c r="M113" i="6" s="1"/>
  <c r="I113" i="6"/>
  <c r="G113" i="6"/>
  <c r="J112" i="6"/>
  <c r="L112" i="6" s="1"/>
  <c r="M112" i="6" s="1"/>
  <c r="I112" i="6"/>
  <c r="G112" i="6"/>
  <c r="J111" i="6"/>
  <c r="L111" i="6" s="1"/>
  <c r="M111" i="6" s="1"/>
  <c r="I111" i="6"/>
  <c r="G111" i="6"/>
  <c r="M110" i="6"/>
  <c r="L110" i="6"/>
  <c r="J110" i="6"/>
  <c r="I110" i="6"/>
  <c r="G110" i="6"/>
  <c r="L109" i="6"/>
  <c r="M109" i="6" s="1"/>
  <c r="J109" i="6"/>
  <c r="I109" i="6"/>
  <c r="G109" i="6"/>
  <c r="L108" i="6"/>
  <c r="M108" i="6" s="1"/>
  <c r="J108" i="6"/>
  <c r="I108" i="6"/>
  <c r="G108" i="6"/>
  <c r="L107" i="6"/>
  <c r="M107" i="6" s="1"/>
  <c r="J107" i="6"/>
  <c r="I107" i="6"/>
  <c r="G107" i="6"/>
  <c r="J106" i="6"/>
  <c r="L106" i="6" s="1"/>
  <c r="M106" i="6" s="1"/>
  <c r="I106" i="6"/>
  <c r="G106" i="6"/>
  <c r="J105" i="6"/>
  <c r="L105" i="6" s="1"/>
  <c r="M105" i="6" s="1"/>
  <c r="I105" i="6"/>
  <c r="G105" i="6"/>
  <c r="J104" i="6"/>
  <c r="L104" i="6" s="1"/>
  <c r="M104" i="6" s="1"/>
  <c r="I104" i="6"/>
  <c r="G104" i="6"/>
  <c r="M103" i="6"/>
  <c r="L103" i="6"/>
  <c r="J103" i="6"/>
  <c r="I103" i="6"/>
  <c r="G103" i="6"/>
  <c r="J102" i="6"/>
  <c r="L102" i="6" s="1"/>
  <c r="M102" i="6" s="1"/>
  <c r="I102" i="6"/>
  <c r="G102" i="6"/>
  <c r="J101" i="6"/>
  <c r="L101" i="6" s="1"/>
  <c r="M101" i="6" s="1"/>
  <c r="I101" i="6"/>
  <c r="G101" i="6"/>
  <c r="M100" i="6"/>
  <c r="L100" i="6"/>
  <c r="J100" i="6"/>
  <c r="I100" i="6"/>
  <c r="G100" i="6"/>
  <c r="J99" i="6"/>
  <c r="L99" i="6" s="1"/>
  <c r="M99" i="6" s="1"/>
  <c r="I99" i="6"/>
  <c r="G99" i="6"/>
  <c r="J98" i="6"/>
  <c r="L98" i="6" s="1"/>
  <c r="M98" i="6" s="1"/>
  <c r="I98" i="6"/>
  <c r="G98" i="6"/>
  <c r="J97" i="6"/>
  <c r="L97" i="6" s="1"/>
  <c r="M97" i="6" s="1"/>
  <c r="I97" i="6"/>
  <c r="G97" i="6"/>
  <c r="M96" i="6"/>
  <c r="L96" i="6"/>
  <c r="J96" i="6"/>
  <c r="I96" i="6"/>
  <c r="G96" i="6"/>
  <c r="J95" i="6"/>
  <c r="L95" i="6" s="1"/>
  <c r="M95" i="6" s="1"/>
  <c r="I95" i="6"/>
  <c r="G95" i="6"/>
  <c r="J94" i="6"/>
  <c r="L94" i="6" s="1"/>
  <c r="M94" i="6" s="1"/>
  <c r="I94" i="6"/>
  <c r="G94" i="6"/>
  <c r="M93" i="6"/>
  <c r="L93" i="6"/>
  <c r="J93" i="6"/>
  <c r="I93" i="6"/>
  <c r="G93" i="6"/>
  <c r="J92" i="6"/>
  <c r="L92" i="6" s="1"/>
  <c r="M92" i="6" s="1"/>
  <c r="I92" i="6"/>
  <c r="G92" i="6"/>
  <c r="J91" i="6"/>
  <c r="L91" i="6" s="1"/>
  <c r="M91" i="6" s="1"/>
  <c r="I91" i="6"/>
  <c r="G91" i="6"/>
  <c r="L90" i="6"/>
  <c r="M90" i="6" s="1"/>
  <c r="J90" i="6"/>
  <c r="I90" i="6"/>
  <c r="G90" i="6"/>
  <c r="J89" i="6"/>
  <c r="L89" i="6" s="1"/>
  <c r="M89" i="6" s="1"/>
  <c r="I89" i="6"/>
  <c r="G89" i="6"/>
  <c r="L88" i="6"/>
  <c r="M88" i="6" s="1"/>
  <c r="J88" i="6"/>
  <c r="I88" i="6"/>
  <c r="G88" i="6"/>
  <c r="J87" i="6"/>
  <c r="L87" i="6" s="1"/>
  <c r="M87" i="6" s="1"/>
  <c r="I87" i="6"/>
  <c r="G87" i="6"/>
  <c r="L86" i="6"/>
  <c r="M86" i="6" s="1"/>
  <c r="J86" i="6"/>
  <c r="I86" i="6"/>
  <c r="G86" i="6"/>
  <c r="J85" i="6"/>
  <c r="L85" i="6" s="1"/>
  <c r="M85" i="6" s="1"/>
  <c r="I85" i="6"/>
  <c r="G85" i="6"/>
  <c r="J84" i="6"/>
  <c r="L84" i="6" s="1"/>
  <c r="M84" i="6" s="1"/>
  <c r="I84" i="6"/>
  <c r="G84" i="6"/>
  <c r="J83" i="6"/>
  <c r="L83" i="6" s="1"/>
  <c r="M83" i="6" s="1"/>
  <c r="I83" i="6"/>
  <c r="G83" i="6"/>
  <c r="J82" i="6"/>
  <c r="L82" i="6" s="1"/>
  <c r="M82" i="6" s="1"/>
  <c r="I82" i="6"/>
  <c r="G82" i="6"/>
  <c r="J81" i="6"/>
  <c r="L81" i="6" s="1"/>
  <c r="M81" i="6" s="1"/>
  <c r="I81" i="6"/>
  <c r="G81" i="6"/>
  <c r="M80" i="6"/>
  <c r="L80" i="6"/>
  <c r="J80" i="6"/>
  <c r="I80" i="6"/>
  <c r="G80" i="6"/>
  <c r="J79" i="6"/>
  <c r="L79" i="6" s="1"/>
  <c r="M79" i="6" s="1"/>
  <c r="I79" i="6"/>
  <c r="G79" i="6"/>
  <c r="J78" i="6"/>
  <c r="L78" i="6" s="1"/>
  <c r="M78" i="6" s="1"/>
  <c r="I78" i="6"/>
  <c r="G78" i="6"/>
  <c r="G118" i="6" s="1"/>
  <c r="M77" i="6"/>
  <c r="L77" i="6"/>
  <c r="J77" i="6"/>
  <c r="I77" i="6"/>
  <c r="G77" i="6"/>
  <c r="K69" i="6"/>
  <c r="H69" i="6"/>
  <c r="E69" i="6"/>
  <c r="D69" i="6"/>
  <c r="C69" i="6"/>
  <c r="L68" i="6"/>
  <c r="M68" i="6" s="1"/>
  <c r="J68" i="6"/>
  <c r="I68" i="6"/>
  <c r="G68" i="6"/>
  <c r="J67" i="6"/>
  <c r="L67" i="6" s="1"/>
  <c r="M67" i="6" s="1"/>
  <c r="I67" i="6"/>
  <c r="G67" i="6"/>
  <c r="L66" i="6"/>
  <c r="M66" i="6" s="1"/>
  <c r="J66" i="6"/>
  <c r="I66" i="6"/>
  <c r="G66" i="6"/>
  <c r="J65" i="6"/>
  <c r="L65" i="6" s="1"/>
  <c r="M65" i="6" s="1"/>
  <c r="I65" i="6"/>
  <c r="G65" i="6"/>
  <c r="L64" i="6"/>
  <c r="M64" i="6" s="1"/>
  <c r="J64" i="6"/>
  <c r="I64" i="6"/>
  <c r="G64" i="6"/>
  <c r="J63" i="6"/>
  <c r="L63" i="6" s="1"/>
  <c r="M63" i="6" s="1"/>
  <c r="I63" i="6"/>
  <c r="G63" i="6"/>
  <c r="J62" i="6"/>
  <c r="L62" i="6" s="1"/>
  <c r="M62" i="6" s="1"/>
  <c r="I62" i="6"/>
  <c r="G62" i="6"/>
  <c r="J61" i="6"/>
  <c r="L61" i="6" s="1"/>
  <c r="M61" i="6" s="1"/>
  <c r="I61" i="6"/>
  <c r="G61" i="6"/>
  <c r="J60" i="6"/>
  <c r="L60" i="6" s="1"/>
  <c r="M60" i="6" s="1"/>
  <c r="I60" i="6"/>
  <c r="G60" i="6"/>
  <c r="J59" i="6"/>
  <c r="L59" i="6" s="1"/>
  <c r="M59" i="6" s="1"/>
  <c r="I59" i="6"/>
  <c r="G59" i="6"/>
  <c r="J58" i="6"/>
  <c r="L58" i="6" s="1"/>
  <c r="M58" i="6" s="1"/>
  <c r="I58" i="6"/>
  <c r="G58" i="6"/>
  <c r="J57" i="6"/>
  <c r="L57" i="6" s="1"/>
  <c r="M57" i="6" s="1"/>
  <c r="I57" i="6"/>
  <c r="G57" i="6"/>
  <c r="J56" i="6"/>
  <c r="L56" i="6" s="1"/>
  <c r="M56" i="6" s="1"/>
  <c r="I56" i="6"/>
  <c r="G56" i="6"/>
  <c r="M55" i="6"/>
  <c r="L55" i="6"/>
  <c r="J55" i="6"/>
  <c r="I55" i="6"/>
  <c r="G55" i="6"/>
  <c r="J54" i="6"/>
  <c r="L54" i="6" s="1"/>
  <c r="M54" i="6" s="1"/>
  <c r="I54" i="6"/>
  <c r="G54" i="6"/>
  <c r="J53" i="6"/>
  <c r="L53" i="6" s="1"/>
  <c r="M53" i="6" s="1"/>
  <c r="I53" i="6"/>
  <c r="G53" i="6"/>
  <c r="L52" i="6"/>
  <c r="M52" i="6" s="1"/>
  <c r="J52" i="6"/>
  <c r="I52" i="6"/>
  <c r="G52" i="6"/>
  <c r="J51" i="6"/>
  <c r="L51" i="6" s="1"/>
  <c r="M51" i="6" s="1"/>
  <c r="I51" i="6"/>
  <c r="G51" i="6"/>
  <c r="L50" i="6"/>
  <c r="M50" i="6" s="1"/>
  <c r="J50" i="6"/>
  <c r="I50" i="6"/>
  <c r="G50" i="6"/>
  <c r="J49" i="6"/>
  <c r="L49" i="6" s="1"/>
  <c r="M49" i="6" s="1"/>
  <c r="I49" i="6"/>
  <c r="G49" i="6"/>
  <c r="L48" i="6"/>
  <c r="M48" i="6" s="1"/>
  <c r="J48" i="6"/>
  <c r="I48" i="6"/>
  <c r="G48" i="6"/>
  <c r="J47" i="6"/>
  <c r="L47" i="6" s="1"/>
  <c r="M47" i="6" s="1"/>
  <c r="I47" i="6"/>
  <c r="G47" i="6"/>
  <c r="J46" i="6"/>
  <c r="L46" i="6" s="1"/>
  <c r="M46" i="6" s="1"/>
  <c r="I46" i="6"/>
  <c r="G46" i="6"/>
  <c r="J45" i="6"/>
  <c r="L45" i="6" s="1"/>
  <c r="M45" i="6" s="1"/>
  <c r="I45" i="6"/>
  <c r="G45" i="6"/>
  <c r="J44" i="6"/>
  <c r="L44" i="6" s="1"/>
  <c r="M44" i="6" s="1"/>
  <c r="I44" i="6"/>
  <c r="G44" i="6"/>
  <c r="J43" i="6"/>
  <c r="L43" i="6" s="1"/>
  <c r="M43" i="6" s="1"/>
  <c r="I43" i="6"/>
  <c r="G43" i="6"/>
  <c r="J42" i="6"/>
  <c r="L42" i="6" s="1"/>
  <c r="M42" i="6" s="1"/>
  <c r="I42" i="6"/>
  <c r="G42" i="6"/>
  <c r="J41" i="6"/>
  <c r="L41" i="6" s="1"/>
  <c r="M41" i="6" s="1"/>
  <c r="I41" i="6"/>
  <c r="G41" i="6"/>
  <c r="J40" i="6"/>
  <c r="L40" i="6" s="1"/>
  <c r="M40" i="6" s="1"/>
  <c r="I40" i="6"/>
  <c r="G40" i="6"/>
  <c r="M39" i="6"/>
  <c r="L39" i="6"/>
  <c r="J39" i="6"/>
  <c r="I39" i="6"/>
  <c r="G39" i="6"/>
  <c r="J38" i="6"/>
  <c r="L38" i="6" s="1"/>
  <c r="M38" i="6" s="1"/>
  <c r="I38" i="6"/>
  <c r="G38" i="6"/>
  <c r="J37" i="6"/>
  <c r="L37" i="6" s="1"/>
  <c r="M37" i="6" s="1"/>
  <c r="I37" i="6"/>
  <c r="G37" i="6"/>
  <c r="L36" i="6"/>
  <c r="M36" i="6" s="1"/>
  <c r="J36" i="6"/>
  <c r="I36" i="6"/>
  <c r="G36" i="6"/>
  <c r="J35" i="6"/>
  <c r="L35" i="6" s="1"/>
  <c r="M35" i="6" s="1"/>
  <c r="I35" i="6"/>
  <c r="G35" i="6"/>
  <c r="L34" i="6"/>
  <c r="M34" i="6" s="1"/>
  <c r="J34" i="6"/>
  <c r="I34" i="6"/>
  <c r="G34" i="6"/>
  <c r="J33" i="6"/>
  <c r="L33" i="6" s="1"/>
  <c r="M33" i="6" s="1"/>
  <c r="I33" i="6"/>
  <c r="G33" i="6"/>
  <c r="L32" i="6"/>
  <c r="M32" i="6" s="1"/>
  <c r="J32" i="6"/>
  <c r="I32" i="6"/>
  <c r="G32" i="6"/>
  <c r="J31" i="6"/>
  <c r="L31" i="6" s="1"/>
  <c r="M31" i="6" s="1"/>
  <c r="I31" i="6"/>
  <c r="G31" i="6"/>
  <c r="J30" i="6"/>
  <c r="L30" i="6" s="1"/>
  <c r="M30" i="6" s="1"/>
  <c r="I30" i="6"/>
  <c r="G30" i="6"/>
  <c r="J29" i="6"/>
  <c r="L29" i="6" s="1"/>
  <c r="M29" i="6" s="1"/>
  <c r="I29" i="6"/>
  <c r="G29" i="6"/>
  <c r="G69" i="6" s="1"/>
  <c r="J28" i="6"/>
  <c r="J69" i="6" s="1"/>
  <c r="I28" i="6"/>
  <c r="G28" i="6"/>
  <c r="M95" i="5"/>
  <c r="M430" i="6" l="1"/>
  <c r="L461" i="6"/>
  <c r="M461" i="6" s="1"/>
  <c r="L224" i="6"/>
  <c r="J412" i="6"/>
  <c r="J510" i="6"/>
  <c r="L510" i="6"/>
  <c r="M510" i="6" s="1"/>
  <c r="G657" i="6"/>
  <c r="L28" i="6"/>
  <c r="J657" i="6"/>
  <c r="L363" i="6"/>
  <c r="M363" i="6" s="1"/>
  <c r="G510" i="6"/>
  <c r="L657" i="6"/>
  <c r="M657" i="6" s="1"/>
  <c r="G755" i="6"/>
  <c r="J755" i="6"/>
  <c r="J314" i="6"/>
  <c r="M126" i="6"/>
  <c r="G461" i="6"/>
  <c r="J118" i="6"/>
  <c r="L412" i="6"/>
  <c r="M412" i="6" s="1"/>
  <c r="J461" i="6"/>
  <c r="L755" i="6"/>
  <c r="M755" i="6" s="1"/>
  <c r="L118" i="6"/>
  <c r="M118" i="6" s="1"/>
  <c r="J216" i="6"/>
  <c r="J706" i="6"/>
  <c r="G706" i="6"/>
  <c r="G804" i="6"/>
  <c r="L314" i="6"/>
  <c r="M314" i="6" s="1"/>
  <c r="J363" i="6"/>
  <c r="C608" i="6"/>
  <c r="L706" i="6"/>
  <c r="M706" i="6" s="1"/>
  <c r="G314" i="6"/>
  <c r="L216" i="6"/>
  <c r="M216" i="6" s="1"/>
  <c r="M175" i="6"/>
  <c r="G363" i="6"/>
  <c r="G608" i="6"/>
  <c r="J567" i="6"/>
  <c r="L518" i="6"/>
  <c r="G549" i="6"/>
  <c r="J549" i="6" s="1"/>
  <c r="L549" i="6" s="1"/>
  <c r="M549" i="6" s="1"/>
  <c r="E559" i="6"/>
  <c r="G520" i="6"/>
  <c r="J520" i="6" s="1"/>
  <c r="L520" i="6" s="1"/>
  <c r="M520" i="6" s="1"/>
  <c r="L763" i="6"/>
  <c r="G527" i="6"/>
  <c r="J527" i="6" s="1"/>
  <c r="L527" i="6" s="1"/>
  <c r="M527" i="6" s="1"/>
  <c r="Q103" i="5"/>
  <c r="P103" i="5"/>
  <c r="O103" i="5"/>
  <c r="M103" i="5"/>
  <c r="Q102" i="5"/>
  <c r="P102" i="5"/>
  <c r="O102" i="5"/>
  <c r="M102" i="5"/>
  <c r="Q101" i="5"/>
  <c r="P101" i="5"/>
  <c r="O101" i="5"/>
  <c r="M101" i="5"/>
  <c r="Q100" i="5"/>
  <c r="P100" i="5"/>
  <c r="O100" i="5"/>
  <c r="M100" i="5"/>
  <c r="Q99" i="5"/>
  <c r="P99" i="5"/>
  <c r="O99" i="5"/>
  <c r="M99" i="5"/>
  <c r="Q98" i="5"/>
  <c r="P98" i="5"/>
  <c r="O98" i="5"/>
  <c r="M98" i="5"/>
  <c r="Q97" i="5"/>
  <c r="P97" i="5"/>
  <c r="O97" i="5"/>
  <c r="M97" i="5"/>
  <c r="Q96" i="5"/>
  <c r="P96" i="5"/>
  <c r="O96" i="5"/>
  <c r="M96" i="5"/>
  <c r="Q95" i="5"/>
  <c r="P95" i="5"/>
  <c r="O95" i="5"/>
  <c r="Q94" i="5"/>
  <c r="P94" i="5"/>
  <c r="O94" i="5"/>
  <c r="M94" i="5"/>
  <c r="Q93" i="5"/>
  <c r="P93" i="5"/>
  <c r="O93" i="5"/>
  <c r="M93" i="5"/>
  <c r="Q92" i="5"/>
  <c r="P92" i="5"/>
  <c r="O92" i="5"/>
  <c r="M92" i="5"/>
  <c r="Q91" i="5"/>
  <c r="P91" i="5"/>
  <c r="O91" i="5"/>
  <c r="M91" i="5"/>
  <c r="Q90" i="5"/>
  <c r="P90" i="5"/>
  <c r="O90" i="5"/>
  <c r="M90" i="5"/>
  <c r="Q89" i="5"/>
  <c r="P89" i="5"/>
  <c r="O89" i="5"/>
  <c r="M89" i="5"/>
  <c r="Q88" i="5"/>
  <c r="P88" i="5"/>
  <c r="O88" i="5"/>
  <c r="M88" i="5"/>
  <c r="Q87" i="5"/>
  <c r="P87" i="5"/>
  <c r="O87" i="5"/>
  <c r="M87" i="5"/>
  <c r="Q86" i="5"/>
  <c r="P86" i="5"/>
  <c r="O86" i="5"/>
  <c r="M86" i="5"/>
  <c r="Q85" i="5"/>
  <c r="P85" i="5"/>
  <c r="O85" i="5"/>
  <c r="M85" i="5"/>
  <c r="Q84" i="5"/>
  <c r="P84" i="5"/>
  <c r="O84" i="5"/>
  <c r="M84" i="5"/>
  <c r="Q83" i="5"/>
  <c r="P83" i="5"/>
  <c r="O83" i="5"/>
  <c r="M83" i="5"/>
  <c r="Q82" i="5"/>
  <c r="P82" i="5"/>
  <c r="O82" i="5"/>
  <c r="M82" i="5"/>
  <c r="Q81" i="5"/>
  <c r="P81" i="5"/>
  <c r="O81" i="5"/>
  <c r="M81" i="5"/>
  <c r="Q80" i="5"/>
  <c r="P80" i="5"/>
  <c r="O80" i="5"/>
  <c r="M80" i="5"/>
  <c r="Q79" i="5"/>
  <c r="P79" i="5"/>
  <c r="O79" i="5"/>
  <c r="M79" i="5"/>
  <c r="Q72" i="5"/>
  <c r="P72" i="5"/>
  <c r="O72" i="5"/>
  <c r="M72" i="5"/>
  <c r="Q71" i="5"/>
  <c r="P71" i="5"/>
  <c r="O71" i="5"/>
  <c r="M71" i="5"/>
  <c r="Q70" i="5"/>
  <c r="P70" i="5"/>
  <c r="O70" i="5"/>
  <c r="M70" i="5"/>
  <c r="Q69" i="5"/>
  <c r="P69" i="5"/>
  <c r="O69" i="5"/>
  <c r="M69" i="5"/>
  <c r="Q68" i="5"/>
  <c r="P68" i="5"/>
  <c r="O68" i="5"/>
  <c r="M68" i="5"/>
  <c r="Q67" i="5"/>
  <c r="P67" i="5"/>
  <c r="O67" i="5"/>
  <c r="M67" i="5"/>
  <c r="Q66" i="5"/>
  <c r="P66" i="5"/>
  <c r="O66" i="5"/>
  <c r="M66" i="5"/>
  <c r="Q65" i="5"/>
  <c r="P65" i="5"/>
  <c r="O65" i="5"/>
  <c r="M65" i="5"/>
  <c r="Q64" i="5"/>
  <c r="P64" i="5"/>
  <c r="O64" i="5"/>
  <c r="M64" i="5"/>
  <c r="Q63" i="5"/>
  <c r="P63" i="5"/>
  <c r="O63" i="5"/>
  <c r="M63" i="5"/>
  <c r="Q62" i="5"/>
  <c r="P62" i="5"/>
  <c r="O62" i="5"/>
  <c r="M62" i="5"/>
  <c r="Q61" i="5"/>
  <c r="P61" i="5"/>
  <c r="O61" i="5"/>
  <c r="M61" i="5"/>
  <c r="Q60" i="5"/>
  <c r="P60" i="5"/>
  <c r="O60" i="5"/>
  <c r="M60" i="5"/>
  <c r="Q59" i="5"/>
  <c r="P59" i="5"/>
  <c r="O59" i="5"/>
  <c r="M59" i="5"/>
  <c r="Q58" i="5"/>
  <c r="P58" i="5"/>
  <c r="O58" i="5"/>
  <c r="M58" i="5"/>
  <c r="Q57" i="5"/>
  <c r="P57" i="5"/>
  <c r="O57" i="5"/>
  <c r="M57" i="5"/>
  <c r="Q56" i="5"/>
  <c r="P56" i="5"/>
  <c r="O56" i="5"/>
  <c r="M56" i="5"/>
  <c r="Q55" i="5"/>
  <c r="P55" i="5"/>
  <c r="O55" i="5"/>
  <c r="M55" i="5"/>
  <c r="Q54" i="5"/>
  <c r="P54" i="5"/>
  <c r="O54" i="5"/>
  <c r="M54" i="5"/>
  <c r="Q53" i="5"/>
  <c r="P53" i="5"/>
  <c r="O53" i="5"/>
  <c r="M53" i="5"/>
  <c r="Q52" i="5"/>
  <c r="P52" i="5"/>
  <c r="O52" i="5"/>
  <c r="M52" i="5"/>
  <c r="Q51" i="5"/>
  <c r="P51" i="5"/>
  <c r="O51" i="5"/>
  <c r="M51" i="5"/>
  <c r="Q50" i="5"/>
  <c r="P50" i="5"/>
  <c r="O50" i="5"/>
  <c r="M50" i="5"/>
  <c r="Q49" i="5"/>
  <c r="P49" i="5"/>
  <c r="O49" i="5"/>
  <c r="M49" i="5"/>
  <c r="Q48" i="5"/>
  <c r="P48" i="5"/>
  <c r="O48" i="5"/>
  <c r="M48" i="5"/>
  <c r="Q47" i="5"/>
  <c r="P47" i="5"/>
  <c r="O47" i="5"/>
  <c r="M47" i="5"/>
  <c r="Q46" i="5"/>
  <c r="P46" i="5"/>
  <c r="O46" i="5"/>
  <c r="M46" i="5"/>
  <c r="Q45" i="5"/>
  <c r="P45" i="5"/>
  <c r="O45" i="5"/>
  <c r="M45" i="5"/>
  <c r="Q44" i="5"/>
  <c r="P44" i="5"/>
  <c r="O44" i="5"/>
  <c r="M44" i="5"/>
  <c r="Q43" i="5"/>
  <c r="P43" i="5"/>
  <c r="O43" i="5"/>
  <c r="M43" i="5"/>
  <c r="Q42" i="5"/>
  <c r="P42" i="5"/>
  <c r="O42" i="5"/>
  <c r="M42" i="5"/>
  <c r="Q41" i="5"/>
  <c r="P41" i="5"/>
  <c r="O41" i="5"/>
  <c r="M41" i="5"/>
  <c r="Q40" i="5"/>
  <c r="P40" i="5"/>
  <c r="O40" i="5"/>
  <c r="M40" i="5"/>
  <c r="Q39" i="5"/>
  <c r="P39" i="5"/>
  <c r="O39" i="5"/>
  <c r="M39" i="5"/>
  <c r="Q38" i="5"/>
  <c r="P38" i="5"/>
  <c r="O38" i="5"/>
  <c r="M38" i="5"/>
  <c r="Q37" i="5"/>
  <c r="P37" i="5"/>
  <c r="O37" i="5"/>
  <c r="M37" i="5"/>
  <c r="Q36" i="5"/>
  <c r="P36" i="5"/>
  <c r="O36" i="5"/>
  <c r="M36" i="5"/>
  <c r="Q35" i="5"/>
  <c r="P35" i="5"/>
  <c r="O35" i="5"/>
  <c r="M35" i="5"/>
  <c r="Q34" i="5"/>
  <c r="P34" i="5"/>
  <c r="O34" i="5"/>
  <c r="M34" i="5"/>
  <c r="Q33" i="5"/>
  <c r="P33" i="5"/>
  <c r="O33" i="5"/>
  <c r="M33" i="5"/>
  <c r="Q32" i="5"/>
  <c r="P32" i="5"/>
  <c r="O32" i="5"/>
  <c r="M32" i="5"/>
  <c r="Q31" i="5"/>
  <c r="P31" i="5"/>
  <c r="O31" i="5"/>
  <c r="M31" i="5"/>
  <c r="Q30" i="5"/>
  <c r="P30" i="5"/>
  <c r="O30" i="5"/>
  <c r="M30" i="5"/>
  <c r="Q29" i="5"/>
  <c r="P29" i="5"/>
  <c r="O29" i="5"/>
  <c r="M29" i="5"/>
  <c r="Q28" i="5"/>
  <c r="P28" i="5"/>
  <c r="O28" i="5"/>
  <c r="M28" i="5"/>
  <c r="Q27" i="5"/>
  <c r="P27" i="5"/>
  <c r="O27" i="5"/>
  <c r="M27" i="5"/>
  <c r="Q26" i="5"/>
  <c r="P26" i="5"/>
  <c r="O26" i="5"/>
  <c r="M26" i="5"/>
  <c r="Q25" i="5"/>
  <c r="P25" i="5"/>
  <c r="O25" i="5"/>
  <c r="M25" i="5"/>
  <c r="Q24" i="5"/>
  <c r="P24" i="5"/>
  <c r="O24" i="5"/>
  <c r="M24" i="5"/>
  <c r="Q23" i="5"/>
  <c r="P23" i="5"/>
  <c r="O23" i="5"/>
  <c r="M23" i="5"/>
  <c r="Q22" i="5"/>
  <c r="P22" i="5"/>
  <c r="O22" i="5"/>
  <c r="M22" i="5"/>
  <c r="Q21" i="5"/>
  <c r="P21" i="5"/>
  <c r="O21" i="5"/>
  <c r="M21" i="5"/>
  <c r="Q20" i="5"/>
  <c r="P20" i="5"/>
  <c r="O20" i="5"/>
  <c r="M20" i="5"/>
  <c r="Q19" i="5"/>
  <c r="P19" i="5"/>
  <c r="O19" i="5"/>
  <c r="M19" i="5"/>
  <c r="Q18" i="5"/>
  <c r="P18" i="5"/>
  <c r="O18" i="5"/>
  <c r="M18" i="5"/>
  <c r="Q17" i="5"/>
  <c r="P17" i="5"/>
  <c r="O17" i="5"/>
  <c r="M17" i="5"/>
  <c r="L804" i="6" l="1"/>
  <c r="M804" i="6" s="1"/>
  <c r="M763" i="6"/>
  <c r="M28" i="6"/>
  <c r="L69" i="6"/>
  <c r="M69" i="6" s="1"/>
  <c r="G559" i="6"/>
  <c r="L559" i="6"/>
  <c r="M559" i="6" s="1"/>
  <c r="M518" i="6"/>
  <c r="J608" i="6"/>
  <c r="L567" i="6"/>
  <c r="J559" i="6"/>
  <c r="L265" i="6"/>
  <c r="M265" i="6" s="1"/>
  <c r="M224" i="6"/>
  <c r="L608" i="6" l="1"/>
  <c r="M608" i="6" s="1"/>
  <c r="M56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CHAN Jennifer</author>
  </authors>
  <commentList>
    <comment ref="J17" authorId="0" shapeId="0" xr:uid="{94826A31-811F-4DDC-AF64-35E41EE43CDF}">
      <text>
        <r>
          <rPr>
            <sz val="9"/>
            <color indexed="81"/>
            <rFont val="Tahoma"/>
            <family val="2"/>
          </rPr>
          <t xml:space="preserve">Was not updated to 1725 as Tx does not use this account
</t>
        </r>
      </text>
    </comment>
    <comment ref="J20" authorId="0" shapeId="0" xr:uid="{E43B9194-E8EA-4F89-9F7E-BF9B25B84238}">
      <text>
        <r>
          <rPr>
            <sz val="9"/>
            <color indexed="81"/>
            <rFont val="Tahoma"/>
            <family val="2"/>
          </rPr>
          <t xml:space="preserve">Was not updated to 1725 as Tx does not use this account
</t>
        </r>
      </text>
    </comment>
    <comment ref="J23" authorId="0" shapeId="0" xr:uid="{EBB5B429-06AD-4CAE-A2C5-12CE032FA8A6}">
      <text>
        <r>
          <rPr>
            <sz val="9"/>
            <color indexed="81"/>
            <rFont val="Tahoma"/>
            <family val="2"/>
          </rPr>
          <t xml:space="preserve">Was not updated to 1725 as Tx does not use this account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tc={A67960CA-302D-4D99-8964-8F868356AADF}</author>
    <author>tc={D292DA17-2CE0-4A91-8BB1-AB5E23BCE608}</author>
    <author>tc={B13FF349-3AE2-43D0-B40E-087BA1935A0D}</author>
    <author>tc={3D719CBB-8E5E-4ADC-B79B-2BDA153CBCC1}</author>
  </authors>
  <commentList>
    <comment ref="K520" authorId="0" shapeId="0" xr:uid="{A67960CA-302D-4D99-8964-8F868356AADF}">
      <text>
        <t>[Threaded comment]
Your version of Excel allows you to read this threaded comment; however, any edits to it will get removed if the file is opened in a newer version of Excel. Learn more: https://go.microsoft.com/fwlink/?linkid=870924
Comment:
    @Shahdil Alibhai @Laura Hampton Why is there an amount in here if there should be $0 depreciation?
Reply:
    Correct - s/b $0</t>
      </text>
    </comment>
    <comment ref="K527" authorId="1" shapeId="0" xr:uid="{D292DA17-2CE0-4A91-8BB1-AB5E23BCE608}">
      <text>
        <t>[Threaded comment]
Your version of Excel allows you to read this threaded comment; however, any edits to it will get removed if the file is opened in a newer version of Excel. Learn more: https://go.microsoft.com/fwlink/?linkid=870924
Comment:
    @Shahdil Alibhai C-01-01-03 has $.58 and $0.28 @Laura Hampton
Reply:
    Updated</t>
      </text>
    </comment>
    <comment ref="K559" authorId="2" shapeId="0" xr:uid="{B13FF349-3AE2-43D0-B40E-087BA1935A0D}">
      <text>
        <t>[Threaded comment]
Your version of Excel allows you to read this threaded comment; however, any edits to it will get removed if the file is opened in a newer version of Excel. Learn more: https://go.microsoft.com/fwlink/?linkid=870924
Comment:
    @Shahdil Alibhai @Laura Hampton Why does C-01-01-02 have $0.86?  The 2027 matches.</t>
      </text>
    </comment>
    <comment ref="K569" authorId="3" shapeId="0" xr:uid="{3D719CBB-8E5E-4ADC-B79B-2BDA153CBCC1}">
      <text>
        <t>[Threaded comment]
Your version of Excel allows you to read this threaded comment; however, any edits to it will get removed if the file is opened in a newer version of Excel. Learn more: https://go.microsoft.com/fwlink/?linkid=870924
Comment:
    @Shahdil Alibhai @Laura Hampton Same thing here. I see that column J is correct.  But shouldn't there be no variance to the other schedule given that the rate is 0?
Reply:
    Correct - s/b $0</t>
      </text>
    </comment>
  </commentList>
</comments>
</file>

<file path=xl/sharedStrings.xml><?xml version="1.0" encoding="utf-8"?>
<sst xmlns="http://schemas.openxmlformats.org/spreadsheetml/2006/main" count="1365" uniqueCount="228">
  <si>
    <t>File Number:</t>
  </si>
  <si>
    <t>Exhibit:</t>
  </si>
  <si>
    <t>Tab:</t>
  </si>
  <si>
    <t>Schedule:</t>
  </si>
  <si>
    <t>Page:</t>
  </si>
  <si>
    <t>Date:</t>
  </si>
  <si>
    <t>Notes:</t>
  </si>
  <si>
    <t>CGAAP</t>
  </si>
  <si>
    <t>Capital Contributions Paid</t>
  </si>
  <si>
    <t>Computer Software (Formally known as Account 1925)</t>
  </si>
  <si>
    <t>Land Rights (Formally known as Account 1906)</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</si>
  <si>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</si>
  <si>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</si>
  <si>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</si>
  <si>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</si>
  <si>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</si>
  <si>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</si>
  <si>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</si>
  <si>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</si>
  <si>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</si>
  <si>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</si>
  <si>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</si>
  <si>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</si>
  <si>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</si>
  <si>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Meters (Smart Meters)</t>
  </si>
  <si>
    <t>Buildings &amp; Fixtures</t>
  </si>
  <si>
    <t>Office Furniture &amp; Equipment (10 years)</t>
  </si>
  <si>
    <t>Office Furniture &amp; Equipment (5 years)</t>
  </si>
  <si>
    <t>Computer Equipment - Hardware</t>
  </si>
  <si>
    <t>Computer Equip.-Hardware(Post Mar. 22/04)</t>
  </si>
  <si>
    <t>Computer Equip.-Hardware(Post Mar. 19/07)</t>
  </si>
  <si>
    <t>Transportation Equipment</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</si>
  <si>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</si>
  <si>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</si>
  <si>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</si>
  <si>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</si>
  <si>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</si>
  <si>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</si>
  <si>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</si>
  <si>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Customer Premises</t>
  </si>
  <si>
    <t>Load Management Controls Utility Premises</t>
  </si>
  <si>
    <t>System Supervisor Equipment</t>
  </si>
  <si>
    <t>Miscellaneous Fixed Assets</t>
  </si>
  <si>
    <t>Other Tangible Property</t>
  </si>
  <si>
    <t>Contributions &amp; Grants</t>
  </si>
  <si>
    <t>Total</t>
  </si>
  <si>
    <t>Deferred Revenue</t>
  </si>
  <si>
    <t>Appendix 2-BB</t>
  </si>
  <si>
    <t>Service Life Comparison</t>
  </si>
  <si>
    <r>
      <t>Table F-1 from Kinetrics Report</t>
    </r>
    <r>
      <rPr>
        <b/>
        <vertAlign val="superscript"/>
        <sz val="14"/>
        <rFont val="Arial"/>
        <family val="2"/>
      </rPr>
      <t>1</t>
    </r>
  </si>
  <si>
    <t>Asset Details</t>
  </si>
  <si>
    <t>Useful Life</t>
  </si>
  <si>
    <t>USoA Account Number</t>
  </si>
  <si>
    <t>USoA Account Description</t>
  </si>
  <si>
    <t>Current</t>
  </si>
  <si>
    <t>Proposed</t>
  </si>
  <si>
    <t>Outside Range of Min, Max TUL?</t>
  </si>
  <si>
    <t>Parent*</t>
  </si>
  <si>
    <t>#</t>
  </si>
  <si>
    <t>Category| Component | Type</t>
  </si>
  <si>
    <t>MIN UL</t>
  </si>
  <si>
    <t>TUL</t>
  </si>
  <si>
    <t>MAX UL</t>
  </si>
  <si>
    <t>Years</t>
  </si>
  <si>
    <t>Rate</t>
  </si>
  <si>
    <t>Below Min TUL</t>
  </si>
  <si>
    <t>Above Max TUL</t>
  </si>
  <si>
    <t>OH</t>
  </si>
  <si>
    <t>Fully Dressed Wood Poles</t>
  </si>
  <si>
    <t>Overall</t>
  </si>
  <si>
    <t>Cross Arm</t>
  </si>
  <si>
    <t>Wood</t>
  </si>
  <si>
    <t>Steel</t>
  </si>
  <si>
    <t>Fully Dressed Concrete Poles</t>
  </si>
  <si>
    <t>Fully Dressed Steel Poles</t>
  </si>
  <si>
    <t>OH Line Switch</t>
  </si>
  <si>
    <t>OH Line Switch Motor</t>
  </si>
  <si>
    <t>OH Line Switch RTU</t>
  </si>
  <si>
    <t>OH Integral Switches</t>
  </si>
  <si>
    <t>OH Conductors</t>
  </si>
  <si>
    <t>OH Transformers &amp; Voltage Regulators</t>
  </si>
  <si>
    <t>OH Shunt Capacitor Banks</t>
  </si>
  <si>
    <t>Reclosers</t>
  </si>
  <si>
    <t>TS &amp; MS</t>
  </si>
  <si>
    <t>Power Transformers</t>
  </si>
  <si>
    <t>Bushing</t>
  </si>
  <si>
    <t>Tap Changer</t>
  </si>
  <si>
    <t>Station Service Transformer</t>
  </si>
  <si>
    <t>Station Grounding Transformer</t>
  </si>
  <si>
    <t>Station DC System</t>
  </si>
  <si>
    <t>Battery Bank</t>
  </si>
  <si>
    <t>Charger</t>
  </si>
  <si>
    <t>Station Metal Clad Switchgear</t>
  </si>
  <si>
    <t>Removable Breaker</t>
  </si>
  <si>
    <t>Station Independent Breakers</t>
  </si>
  <si>
    <t>Station Switch</t>
  </si>
  <si>
    <t>Electromechanical Relays</t>
  </si>
  <si>
    <t>Solid State Relays</t>
  </si>
  <si>
    <t>Digital &amp; Numeric Relays</t>
  </si>
  <si>
    <t>Rigid Busbars</t>
  </si>
  <si>
    <t>Steel Structure</t>
  </si>
  <si>
    <t>UG</t>
  </si>
  <si>
    <t>Primary Paper Insulated Lead Covered (PILC) Cables</t>
  </si>
  <si>
    <t>Primary Ethylene-Propylene Rubber (EPR) Cables</t>
  </si>
  <si>
    <t>Primary Non-Tree Retardant (Non-TR) Cross Linked 
Polyethylene (XLPE) Cables Direct Buried</t>
  </si>
  <si>
    <t>Primary Non-TR XLPE Cables in Duct</t>
  </si>
  <si>
    <t>Primary TR XLPE Cables Direct Buried</t>
  </si>
  <si>
    <t>Primary TR XLPE Cables in Duct</t>
  </si>
  <si>
    <t>Secondary PILC Cables</t>
  </si>
  <si>
    <t>Secondary Cables Direct Buried</t>
  </si>
  <si>
    <t>Secondary Cables in Duct</t>
  </si>
  <si>
    <t>Network Tranformers</t>
  </si>
  <si>
    <t>Protector</t>
  </si>
  <si>
    <t>Pad-Mounted Transformers</t>
  </si>
  <si>
    <t>Submersible/Vault Transformers</t>
  </si>
  <si>
    <t>UG Foundation</t>
  </si>
  <si>
    <t>UG Vaults</t>
  </si>
  <si>
    <t>Roof</t>
  </si>
  <si>
    <t>UG Vault Switches</t>
  </si>
  <si>
    <t>Pad-Mounted Switchgear</t>
  </si>
  <si>
    <t>Ducts</t>
  </si>
  <si>
    <t>Concrete Encased Duct Banks</t>
  </si>
  <si>
    <t>Cable Chambers</t>
  </si>
  <si>
    <t>S</t>
  </si>
  <si>
    <t>Remote SCADA</t>
  </si>
  <si>
    <r>
      <t>Table F-2 from Kinetrics Report</t>
    </r>
    <r>
      <rPr>
        <b/>
        <vertAlign val="superscript"/>
        <sz val="14"/>
        <rFont val="Arial"/>
        <family val="2"/>
      </rPr>
      <t>1</t>
    </r>
  </si>
  <si>
    <t>Useful Life Range</t>
  </si>
  <si>
    <t>Below Min Range</t>
  </si>
  <si>
    <t>Above Max Range</t>
  </si>
  <si>
    <t>Office Equipment</t>
  </si>
  <si>
    <t>Vehicles</t>
  </si>
  <si>
    <t>Trucks &amp; Buckets</t>
  </si>
  <si>
    <t>Trailers</t>
  </si>
  <si>
    <t>Vans</t>
  </si>
  <si>
    <t>Administrative Buildings</t>
  </si>
  <si>
    <t>Lease dependent</t>
  </si>
  <si>
    <t>Station Buildings</t>
  </si>
  <si>
    <t>Parking</t>
  </si>
  <si>
    <t>Fence</t>
  </si>
  <si>
    <t>Computer Equipment</t>
  </si>
  <si>
    <t>Hardware</t>
  </si>
  <si>
    <t>Software</t>
  </si>
  <si>
    <t>Equipment</t>
  </si>
  <si>
    <t>Power Operated</t>
  </si>
  <si>
    <t>Stores</t>
  </si>
  <si>
    <t>Tools, Shop, Garage Equipment</t>
  </si>
  <si>
    <t>Communication</t>
  </si>
  <si>
    <t>Towers</t>
  </si>
  <si>
    <t>Wireless</t>
  </si>
  <si>
    <t>Residential Energy Meters</t>
  </si>
  <si>
    <t>Industrial/Commercial Energy Meters</t>
  </si>
  <si>
    <t>Wholesale Energy Meters</t>
  </si>
  <si>
    <t>Current &amp; Potential Transformer (CT &amp; PT)</t>
  </si>
  <si>
    <t>Smart Meters</t>
  </si>
  <si>
    <t>Repeaters - Smart Metering</t>
  </si>
  <si>
    <t>Data Collectors - Smart Metering</t>
  </si>
  <si>
    <t>* TS &amp; MS = Transformer and Municipal Stations UG = Underground Systems S = Monitoring and Control Systems</t>
  </si>
  <si>
    <t>Note 1:</t>
  </si>
  <si>
    <t>Tables F-1 and F-2 above are to be used as a reference in order to complete columns J, K, L and N.</t>
  </si>
  <si>
    <t>See pages 17-19 of Kinetrics Report</t>
  </si>
  <si>
    <t>`</t>
  </si>
  <si>
    <t>Appendix 2-C</t>
  </si>
  <si>
    <t>Depreciation and Amortization Expense</t>
  </si>
  <si>
    <t>Revised CGAAP</t>
  </si>
  <si>
    <t>MIFRS</t>
  </si>
  <si>
    <t>General:</t>
  </si>
  <si>
    <t>This appendix is to assess the reasonability of the depreciation expense that is included in rate base via. accumulated depreciation and the revenue requirement.</t>
  </si>
  <si>
    <t>Applicants must provide a breakdown of depreciation and amortization expense in the above format for all relevant accounts.  Balances presented in the table should exclude asset retirement obligations (AROs) and the related depreciation and accretion expense. These should be disclosed separately.</t>
  </si>
  <si>
    <t>This appendix must be completed under MIFRS for each year for the earlier of: 
1) all historical years back to the Applicant's last rebasing; or 
2) at least three years of historical actuals, in addition to Bridge Year and Test Year forecasts. If this is the first application where the Applicant is rebasing under MIFRS, contact OEB staff for further guidance on the appropriate depreciation schedules to complete (i.e. applicable years and accounting standard for each schedule).</t>
  </si>
  <si>
    <t xml:space="preserve">This should include assets in column A (excel column C) that become fully depreciated.  </t>
  </si>
  <si>
    <t>The useful life used should be consistent with the OEB's regulatory accounting policies as set out in the  Accounting Procedures Handbook for Electricity Distributors, effective Jan. 1, 2012 and also with the Report of the Board, Transition to International Financial Reporting Standards, EB-2008-0408, and the Kinectrics Report.</t>
  </si>
  <si>
    <t>OEB policy of the "half-year" rule - the applicant must ensure that additions in the year attract a half-year depreciation expense in the first year.  Deviations from this standard practice must be supported in the application.</t>
  </si>
  <si>
    <t>The applicant must provide an explanation of material variances in its evidence.</t>
  </si>
  <si>
    <t>Year</t>
  </si>
  <si>
    <t>Book Values</t>
  </si>
  <si>
    <t>Service Lives</t>
  </si>
  <si>
    <t>Depreciation Expense</t>
  </si>
  <si>
    <t>Account</t>
  </si>
  <si>
    <t>Description</t>
  </si>
  <si>
    <t>Opening Book Value of Assets</t>
  </si>
  <si>
    <r>
      <t xml:space="preserve">Less Fully Depreciated </t>
    </r>
    <r>
      <rPr>
        <b/>
        <vertAlign val="superscript"/>
        <sz val="10"/>
        <rFont val="Arial"/>
        <family val="2"/>
      </rPr>
      <t>1</t>
    </r>
  </si>
  <si>
    <t>Current Year Additions</t>
  </si>
  <si>
    <t>Disposals</t>
  </si>
  <si>
    <t xml:space="preserve">Net Amount of Assets to be Depreciated </t>
  </si>
  <si>
    <r>
      <t xml:space="preserve"> Remaining Life of Assets Existing </t>
    </r>
    <r>
      <rPr>
        <b/>
        <vertAlign val="superscript"/>
        <sz val="10"/>
        <rFont val="Arial"/>
        <family val="2"/>
      </rPr>
      <t>2</t>
    </r>
  </si>
  <si>
    <t>Depreciation Rate Assets</t>
  </si>
  <si>
    <r>
      <t xml:space="preserve">Depreciation Expense on Assets </t>
    </r>
    <r>
      <rPr>
        <b/>
        <vertAlign val="superscript"/>
        <sz val="10"/>
        <rFont val="Arial"/>
        <family val="2"/>
      </rPr>
      <t>3</t>
    </r>
  </si>
  <si>
    <t xml:space="preserve">Depreciation Expense per Appendix 2-BA Fixed Assets, Column K 
 </t>
  </si>
  <si>
    <r>
      <t xml:space="preserve">Variance </t>
    </r>
    <r>
      <rPr>
        <b/>
        <vertAlign val="superscript"/>
        <sz val="10"/>
        <rFont val="Arial"/>
        <family val="2"/>
      </rPr>
      <t>4</t>
    </r>
  </si>
  <si>
    <r>
      <t xml:space="preserve">Variance </t>
    </r>
    <r>
      <rPr>
        <b/>
        <vertAlign val="superscript"/>
        <sz val="10"/>
        <rFont val="Arial"/>
        <family val="2"/>
      </rPr>
      <t>%</t>
    </r>
  </si>
  <si>
    <t>a</t>
  </si>
  <si>
    <t>b</t>
  </si>
  <si>
    <t>c</t>
  </si>
  <si>
    <t>d</t>
  </si>
  <si>
    <t>e = a-b+0.5*c-d</t>
  </si>
  <si>
    <t>f</t>
  </si>
  <si>
    <t>g = 1/f</t>
  </si>
  <si>
    <t>h = e/f</t>
  </si>
  <si>
    <t>i</t>
  </si>
  <si>
    <t>j = i-h</t>
  </si>
  <si>
    <t>k = j/i</t>
  </si>
  <si>
    <t>Property Under Finance Lease</t>
  </si>
  <si>
    <t>Depreciation Expense per Appendix 2-BA Fixed Assets, Column K</t>
  </si>
  <si>
    <t>Notes/ Comments</t>
  </si>
  <si>
    <t>-Since H1 does not componentize the assets within each account, the USoA was provided based on the overall Category provided (column C)
-Some USoA have balances in the common segment (seg 300) but for the purposes of this exercise, only the useful life pertaining to Tx and Dx specifically were provided</t>
  </si>
  <si>
    <t>Towers and Fixtures</t>
  </si>
  <si>
    <t>Overhead Conductors and Devices</t>
  </si>
  <si>
    <t>Station Equipment</t>
  </si>
  <si>
    <t>Underground Conductors and Devices</t>
  </si>
  <si>
    <t>System Supervisory Equipment</t>
  </si>
  <si>
    <t>Office Furniture and Equipment</t>
  </si>
  <si>
    <t>This asset only resides in the Common segment , seg 300 useful life is provided</t>
  </si>
  <si>
    <t>Depreciated using the declining balance - was not part of the depreciation study - 10 years composite life per Financial Statements</t>
  </si>
  <si>
    <t>Buildings and Fixtures</t>
  </si>
  <si>
    <t>Computer Hardware - Minor</t>
  </si>
  <si>
    <t>Tx does not have a balance in 1920, the UL for Common segment is provided</t>
  </si>
  <si>
    <t>Computer Software</t>
  </si>
  <si>
    <t>Immaterial amount in 1925, provided 1610 as it captures the majority of the software costs</t>
  </si>
  <si>
    <t>Tools</t>
  </si>
  <si>
    <t>Measuring &amp; Test Equipment</t>
  </si>
  <si>
    <t>Communication Equipment</t>
  </si>
  <si>
    <t>Note 2:</t>
  </si>
  <si>
    <t>The variance for Account 1955 reflects that the generalized service life ranges in Table F‑2 (which group dissimilar wireless and tower assets)</t>
  </si>
  <si>
    <t>Note 2</t>
  </si>
  <si>
    <t xml:space="preserve">are not representative of Hydro One’s utility‑grade, fiber‑based communication equipment, whose replacement is driven by operational, performance, </t>
  </si>
  <si>
    <t>and cybersecurity requirements, necessitating more tailored service lives.</t>
  </si>
  <si>
    <t>Note 1</t>
  </si>
  <si>
    <t>Consistent with the CLLP application (EB 2024 0216), the half-year rule was not applied as the assets are expected to be placed into service on November 15, 2026; accordingly, only 47 days of depreciation was recognized in 2026 to minimize rate impacts. Similarly, the half-year rule is not applied to trailing costs for assets anticipated to come into service in 2027. As the base asset is already in service, trailing costs are depreciated based on their actual in-service timing, ensuring alignment between depreciation expense and when the related investment begins providing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</si>
</sst>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quot;$&quot;* #,##0.00_-;\-&quot;$&quot;* #,##0.00_-;_-&quot;$&quot;* &quot;-&quot;??_-;_-@_-"/>
    <numFmt numFmtId="165" formatCode="&quot;$&quot;#,##0.00"/>
    <numFmt numFmtId="166" formatCode="_-&quot;$&quot;* #,##0_-;\-&quot;$&quot;* #,##0_-;_-&quot;$&quot;* &quot;-&quot;??_-;_-@_-"/>
    <numFmt numFmtId="167" formatCode="&quot;$&quot;#,##0"/>
    <numFmt numFmtId="168" formatCode="_-* #,##0.00_-;\-* #,##0.00_-;_-* &quot;-&quot;??_-;_-@_-"/>
  </numFmts>
  <fonts count="18" x14ac:knownFonts="1">
    <font>
      <sz val="11"/>
      <color theme="1"/>
      <name val="Aptos Narrow"/>
      <family val="2"/>
      <scheme val="minor"/>
    </font>
    <font>
      <sz val="11"/>
      <color theme="1"/>
      <name val="Aptos Narrow"/>
      <family val="2"/>
      <scheme val="minor"/>
    </font>
    <font>
      <sz val="10"/>
      <name val="Arial"/>
      <family val="2"/>
    </font>
    <font>
      <b/>
      <sz val="10"/>
      <name val="Arial"/>
      <family val="2"/>
    </font>
    <font>
      <sz val="8"/>
      <name val="Arial"/>
      <family val="2"/>
    </font>
    <font>
      <b/>
      <sz val="14"/>
      <name val="Arial"/>
      <family val="2"/>
    </font>
    <font>
      <b/>
      <vertAlign val="superscript"/>
      <sz val="14"/>
      <name val="Arial"/>
      <family val="2"/>
    </font>
    <font>
      <b/>
      <vertAlign val="superscript"/>
      <sz val="10"/>
      <name val="Arial"/>
      <family val="2"/>
    </font>
    <font>
      <u/>
      <sz val="11"/>
      <color theme="10"/>
      <name val="Aptos Narrow"/>
      <family val="2"/>
      <scheme val="minor"/>
    </font>
    <font>
      <b/>
      <sz val="11"/>
      <color indexed="8"/>
      <name val="Calibri"/>
      <family val="1"/>
      <charset val="204"/>
    </font>
    <font>
      <b/>
      <sz val="10"/>
      <color rgb="FFFF0000"/>
      <name val="Arial"/>
      <family val="2"/>
    </font>
    <font>
      <sz val="11"/>
      <name val="Arial"/>
      <family val="2"/>
    </font>
    <font>
      <b/>
      <sz val="12"/>
      <name val="Arial"/>
      <family val="2"/>
    </font>
    <font>
      <sz val="10"/>
      <color rgb="FFFF0000"/>
      <name val="Arial"/>
      <family val="2"/>
    </font>
    <font>
      <sz val="10"/>
      <color theme="0" tint="-0.499984740745262"/>
      <name val="Arial"/>
      <family val="2"/>
    </font>
    <font>
      <sz val="9"/>
      <color indexed="81"/>
      <name val="Tahoma"/>
      <family val="2"/>
    </font>
    <font>
      <sz val="10"/>
      <color theme="1"/>
      <name val="Segoe UI"/>
      <family val="2"/>
    </font>
    <font>
      <sz val="7"/>
      <color theme="1"/>
      <name val="Segoe UI"/>
      <family val="2"/>
    </font>
  </fonts>
  <fills count="6">
    <fill>
      <patternFill patternType="none"/>
    </fill>
    <fill>
      <patternFill patternType="gray125"/>
    </fill>
    <fill>
      <patternFill patternType="solid">
        <fgColor theme="6" tint="0.79998168889431442"/>
        <bgColor indexed="64"/>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s>
  <borders count="55">
    <border>
      <left/>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s>
  <cellStyleXfs count="8">
    <xf numFmtId="0" fontId="0" fillId="0" borderId="0"/>
    <xf numFmtId="9" fontId="1" fillId="0" borderId="0" applyFont="0" applyFill="0" applyBorder="0" applyAlignment="0" applyProtection="0"/>
    <xf numFmtId="0" fontId="2" fillId="0" borderId="0"/>
    <xf numFmtId="0" fontId="8" fillId="0" borderId="0" applyNumberForma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00">
    <xf numFmtId="0" fontId="0" fillId="0" borderId="0" xfId="0"/>
    <xf numFmtId="0" fontId="2" fillId="0" borderId="0" xfId="2" applyAlignment="1" applyProtection="1">
      <alignment horizontal="center"/>
      <protection locked="0"/>
    </xf>
    <xf numFmtId="0" fontId="2" fillId="0" borderId="0" xfId="2" applyProtection="1">
      <protection locked="0"/>
    </xf>
    <xf numFmtId="0" fontId="3" fillId="0" borderId="0" xfId="2" applyFont="1" applyProtection="1">
      <protection locked="0"/>
    </xf>
    <xf numFmtId="0" fontId="4" fillId="0" borderId="0" xfId="2" applyFont="1" applyAlignment="1" applyProtection="1">
      <alignment horizontal="right" vertical="top"/>
      <protection locked="0"/>
    </xf>
    <xf numFmtId="0" fontId="5" fillId="0" borderId="0" xfId="2" applyFont="1" applyAlignment="1" applyProtection="1">
      <alignment horizontal="center" vertical="top"/>
      <protection locked="0"/>
    </xf>
    <xf numFmtId="0" fontId="2" fillId="0" borderId="0" xfId="2" applyAlignment="1" applyProtection="1">
      <alignment horizontal="left" vertical="top" wrapText="1"/>
      <protection locked="0"/>
    </xf>
    <xf numFmtId="0" fontId="2" fillId="0" borderId="5" xfId="2" applyBorder="1" applyAlignment="1" applyProtection="1">
      <alignment horizontal="center" vertical="center"/>
      <protection locked="0"/>
    </xf>
    <xf numFmtId="0" fontId="2" fillId="0" borderId="5" xfId="2" applyBorder="1" applyAlignment="1" applyProtection="1">
      <alignment vertical="center" wrapText="1"/>
      <protection locked="0"/>
    </xf>
    <xf numFmtId="0" fontId="2" fillId="0" borderId="5" xfId="2" applyBorder="1" applyAlignment="1" applyProtection="1">
      <alignment horizontal="center"/>
      <protection locked="0"/>
    </xf>
    <xf numFmtId="0" fontId="2" fillId="0" borderId="5" xfId="2" applyBorder="1" applyProtection="1">
      <protection locked="0"/>
    </xf>
    <xf numFmtId="165" fontId="3" fillId="0" borderId="5" xfId="2" applyNumberFormat="1" applyFont="1" applyBorder="1"/>
    <xf numFmtId="165" fontId="2" fillId="0" borderId="0" xfId="2" applyNumberFormat="1" applyProtection="1">
      <protection locked="0"/>
    </xf>
    <xf numFmtId="0" fontId="5" fillId="0" borderId="0" xfId="2" applyFont="1" applyAlignment="1" applyProtection="1">
      <alignment horizontal="center" vertical="center" wrapText="1"/>
      <protection locked="0"/>
    </xf>
    <xf numFmtId="0" fontId="5" fillId="0" borderId="0" xfId="2" applyFont="1" applyAlignment="1" applyProtection="1">
      <alignment vertical="center" wrapText="1"/>
      <protection locked="0"/>
    </xf>
    <xf numFmtId="0" fontId="5" fillId="0" borderId="0" xfId="2" applyFont="1" applyAlignment="1" applyProtection="1">
      <alignment vertical="top"/>
      <protection locked="0"/>
    </xf>
    <xf numFmtId="0" fontId="2" fillId="4" borderId="5" xfId="2" applyFill="1" applyBorder="1" applyProtection="1">
      <protection locked="0"/>
    </xf>
    <xf numFmtId="0" fontId="3" fillId="4" borderId="5" xfId="2" applyFont="1" applyFill="1" applyBorder="1" applyAlignment="1" applyProtection="1">
      <alignment horizontal="center" vertical="center"/>
      <protection locked="0"/>
    </xf>
    <xf numFmtId="0" fontId="3" fillId="5" borderId="5" xfId="2" applyFont="1" applyFill="1" applyBorder="1" applyProtection="1">
      <protection locked="0"/>
    </xf>
    <xf numFmtId="0" fontId="9" fillId="4" borderId="5" xfId="2" applyFont="1" applyFill="1" applyBorder="1" applyAlignment="1" applyProtection="1">
      <alignment horizontal="center" vertical="center" wrapText="1"/>
      <protection locked="0"/>
    </xf>
    <xf numFmtId="0" fontId="3" fillId="4" borderId="10" xfId="2" applyFont="1" applyFill="1" applyBorder="1" applyAlignment="1" applyProtection="1">
      <alignment horizontal="center" vertical="center"/>
      <protection locked="0"/>
    </xf>
    <xf numFmtId="0" fontId="3" fillId="4" borderId="11" xfId="2" applyFont="1" applyFill="1" applyBorder="1" applyAlignment="1" applyProtection="1">
      <alignment horizontal="center" vertical="center"/>
      <protection locked="0"/>
    </xf>
    <xf numFmtId="0" fontId="2" fillId="5" borderId="5" xfId="2" applyFill="1" applyBorder="1" applyAlignment="1" applyProtection="1">
      <alignment horizontal="center" vertical="center"/>
      <protection locked="0"/>
    </xf>
    <xf numFmtId="0" fontId="9" fillId="4" borderId="10" xfId="2" applyFont="1" applyFill="1" applyBorder="1" applyAlignment="1" applyProtection="1">
      <alignment horizontal="center" vertical="center" wrapText="1"/>
      <protection locked="0"/>
    </xf>
    <xf numFmtId="0" fontId="9" fillId="4" borderId="12" xfId="2" applyFont="1" applyFill="1" applyBorder="1" applyAlignment="1" applyProtection="1">
      <alignment horizontal="center" vertical="center" wrapText="1"/>
      <protection locked="0"/>
    </xf>
    <xf numFmtId="0" fontId="9" fillId="4" borderId="13" xfId="2" applyFont="1" applyFill="1" applyBorder="1" applyAlignment="1" applyProtection="1">
      <alignment horizontal="center" vertical="center" wrapText="1"/>
      <protection locked="0"/>
    </xf>
    <xf numFmtId="0" fontId="2" fillId="0" borderId="15" xfId="2" applyBorder="1" applyAlignment="1" applyProtection="1">
      <alignment horizontal="center" vertical="center"/>
      <protection locked="0"/>
    </xf>
    <xf numFmtId="0" fontId="2" fillId="0" borderId="16" xfId="2" applyBorder="1" applyAlignment="1" applyProtection="1">
      <alignment horizontal="center" vertical="center"/>
      <protection locked="0"/>
    </xf>
    <xf numFmtId="0" fontId="2" fillId="5" borderId="4" xfId="2" applyFill="1" applyBorder="1" applyAlignment="1" applyProtection="1">
      <alignment horizontal="center" vertical="center"/>
      <protection locked="0"/>
    </xf>
    <xf numFmtId="1" fontId="2" fillId="2" borderId="5" xfId="2" applyNumberFormat="1" applyFill="1" applyBorder="1" applyAlignment="1" applyProtection="1">
      <alignment horizontal="center" vertical="center"/>
      <protection locked="0"/>
    </xf>
    <xf numFmtId="0" fontId="2" fillId="2" borderId="5" xfId="2" applyFill="1" applyBorder="1" applyAlignment="1" applyProtection="1">
      <alignment horizontal="left" vertical="center"/>
      <protection locked="0"/>
    </xf>
    <xf numFmtId="0" fontId="2" fillId="2" borderId="5" xfId="2" applyFill="1" applyBorder="1" applyAlignment="1" applyProtection="1">
      <alignment horizontal="center" vertical="center"/>
      <protection locked="0"/>
    </xf>
    <xf numFmtId="9" fontId="0" fillId="0" borderId="5" xfId="1" applyFont="1" applyBorder="1" applyAlignment="1" applyProtection="1">
      <alignment horizontal="center" vertical="center"/>
    </xf>
    <xf numFmtId="9" fontId="0" fillId="0" borderId="2" xfId="1" applyFont="1" applyBorder="1" applyAlignment="1" applyProtection="1">
      <alignment horizontal="center" vertical="center"/>
    </xf>
    <xf numFmtId="0" fontId="2" fillId="0" borderId="5" xfId="2" applyBorder="1" applyAlignment="1">
      <alignment horizontal="center"/>
    </xf>
    <xf numFmtId="0" fontId="2" fillId="0" borderId="5" xfId="2" applyBorder="1" applyAlignment="1" applyProtection="1">
      <alignment horizontal="left"/>
      <protection locked="0"/>
    </xf>
    <xf numFmtId="0" fontId="2" fillId="0" borderId="18" xfId="2" applyBorder="1" applyAlignment="1" applyProtection="1">
      <alignment horizontal="center" vertical="center"/>
      <protection locked="0"/>
    </xf>
    <xf numFmtId="0" fontId="2" fillId="0" borderId="10" xfId="2" applyBorder="1" applyAlignment="1" applyProtection="1">
      <alignment horizontal="center" vertical="center"/>
      <protection locked="0"/>
    </xf>
    <xf numFmtId="0" fontId="2" fillId="0" borderId="20" xfId="2" applyBorder="1" applyAlignment="1" applyProtection="1">
      <alignment horizontal="center" vertical="center"/>
      <protection locked="0"/>
    </xf>
    <xf numFmtId="0" fontId="2" fillId="0" borderId="2" xfId="2" applyBorder="1" applyAlignment="1" applyProtection="1">
      <alignment horizontal="left" vertical="center"/>
      <protection locked="0"/>
    </xf>
    <xf numFmtId="0" fontId="2" fillId="0" borderId="4" xfId="2" applyBorder="1" applyAlignment="1" applyProtection="1">
      <alignment horizontal="left" vertical="center"/>
      <protection locked="0"/>
    </xf>
    <xf numFmtId="0" fontId="2" fillId="0" borderId="7" xfId="2" applyBorder="1" applyAlignment="1" applyProtection="1">
      <alignment horizontal="center" vertical="center"/>
      <protection locked="0"/>
    </xf>
    <xf numFmtId="0" fontId="2" fillId="0" borderId="3" xfId="2" applyBorder="1" applyAlignment="1" applyProtection="1">
      <alignment horizontal="left" vertical="center"/>
      <protection locked="0"/>
    </xf>
    <xf numFmtId="0" fontId="10" fillId="5" borderId="4" xfId="2" applyFont="1" applyFill="1" applyBorder="1" applyAlignment="1" applyProtection="1">
      <alignment horizontal="center" vertical="center"/>
      <protection locked="0"/>
    </xf>
    <xf numFmtId="0" fontId="2" fillId="5" borderId="4" xfId="2" applyFill="1" applyBorder="1" applyProtection="1">
      <protection locked="0"/>
    </xf>
    <xf numFmtId="0" fontId="2" fillId="0" borderId="27" xfId="2" applyBorder="1" applyAlignment="1" applyProtection="1">
      <alignment horizontal="center" vertical="center"/>
      <protection locked="0"/>
    </xf>
    <xf numFmtId="0" fontId="2" fillId="0" borderId="31" xfId="2" applyBorder="1" applyAlignment="1" applyProtection="1">
      <alignment horizontal="center" vertical="center"/>
      <protection locked="0"/>
    </xf>
    <xf numFmtId="0" fontId="3" fillId="0" borderId="33" xfId="2" applyFont="1" applyBorder="1" applyAlignment="1" applyProtection="1">
      <alignment horizontal="center" vertical="center"/>
      <protection locked="0"/>
    </xf>
    <xf numFmtId="0" fontId="2" fillId="0" borderId="34" xfId="2" applyBorder="1" applyAlignment="1" applyProtection="1">
      <alignment horizontal="center" vertical="center"/>
      <protection locked="0"/>
    </xf>
    <xf numFmtId="0" fontId="2" fillId="0" borderId="35" xfId="2" applyBorder="1" applyAlignment="1" applyProtection="1">
      <alignment horizontal="center" vertical="center"/>
      <protection locked="0"/>
    </xf>
    <xf numFmtId="0" fontId="9" fillId="4" borderId="40" xfId="2" applyFont="1" applyFill="1" applyBorder="1" applyAlignment="1" applyProtection="1">
      <alignment horizontal="center" vertical="center" wrapText="1"/>
      <protection locked="0"/>
    </xf>
    <xf numFmtId="1" fontId="2" fillId="0" borderId="5" xfId="2" applyNumberFormat="1" applyBorder="1" applyAlignment="1" applyProtection="1">
      <alignment vertical="center"/>
      <protection locked="0"/>
    </xf>
    <xf numFmtId="0" fontId="10" fillId="0" borderId="0" xfId="2" applyFont="1" applyAlignment="1" applyProtection="1">
      <alignment horizontal="center" vertical="center"/>
      <protection locked="0"/>
    </xf>
    <xf numFmtId="0" fontId="8" fillId="0" borderId="0" xfId="3" applyAlignment="1" applyProtection="1">
      <protection locked="0"/>
    </xf>
    <xf numFmtId="0" fontId="5" fillId="0" borderId="0" xfId="2" applyFont="1" applyAlignment="1" applyProtection="1">
      <alignment horizontal="center"/>
      <protection locked="0"/>
    </xf>
    <xf numFmtId="0" fontId="5" fillId="0" borderId="0" xfId="2" applyFont="1" applyProtection="1">
      <protection locked="0"/>
    </xf>
    <xf numFmtId="166" fontId="11" fillId="0" borderId="0" xfId="4" applyNumberFormat="1" applyFont="1" applyFill="1" applyBorder="1" applyProtection="1">
      <protection locked="0"/>
    </xf>
    <xf numFmtId="0" fontId="3" fillId="0" borderId="0" xfId="2" applyFont="1" applyAlignment="1" applyProtection="1">
      <alignment vertical="top" wrapText="1"/>
      <protection locked="0"/>
    </xf>
    <xf numFmtId="0" fontId="2" fillId="0" borderId="0" xfId="2" applyAlignment="1" applyProtection="1">
      <alignment horizontal="center" vertical="top"/>
      <protection locked="0"/>
    </xf>
    <xf numFmtId="0" fontId="2" fillId="0" borderId="0" xfId="2" applyAlignment="1" applyProtection="1">
      <alignment vertical="top"/>
      <protection locked="0"/>
    </xf>
    <xf numFmtId="0" fontId="11" fillId="0" borderId="1" xfId="4" applyNumberFormat="1" applyFont="1" applyFill="1" applyBorder="1" applyAlignment="1" applyProtection="1">
      <alignment horizontal="center"/>
    </xf>
    <xf numFmtId="0" fontId="3" fillId="0" borderId="0" xfId="2" applyFont="1" applyAlignment="1" applyProtection="1">
      <alignment horizontal="center" vertical="center" wrapText="1"/>
      <protection locked="0"/>
    </xf>
    <xf numFmtId="0" fontId="12" fillId="0" borderId="44" xfId="2" applyFont="1" applyBorder="1" applyAlignment="1" applyProtection="1">
      <alignment horizontal="center" wrapText="1"/>
      <protection locked="0"/>
    </xf>
    <xf numFmtId="0" fontId="3" fillId="3" borderId="33" xfId="2" applyFont="1" applyFill="1" applyBorder="1" applyAlignment="1" applyProtection="1">
      <alignment horizontal="center" vertical="center" wrapText="1"/>
      <protection locked="0"/>
    </xf>
    <xf numFmtId="167" fontId="3" fillId="3" borderId="34" xfId="2" applyNumberFormat="1" applyFont="1" applyFill="1" applyBorder="1" applyAlignment="1" applyProtection="1">
      <alignment horizontal="center" vertical="center" wrapText="1"/>
      <protection locked="0"/>
    </xf>
    <xf numFmtId="0" fontId="3" fillId="3" borderId="34" xfId="2" applyFont="1" applyFill="1" applyBorder="1" applyAlignment="1" applyProtection="1">
      <alignment horizontal="center" vertical="center" wrapText="1"/>
      <protection locked="0"/>
    </xf>
    <xf numFmtId="0" fontId="3" fillId="3" borderId="46" xfId="2" applyFont="1" applyFill="1" applyBorder="1" applyAlignment="1" applyProtection="1">
      <alignment horizontal="center" vertical="center" wrapText="1"/>
      <protection locked="0"/>
    </xf>
    <xf numFmtId="0" fontId="3" fillId="3" borderId="35" xfId="2" applyFont="1" applyFill="1" applyBorder="1" applyAlignment="1" applyProtection="1">
      <alignment horizontal="center" vertical="center" wrapText="1"/>
      <protection locked="0"/>
    </xf>
    <xf numFmtId="0" fontId="3" fillId="3" borderId="1" xfId="2" applyFont="1" applyFill="1" applyBorder="1" applyAlignment="1" applyProtection="1">
      <alignment horizontal="center" vertical="center" wrapText="1"/>
      <protection locked="0"/>
    </xf>
    <xf numFmtId="0" fontId="3" fillId="3" borderId="47" xfId="2" quotePrefix="1" applyFont="1" applyFill="1" applyBorder="1" applyAlignment="1" applyProtection="1">
      <alignment horizontal="center"/>
      <protection locked="0"/>
    </xf>
    <xf numFmtId="0" fontId="3" fillId="3" borderId="49" xfId="2" quotePrefix="1" applyFont="1" applyFill="1" applyBorder="1" applyAlignment="1" applyProtection="1">
      <alignment horizontal="center"/>
      <protection locked="0"/>
    </xf>
    <xf numFmtId="0" fontId="3" fillId="3" borderId="50" xfId="2" quotePrefix="1" applyFont="1" applyFill="1" applyBorder="1" applyAlignment="1" applyProtection="1">
      <alignment horizontal="center"/>
      <protection locked="0"/>
    </xf>
    <xf numFmtId="0" fontId="3" fillId="3" borderId="48" xfId="2" quotePrefix="1" applyFont="1" applyFill="1" applyBorder="1" applyAlignment="1" applyProtection="1">
      <alignment horizontal="center"/>
      <protection locked="0"/>
    </xf>
    <xf numFmtId="0" fontId="3" fillId="3" borderId="47" xfId="2" applyFont="1" applyFill="1" applyBorder="1" applyAlignment="1" applyProtection="1">
      <alignment horizontal="center" wrapText="1"/>
      <protection locked="0"/>
    </xf>
    <xf numFmtId="0" fontId="3" fillId="3" borderId="34" xfId="2" quotePrefix="1" applyFont="1" applyFill="1" applyBorder="1" applyAlignment="1" applyProtection="1">
      <alignment horizontal="center"/>
      <protection locked="0"/>
    </xf>
    <xf numFmtId="0" fontId="3" fillId="3" borderId="35" xfId="2" quotePrefix="1" applyFont="1" applyFill="1" applyBorder="1" applyAlignment="1" applyProtection="1">
      <alignment horizontal="center"/>
      <protection locked="0"/>
    </xf>
    <xf numFmtId="0" fontId="2" fillId="0" borderId="39" xfId="2" applyBorder="1" applyAlignment="1" applyProtection="1">
      <alignment horizontal="center" vertical="center"/>
      <protection locked="0"/>
    </xf>
    <xf numFmtId="0" fontId="2" fillId="0" borderId="2" xfId="2" applyBorder="1" applyAlignment="1" applyProtection="1">
      <alignment vertical="center" wrapText="1"/>
      <protection locked="0"/>
    </xf>
    <xf numFmtId="165" fontId="2" fillId="2" borderId="51" xfId="4" applyNumberFormat="1" applyFont="1" applyFill="1" applyBorder="1" applyProtection="1">
      <protection locked="0"/>
    </xf>
    <xf numFmtId="165" fontId="2" fillId="2" borderId="7" xfId="4" applyNumberFormat="1" applyFont="1" applyFill="1" applyBorder="1" applyProtection="1">
      <protection locked="0"/>
    </xf>
    <xf numFmtId="165" fontId="2" fillId="2" borderId="37" xfId="4" applyNumberFormat="1" applyFont="1" applyFill="1" applyBorder="1" applyProtection="1">
      <protection locked="0"/>
    </xf>
    <xf numFmtId="165" fontId="2" fillId="0" borderId="37" xfId="4" applyNumberFormat="1" applyFont="1" applyFill="1" applyBorder="1" applyProtection="1"/>
    <xf numFmtId="168" fontId="2" fillId="2" borderId="51" xfId="5" applyFont="1" applyFill="1" applyBorder="1" applyProtection="1">
      <protection locked="0"/>
    </xf>
    <xf numFmtId="10" fontId="2" fillId="0" borderId="37" xfId="6" applyNumberFormat="1" applyFont="1" applyFill="1" applyBorder="1" applyProtection="1"/>
    <xf numFmtId="165" fontId="3" fillId="0" borderId="51" xfId="2" applyNumberFormat="1" applyFont="1" applyBorder="1"/>
    <xf numFmtId="165" fontId="2" fillId="0" borderId="7" xfId="4" applyNumberFormat="1" applyFont="1" applyFill="1" applyBorder="1" applyProtection="1"/>
    <xf numFmtId="165" fontId="3" fillId="0" borderId="37" xfId="2" applyNumberFormat="1" applyFont="1" applyBorder="1"/>
    <xf numFmtId="9" fontId="3" fillId="0" borderId="16" xfId="1" applyFont="1" applyBorder="1"/>
    <xf numFmtId="0" fontId="2" fillId="0" borderId="37" xfId="2" applyBorder="1" applyAlignment="1" applyProtection="1">
      <alignment vertical="center" wrapText="1"/>
      <protection locked="0"/>
    </xf>
    <xf numFmtId="10" fontId="2" fillId="0" borderId="7" xfId="6" applyNumberFormat="1" applyFont="1" applyBorder="1" applyProtection="1"/>
    <xf numFmtId="9" fontId="3" fillId="0" borderId="18" xfId="1" applyFont="1" applyBorder="1"/>
    <xf numFmtId="165" fontId="2" fillId="2" borderId="25" xfId="4" applyNumberFormat="1" applyFont="1" applyFill="1" applyBorder="1" applyProtection="1">
      <protection locked="0"/>
    </xf>
    <xf numFmtId="165" fontId="2" fillId="2" borderId="5" xfId="4" applyNumberFormat="1" applyFont="1" applyFill="1" applyBorder="1" applyProtection="1">
      <protection locked="0"/>
    </xf>
    <xf numFmtId="165" fontId="2" fillId="2" borderId="2" xfId="4" applyNumberFormat="1" applyFont="1" applyFill="1" applyBorder="1" applyProtection="1">
      <protection locked="0"/>
    </xf>
    <xf numFmtId="168" fontId="2" fillId="2" borderId="25" xfId="5" applyFont="1" applyFill="1" applyBorder="1" applyProtection="1">
      <protection locked="0"/>
    </xf>
    <xf numFmtId="165" fontId="3" fillId="0" borderId="2" xfId="2" applyNumberFormat="1" applyFont="1" applyBorder="1"/>
    <xf numFmtId="9" fontId="3" fillId="0" borderId="52" xfId="1" applyFont="1" applyBorder="1"/>
    <xf numFmtId="0" fontId="2" fillId="0" borderId="2" xfId="2" applyBorder="1" applyAlignment="1" applyProtection="1">
      <alignment vertical="center"/>
      <protection locked="0"/>
    </xf>
    <xf numFmtId="10" fontId="2" fillId="0" borderId="5" xfId="6" applyNumberFormat="1" applyFont="1" applyBorder="1" applyProtection="1"/>
    <xf numFmtId="165" fontId="3" fillId="0" borderId="25" xfId="2" applyNumberFormat="1" applyFont="1" applyBorder="1"/>
    <xf numFmtId="0" fontId="2" fillId="0" borderId="11" xfId="2" applyBorder="1" applyAlignment="1" applyProtection="1">
      <alignment vertical="center" wrapText="1"/>
      <protection locked="0"/>
    </xf>
    <xf numFmtId="165" fontId="2" fillId="2" borderId="53" xfId="4" applyNumberFormat="1" applyFont="1" applyFill="1" applyBorder="1" applyProtection="1">
      <protection locked="0"/>
    </xf>
    <xf numFmtId="165" fontId="2" fillId="2" borderId="10" xfId="4" applyNumberFormat="1" applyFont="1" applyFill="1" applyBorder="1" applyProtection="1">
      <protection locked="0"/>
    </xf>
    <xf numFmtId="165" fontId="2" fillId="2" borderId="11" xfId="4" applyNumberFormat="1" applyFont="1" applyFill="1" applyBorder="1" applyProtection="1">
      <protection locked="0"/>
    </xf>
    <xf numFmtId="168" fontId="2" fillId="2" borderId="53" xfId="5" applyFont="1" applyFill="1" applyBorder="1" applyProtection="1">
      <protection locked="0"/>
    </xf>
    <xf numFmtId="10" fontId="2" fillId="0" borderId="10" xfId="6" applyNumberFormat="1" applyFont="1" applyBorder="1" applyProtection="1"/>
    <xf numFmtId="165" fontId="3" fillId="0" borderId="53" xfId="2" applyNumberFormat="1" applyFont="1" applyBorder="1"/>
    <xf numFmtId="165" fontId="3" fillId="0" borderId="11" xfId="2" applyNumberFormat="1" applyFont="1" applyBorder="1"/>
    <xf numFmtId="9" fontId="3" fillId="0" borderId="31" xfId="1" applyFont="1" applyBorder="1"/>
    <xf numFmtId="0" fontId="2" fillId="0" borderId="33" xfId="2" applyBorder="1" applyAlignment="1" applyProtection="1">
      <alignment horizontal="center"/>
      <protection locked="0"/>
    </xf>
    <xf numFmtId="0" fontId="3" fillId="0" borderId="46" xfId="2" applyFont="1" applyBorder="1" applyProtection="1">
      <protection locked="0"/>
    </xf>
    <xf numFmtId="165" fontId="3" fillId="0" borderId="33" xfId="2" applyNumberFormat="1" applyFont="1" applyBorder="1"/>
    <xf numFmtId="166" fontId="3" fillId="0" borderId="33" xfId="2" applyNumberFormat="1" applyFont="1" applyBorder="1"/>
    <xf numFmtId="166" fontId="3" fillId="0" borderId="54" xfId="2" applyNumberFormat="1" applyFont="1" applyBorder="1"/>
    <xf numFmtId="165" fontId="3" fillId="0" borderId="1" xfId="2" applyNumberFormat="1" applyFont="1" applyBorder="1"/>
    <xf numFmtId="9" fontId="3" fillId="0" borderId="1" xfId="1" applyFont="1" applyBorder="1"/>
    <xf numFmtId="166" fontId="3" fillId="0" borderId="0" xfId="2" applyNumberFormat="1" applyFont="1" applyProtection="1">
      <protection locked="0"/>
    </xf>
    <xf numFmtId="0" fontId="2" fillId="0" borderId="47" xfId="2" applyBorder="1" applyAlignment="1" applyProtection="1">
      <alignment horizontal="center"/>
      <protection locked="0"/>
    </xf>
    <xf numFmtId="0" fontId="13" fillId="0" borderId="0" xfId="2" applyFont="1" applyProtection="1">
      <protection locked="0"/>
    </xf>
    <xf numFmtId="0" fontId="14" fillId="0" borderId="37" xfId="2" applyFont="1" applyBorder="1" applyProtection="1">
      <protection locked="0"/>
    </xf>
    <xf numFmtId="0" fontId="14" fillId="0" borderId="0" xfId="2" quotePrefix="1" applyFont="1" applyAlignment="1" applyProtection="1">
      <alignment wrapText="1"/>
      <protection locked="0"/>
    </xf>
    <xf numFmtId="0" fontId="14" fillId="0" borderId="0" xfId="2" applyFont="1" applyProtection="1">
      <protection locked="0"/>
    </xf>
    <xf numFmtId="43" fontId="3" fillId="0" borderId="33" xfId="7" applyFont="1" applyBorder="1"/>
    <xf numFmtId="0" fontId="17" fillId="0" borderId="0" xfId="0" applyFont="1" applyAlignment="1">
      <alignment vertical="center" wrapText="1"/>
    </xf>
    <xf numFmtId="0" fontId="3" fillId="0" borderId="0" xfId="2" applyFont="1" applyAlignment="1" applyProtection="1">
      <alignment vertical="center"/>
      <protection locked="0"/>
    </xf>
    <xf numFmtId="0" fontId="16" fillId="0" borderId="0" xfId="0" applyFont="1" applyAlignment="1">
      <alignment horizontal="left" vertical="center" wrapText="1"/>
    </xf>
    <xf numFmtId="0" fontId="12" fillId="0" borderId="41" xfId="2" applyFont="1" applyBorder="1" applyAlignment="1" applyProtection="1">
      <alignment horizontal="center" vertical="center"/>
      <protection locked="0"/>
    </xf>
    <xf numFmtId="0" fontId="12" fillId="0" borderId="42" xfId="2" applyFont="1" applyBorder="1" applyAlignment="1" applyProtection="1">
      <alignment horizontal="center" vertical="center"/>
      <protection locked="0"/>
    </xf>
    <xf numFmtId="0" fontId="12" fillId="0" borderId="41" xfId="2" applyFont="1" applyBorder="1" applyAlignment="1" applyProtection="1">
      <alignment horizontal="center" wrapText="1"/>
      <protection locked="0"/>
    </xf>
    <xf numFmtId="0" fontId="12" fillId="0" borderId="43" xfId="2" applyFont="1" applyBorder="1" applyAlignment="1" applyProtection="1">
      <alignment horizontal="center" wrapText="1"/>
      <protection locked="0"/>
    </xf>
    <xf numFmtId="0" fontId="3" fillId="3" borderId="14" xfId="2" applyFont="1" applyFill="1" applyBorder="1" applyAlignment="1" applyProtection="1">
      <alignment vertical="center"/>
      <protection locked="0"/>
    </xf>
    <xf numFmtId="0" fontId="3" fillId="3" borderId="47" xfId="2" applyFont="1" applyFill="1" applyBorder="1" applyAlignment="1" applyProtection="1">
      <alignment vertical="center"/>
      <protection locked="0"/>
    </xf>
    <xf numFmtId="0" fontId="3" fillId="3" borderId="45" xfId="2" applyFont="1" applyFill="1" applyBorder="1" applyAlignment="1" applyProtection="1">
      <alignment vertical="center"/>
      <protection locked="0"/>
    </xf>
    <xf numFmtId="0" fontId="3" fillId="3" borderId="48" xfId="2" applyFont="1" applyFill="1" applyBorder="1" applyAlignment="1" applyProtection="1">
      <alignment vertical="center"/>
      <protection locked="0"/>
    </xf>
    <xf numFmtId="0" fontId="10" fillId="0" borderId="0" xfId="2" applyFont="1" applyAlignment="1" applyProtection="1">
      <alignment horizontal="left" wrapText="1"/>
      <protection locked="0"/>
    </xf>
    <xf numFmtId="0" fontId="2" fillId="0" borderId="0" xfId="2" applyAlignment="1" applyProtection="1">
      <alignment horizontal="left" wrapText="1"/>
      <protection locked="0"/>
    </xf>
    <xf numFmtId="0" fontId="5" fillId="0" borderId="0" xfId="2" applyFont="1" applyAlignment="1" applyProtection="1">
      <alignment horizontal="center"/>
      <protection locked="0"/>
    </xf>
    <xf numFmtId="0" fontId="2" fillId="0" borderId="0" xfId="2" applyAlignment="1" applyProtection="1">
      <alignment horizontal="left" vertical="top" wrapText="1"/>
      <protection locked="0"/>
    </xf>
    <xf numFmtId="0" fontId="4" fillId="2" borderId="0" xfId="2" applyFont="1" applyFill="1" applyAlignment="1" applyProtection="1">
      <alignment horizontal="left" vertical="top"/>
      <protection locked="0"/>
    </xf>
    <xf numFmtId="0" fontId="4" fillId="0" borderId="0" xfId="2" applyFont="1" applyAlignment="1">
      <alignment horizontal="right" vertical="top"/>
    </xf>
    <xf numFmtId="0" fontId="2" fillId="0" borderId="2" xfId="2" applyBorder="1" applyAlignment="1" applyProtection="1">
      <alignment horizontal="left" vertical="center"/>
      <protection locked="0"/>
    </xf>
    <xf numFmtId="0" fontId="2" fillId="0" borderId="3" xfId="2" applyBorder="1" applyAlignment="1" applyProtection="1">
      <alignment horizontal="left" vertical="center"/>
      <protection locked="0"/>
    </xf>
    <xf numFmtId="0" fontId="2" fillId="0" borderId="4" xfId="2" applyBorder="1" applyAlignment="1" applyProtection="1">
      <alignment horizontal="left" vertical="center"/>
      <protection locked="0"/>
    </xf>
    <xf numFmtId="1" fontId="2" fillId="0" borderId="5" xfId="2" applyNumberFormat="1" applyBorder="1" applyAlignment="1" applyProtection="1">
      <alignment horizontal="center" vertical="center"/>
      <protection locked="0"/>
    </xf>
    <xf numFmtId="0" fontId="10" fillId="0" borderId="0" xfId="2" applyFont="1" applyAlignment="1" applyProtection="1">
      <alignment horizontal="center" vertical="center"/>
      <protection locked="0"/>
    </xf>
    <xf numFmtId="0" fontId="8" fillId="0" borderId="0" xfId="3" applyAlignment="1" applyProtection="1">
      <alignment horizontal="left" vertical="top"/>
      <protection locked="0"/>
    </xf>
    <xf numFmtId="0" fontId="2" fillId="0" borderId="10" xfId="2" applyBorder="1" applyAlignment="1" applyProtection="1">
      <alignment horizontal="center" vertical="center"/>
      <protection locked="0"/>
    </xf>
    <xf numFmtId="0" fontId="2" fillId="0" borderId="7" xfId="2" applyBorder="1" applyAlignment="1" applyProtection="1">
      <alignment horizontal="center" vertical="center"/>
      <protection locked="0"/>
    </xf>
    <xf numFmtId="0" fontId="2" fillId="0" borderId="10" xfId="2" applyBorder="1" applyAlignment="1" applyProtection="1">
      <alignment horizontal="left" vertical="center"/>
      <protection locked="0"/>
    </xf>
    <xf numFmtId="0" fontId="2" fillId="0" borderId="7" xfId="2" applyBorder="1" applyAlignment="1" applyProtection="1">
      <alignment horizontal="left" vertical="center"/>
      <protection locked="0"/>
    </xf>
    <xf numFmtId="0" fontId="2" fillId="0" borderId="6" xfId="2" applyBorder="1" applyAlignment="1" applyProtection="1">
      <alignment horizontal="center" vertical="center"/>
      <protection locked="0"/>
    </xf>
    <xf numFmtId="0" fontId="2" fillId="0" borderId="6" xfId="2" applyBorder="1" applyAlignment="1" applyProtection="1">
      <alignment horizontal="left" vertical="center"/>
      <protection locked="0"/>
    </xf>
    <xf numFmtId="2" fontId="2" fillId="0" borderId="5" xfId="2" quotePrefix="1" applyNumberFormat="1" applyBorder="1" applyAlignment="1" applyProtection="1">
      <alignment horizontal="center" vertical="center"/>
      <protection locked="0"/>
    </xf>
    <xf numFmtId="0" fontId="3" fillId="4" borderId="5" xfId="2" applyFont="1" applyFill="1" applyBorder="1" applyAlignment="1" applyProtection="1">
      <alignment horizontal="center" vertical="center" wrapText="1"/>
      <protection locked="0"/>
    </xf>
    <xf numFmtId="0" fontId="3" fillId="4" borderId="10" xfId="2" applyFont="1" applyFill="1" applyBorder="1" applyAlignment="1" applyProtection="1">
      <alignment horizontal="center" vertical="center" wrapText="1"/>
      <protection locked="0"/>
    </xf>
    <xf numFmtId="0" fontId="9" fillId="4" borderId="5" xfId="2" applyFont="1" applyFill="1" applyBorder="1" applyAlignment="1" applyProtection="1">
      <alignment horizontal="center" vertical="center" wrapText="1"/>
      <protection locked="0"/>
    </xf>
    <xf numFmtId="0" fontId="9" fillId="4" borderId="9" xfId="2" applyFont="1" applyFill="1" applyBorder="1" applyAlignment="1" applyProtection="1">
      <alignment horizontal="center" vertical="center" wrapText="1"/>
      <protection locked="0"/>
    </xf>
    <xf numFmtId="0" fontId="9" fillId="4" borderId="36" xfId="2" applyFont="1" applyFill="1" applyBorder="1" applyAlignment="1" applyProtection="1">
      <alignment horizontal="center" vertical="center" wrapText="1"/>
      <protection locked="0"/>
    </xf>
    <xf numFmtId="0" fontId="3" fillId="4" borderId="5" xfId="2" applyFont="1" applyFill="1" applyBorder="1" applyAlignment="1" applyProtection="1">
      <alignment horizontal="center" vertical="center"/>
      <protection locked="0"/>
    </xf>
    <xf numFmtId="0" fontId="2" fillId="0" borderId="5" xfId="2" applyBorder="1" applyAlignment="1" applyProtection="1">
      <alignment horizontal="left" vertical="center"/>
      <protection locked="0"/>
    </xf>
    <xf numFmtId="0" fontId="2" fillId="0" borderId="27" xfId="2" applyBorder="1" applyAlignment="1" applyProtection="1">
      <alignment horizontal="left" vertical="center"/>
      <protection locked="0"/>
    </xf>
    <xf numFmtId="0" fontId="2" fillId="0" borderId="34" xfId="2" applyBorder="1" applyAlignment="1" applyProtection="1">
      <alignment horizontal="left" vertical="center"/>
      <protection locked="0"/>
    </xf>
    <xf numFmtId="0" fontId="5" fillId="0" borderId="0" xfId="2" applyFont="1" applyAlignment="1" applyProtection="1">
      <alignment horizontal="center" vertical="center" wrapText="1"/>
      <protection locked="0"/>
    </xf>
    <xf numFmtId="0" fontId="3" fillId="4" borderId="11" xfId="2" applyFont="1" applyFill="1" applyBorder="1" applyAlignment="1" applyProtection="1">
      <alignment horizontal="center" vertical="center"/>
      <protection locked="0"/>
    </xf>
    <xf numFmtId="0" fontId="3" fillId="4" borderId="8" xfId="2" applyFont="1" applyFill="1" applyBorder="1" applyAlignment="1" applyProtection="1">
      <alignment horizontal="center" vertical="center"/>
      <protection locked="0"/>
    </xf>
    <xf numFmtId="0" fontId="3" fillId="4" borderId="19" xfId="2" applyFont="1" applyFill="1" applyBorder="1" applyAlignment="1" applyProtection="1">
      <alignment horizontal="center" vertical="center"/>
      <protection locked="0"/>
    </xf>
    <xf numFmtId="0" fontId="3" fillId="4" borderId="37" xfId="2" applyFont="1" applyFill="1" applyBorder="1" applyAlignment="1" applyProtection="1">
      <alignment horizontal="center" vertical="center"/>
      <protection locked="0"/>
    </xf>
    <xf numFmtId="0" fontId="3" fillId="4" borderId="38" xfId="2" applyFont="1" applyFill="1" applyBorder="1" applyAlignment="1" applyProtection="1">
      <alignment horizontal="center" vertical="center"/>
      <protection locked="0"/>
    </xf>
    <xf numFmtId="0" fontId="3" fillId="4" borderId="39" xfId="2" applyFont="1" applyFill="1" applyBorder="1" applyAlignment="1" applyProtection="1">
      <alignment horizontal="center" vertical="center"/>
      <protection locked="0"/>
    </xf>
    <xf numFmtId="0" fontId="2" fillId="0" borderId="28" xfId="2" applyBorder="1" applyAlignment="1" applyProtection="1">
      <alignment horizontal="left" vertical="center"/>
      <protection locked="0"/>
    </xf>
    <xf numFmtId="0" fontId="2" fillId="0" borderId="29" xfId="2" applyBorder="1" applyAlignment="1" applyProtection="1">
      <alignment horizontal="left" vertical="center"/>
      <protection locked="0"/>
    </xf>
    <xf numFmtId="0" fontId="2" fillId="0" borderId="30" xfId="2" applyBorder="1" applyAlignment="1" applyProtection="1">
      <alignment horizontal="left" vertical="center"/>
      <protection locked="0"/>
    </xf>
    <xf numFmtId="0" fontId="3" fillId="0" borderId="21" xfId="2" applyFont="1" applyBorder="1" applyAlignment="1" applyProtection="1">
      <alignment horizontal="center" vertical="center"/>
      <protection locked="0"/>
    </xf>
    <xf numFmtId="0" fontId="2" fillId="0" borderId="25" xfId="2" applyBorder="1" applyAlignment="1" applyProtection="1">
      <alignment horizontal="center" vertical="center"/>
      <protection locked="0"/>
    </xf>
    <xf numFmtId="0" fontId="2" fillId="0" borderId="26" xfId="2" applyBorder="1" applyAlignment="1" applyProtection="1">
      <alignment horizontal="center" vertical="center"/>
      <protection locked="0"/>
    </xf>
    <xf numFmtId="0" fontId="2" fillId="0" borderId="23" xfId="2" applyBorder="1" applyAlignment="1" applyProtection="1">
      <alignment horizontal="left" vertical="center"/>
      <protection locked="0"/>
    </xf>
    <xf numFmtId="0" fontId="2" fillId="0" borderId="32" xfId="2" applyBorder="1" applyAlignment="1" applyProtection="1">
      <alignment horizontal="left" vertical="center"/>
      <protection locked="0"/>
    </xf>
    <xf numFmtId="0" fontId="2" fillId="0" borderId="24" xfId="2" applyBorder="1" applyAlignment="1" applyProtection="1">
      <alignment horizontal="left" vertical="center"/>
      <protection locked="0"/>
    </xf>
    <xf numFmtId="0" fontId="2" fillId="0" borderId="2" xfId="2" applyBorder="1" applyAlignment="1" applyProtection="1">
      <alignment horizontal="left" vertical="center" wrapText="1"/>
      <protection locked="0"/>
    </xf>
    <xf numFmtId="0" fontId="2" fillId="0" borderId="3" xfId="2" applyBorder="1" applyAlignment="1" applyProtection="1">
      <alignment horizontal="left" vertical="center" wrapText="1"/>
      <protection locked="0"/>
    </xf>
    <xf numFmtId="0" fontId="2" fillId="0" borderId="4" xfId="2" applyBorder="1" applyAlignment="1" applyProtection="1">
      <alignment horizontal="left" vertical="center" wrapText="1"/>
      <protection locked="0"/>
    </xf>
    <xf numFmtId="0" fontId="2" fillId="0" borderId="2" xfId="2" applyBorder="1" applyAlignment="1" applyProtection="1">
      <alignment horizontal="left"/>
      <protection locked="0"/>
    </xf>
    <xf numFmtId="0" fontId="2" fillId="0" borderId="4" xfId="2" applyBorder="1" applyAlignment="1" applyProtection="1">
      <alignment horizontal="left"/>
      <protection locked="0"/>
    </xf>
    <xf numFmtId="0" fontId="2" fillId="0" borderId="5" xfId="2" applyBorder="1" applyAlignment="1" applyProtection="1">
      <alignment horizontal="left"/>
      <protection locked="0"/>
    </xf>
    <xf numFmtId="0" fontId="2" fillId="0" borderId="3" xfId="2" applyBorder="1" applyAlignment="1" applyProtection="1">
      <alignment horizontal="left"/>
      <protection locked="0"/>
    </xf>
    <xf numFmtId="0" fontId="3" fillId="0" borderId="25" xfId="2" applyFont="1" applyBorder="1" applyAlignment="1" applyProtection="1">
      <alignment horizontal="center" vertical="center"/>
      <protection locked="0"/>
    </xf>
    <xf numFmtId="0" fontId="3" fillId="0" borderId="26" xfId="2" applyFont="1" applyBorder="1" applyAlignment="1" applyProtection="1">
      <alignment horizontal="center" vertical="center"/>
      <protection locked="0"/>
    </xf>
    <xf numFmtId="0" fontId="2" fillId="0" borderId="22" xfId="2" applyBorder="1" applyAlignment="1" applyProtection="1">
      <alignment horizontal="center" vertical="center"/>
      <protection locked="0"/>
    </xf>
    <xf numFmtId="0" fontId="2" fillId="0" borderId="15" xfId="2" applyBorder="1" applyAlignment="1" applyProtection="1">
      <alignment horizontal="left" vertical="center"/>
      <protection locked="0"/>
    </xf>
    <xf numFmtId="0" fontId="3" fillId="4" borderId="2" xfId="2" applyFont="1" applyFill="1" applyBorder="1" applyAlignment="1" applyProtection="1">
      <alignment horizontal="center" vertical="center"/>
      <protection locked="0"/>
    </xf>
    <xf numFmtId="0" fontId="3" fillId="4" borderId="10" xfId="2" applyFont="1" applyFill="1" applyBorder="1" applyAlignment="1" applyProtection="1">
      <alignment horizontal="center" vertical="center"/>
      <protection locked="0"/>
    </xf>
    <xf numFmtId="0" fontId="3" fillId="0" borderId="14" xfId="2" applyFont="1" applyBorder="1" applyAlignment="1" applyProtection="1">
      <alignment horizontal="center" vertical="center"/>
      <protection locked="0"/>
    </xf>
    <xf numFmtId="0" fontId="3" fillId="0" borderId="17" xfId="2" applyFont="1" applyBorder="1" applyAlignment="1" applyProtection="1">
      <alignment horizontal="center" vertical="center"/>
      <protection locked="0"/>
    </xf>
    <xf numFmtId="0" fontId="2" fillId="0" borderId="15" xfId="2" applyBorder="1" applyAlignment="1" applyProtection="1">
      <alignment horizontal="center" vertical="center"/>
      <protection locked="0"/>
    </xf>
    <xf numFmtId="0" fontId="2" fillId="0" borderId="5" xfId="2" applyBorder="1" applyAlignment="1" applyProtection="1">
      <alignment horizontal="center" vertical="center"/>
      <protection locked="0"/>
    </xf>
    <xf numFmtId="0" fontId="2" fillId="0" borderId="15" xfId="2" applyBorder="1" applyAlignment="1" applyProtection="1">
      <alignment horizontal="left"/>
      <protection locked="0"/>
    </xf>
    <xf numFmtId="0" fontId="2" fillId="0" borderId="11" xfId="2" applyBorder="1" applyAlignment="1" applyProtection="1">
      <alignment horizontal="left"/>
      <protection locked="0"/>
    </xf>
    <xf numFmtId="0" fontId="2" fillId="0" borderId="8" xfId="2" applyBorder="1" applyAlignment="1" applyProtection="1">
      <alignment horizontal="left"/>
      <protection locked="0"/>
    </xf>
    <xf numFmtId="0" fontId="2" fillId="0" borderId="19" xfId="2" applyBorder="1" applyAlignment="1" applyProtection="1">
      <alignment horizontal="left"/>
      <protection locked="0"/>
    </xf>
    <xf numFmtId="0" fontId="5" fillId="0" borderId="0" xfId="2" applyFont="1" applyAlignment="1" applyProtection="1">
      <alignment horizontal="center" vertical="center"/>
      <protection locked="0"/>
    </xf>
  </cellXfs>
  <cellStyles count="8">
    <cellStyle name="Comma" xfId="7" builtinId="3"/>
    <cellStyle name="Comma 5" xfId="5" xr:uid="{81B5BF6E-0862-4FA7-AFCE-848F236D0C70}"/>
    <cellStyle name="Currency 4" xfId="4" xr:uid="{11E549E0-AF25-4D6F-82E5-D7745925ED35}"/>
    <cellStyle name="Hyperlink" xfId="3" builtinId="8"/>
    <cellStyle name="Normal" xfId="0" builtinId="0"/>
    <cellStyle name="Normal 2" xfId="2" xr:uid="{0EA4C3C6-64DA-4918-A131-E1F29BD27432}"/>
    <cellStyle name="Percent" xfId="1" builtinId="5"/>
    <cellStyle name="Percent 5" xfId="6" xr:uid="{079DA354-CA2E-4D27-8B1C-B503BE77A561}"/>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469900</xdr:colOff>
          <xdr:row>0</xdr:row>
          <xdr:rowOff>0</xdr:rowOff>
        </xdr:from>
        <xdr:to>
          <xdr:col>7</xdr:col>
          <xdr:colOff>527050</xdr:colOff>
          <xdr:row>0</xdr:row>
          <xdr:rowOff>38100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2355850</xdr:colOff>
          <xdr:row>0</xdr:row>
          <xdr:rowOff>0</xdr:rowOff>
        </xdr:from>
        <xdr:to>
          <xdr:col>8</xdr:col>
          <xdr:colOff>12700</xdr:colOff>
          <xdr:row>0</xdr:row>
          <xdr:rowOff>152400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469900</xdr:colOff>
          <xdr:row>0</xdr:row>
          <xdr:rowOff>0</xdr:rowOff>
        </xdr:from>
        <xdr:to>
          <xdr:col>7</xdr:col>
          <xdr:colOff>527050</xdr:colOff>
          <xdr:row>0</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268</xdr:row>
          <xdr:rowOff>0</xdr:rowOff>
        </xdr:from>
        <xdr:to>
          <xdr:col>1</xdr:col>
          <xdr:colOff>527050</xdr:colOff>
          <xdr:row>511</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268</xdr:row>
          <xdr:rowOff>0</xdr:rowOff>
        </xdr:from>
        <xdr:to>
          <xdr:col>1</xdr:col>
          <xdr:colOff>527050</xdr:colOff>
          <xdr:row>511</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317</xdr:row>
          <xdr:rowOff>0</xdr:rowOff>
        </xdr:from>
        <xdr:to>
          <xdr:col>1</xdr:col>
          <xdr:colOff>527050</xdr:colOff>
          <xdr:row>511</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317</xdr:row>
          <xdr:rowOff>0</xdr:rowOff>
        </xdr:from>
        <xdr:to>
          <xdr:col>1</xdr:col>
          <xdr:colOff>527050</xdr:colOff>
          <xdr:row>511</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366</xdr:row>
          <xdr:rowOff>0</xdr:rowOff>
        </xdr:from>
        <xdr:to>
          <xdr:col>1</xdr:col>
          <xdr:colOff>527050</xdr:colOff>
          <xdr:row>511</xdr:row>
          <xdr:rowOff>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366</xdr:row>
          <xdr:rowOff>0</xdr:rowOff>
        </xdr:from>
        <xdr:to>
          <xdr:col>1</xdr:col>
          <xdr:colOff>527050</xdr:colOff>
          <xdr:row>511</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415</xdr:row>
          <xdr:rowOff>0</xdr:rowOff>
        </xdr:from>
        <xdr:to>
          <xdr:col>1</xdr:col>
          <xdr:colOff>527050</xdr:colOff>
          <xdr:row>511</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415</xdr:row>
          <xdr:rowOff>0</xdr:rowOff>
        </xdr:from>
        <xdr:to>
          <xdr:col>1</xdr:col>
          <xdr:colOff>527050</xdr:colOff>
          <xdr:row>511</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464</xdr:row>
          <xdr:rowOff>0</xdr:rowOff>
        </xdr:from>
        <xdr:to>
          <xdr:col>1</xdr:col>
          <xdr:colOff>527050</xdr:colOff>
          <xdr:row>511</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464</xdr:row>
          <xdr:rowOff>0</xdr:rowOff>
        </xdr:from>
        <xdr:to>
          <xdr:col>1</xdr:col>
          <xdr:colOff>527050</xdr:colOff>
          <xdr:row>511</xdr:row>
          <xdr:rowOff>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513</xdr:row>
          <xdr:rowOff>0</xdr:rowOff>
        </xdr:from>
        <xdr:to>
          <xdr:col>1</xdr:col>
          <xdr:colOff>527050</xdr:colOff>
          <xdr:row>513</xdr:row>
          <xdr:rowOff>38100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513</xdr:row>
          <xdr:rowOff>0</xdr:rowOff>
        </xdr:from>
        <xdr:to>
          <xdr:col>1</xdr:col>
          <xdr:colOff>527050</xdr:colOff>
          <xdr:row>513</xdr:row>
          <xdr:rowOff>38100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562</xdr:row>
          <xdr:rowOff>0</xdr:rowOff>
        </xdr:from>
        <xdr:to>
          <xdr:col>1</xdr:col>
          <xdr:colOff>527050</xdr:colOff>
          <xdr:row>562</xdr:row>
          <xdr:rowOff>38100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562</xdr:row>
          <xdr:rowOff>0</xdr:rowOff>
        </xdr:from>
        <xdr:to>
          <xdr:col>1</xdr:col>
          <xdr:colOff>527050</xdr:colOff>
          <xdr:row>562</xdr:row>
          <xdr:rowOff>38100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611</xdr:row>
          <xdr:rowOff>0</xdr:rowOff>
        </xdr:from>
        <xdr:to>
          <xdr:col>1</xdr:col>
          <xdr:colOff>527050</xdr:colOff>
          <xdr:row>804</xdr:row>
          <xdr:rowOff>38100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611</xdr:row>
          <xdr:rowOff>0</xdr:rowOff>
        </xdr:from>
        <xdr:to>
          <xdr:col>1</xdr:col>
          <xdr:colOff>527050</xdr:colOff>
          <xdr:row>804</xdr:row>
          <xdr:rowOff>38100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660</xdr:row>
          <xdr:rowOff>0</xdr:rowOff>
        </xdr:from>
        <xdr:to>
          <xdr:col>1</xdr:col>
          <xdr:colOff>527050</xdr:colOff>
          <xdr:row>804</xdr:row>
          <xdr:rowOff>38100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660</xdr:row>
          <xdr:rowOff>0</xdr:rowOff>
        </xdr:from>
        <xdr:to>
          <xdr:col>1</xdr:col>
          <xdr:colOff>527050</xdr:colOff>
          <xdr:row>804</xdr:row>
          <xdr:rowOff>38100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709</xdr:row>
          <xdr:rowOff>0</xdr:rowOff>
        </xdr:from>
        <xdr:to>
          <xdr:col>1</xdr:col>
          <xdr:colOff>527050</xdr:colOff>
          <xdr:row>804</xdr:row>
          <xdr:rowOff>38100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709</xdr:row>
          <xdr:rowOff>0</xdr:rowOff>
        </xdr:from>
        <xdr:to>
          <xdr:col>1</xdr:col>
          <xdr:colOff>527050</xdr:colOff>
          <xdr:row>804</xdr:row>
          <xdr:rowOff>38100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758</xdr:row>
          <xdr:rowOff>0</xdr:rowOff>
        </xdr:from>
        <xdr:to>
          <xdr:col>1</xdr:col>
          <xdr:colOff>527050</xdr:colOff>
          <xdr:row>804</xdr:row>
          <xdr:rowOff>38100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758</xdr:row>
          <xdr:rowOff>0</xdr:rowOff>
        </xdr:from>
        <xdr:to>
          <xdr:col>1</xdr:col>
          <xdr:colOff>527050</xdr:colOff>
          <xdr:row>804</xdr:row>
          <xdr:rowOff>38100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806</xdr:row>
          <xdr:rowOff>0</xdr:rowOff>
        </xdr:from>
        <xdr:to>
          <xdr:col>1</xdr:col>
          <xdr:colOff>527050</xdr:colOff>
          <xdr:row>810</xdr:row>
          <xdr:rowOff>38100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806</xdr:row>
          <xdr:rowOff>0</xdr:rowOff>
        </xdr:from>
        <xdr:to>
          <xdr:col>1</xdr:col>
          <xdr:colOff>527050</xdr:colOff>
          <xdr:row>810</xdr:row>
          <xdr:rowOff>38100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806</xdr:row>
          <xdr:rowOff>0</xdr:rowOff>
        </xdr:from>
        <xdr:to>
          <xdr:col>1</xdr:col>
          <xdr:colOff>527050</xdr:colOff>
          <xdr:row>810</xdr:row>
          <xdr:rowOff>38100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806</xdr:row>
          <xdr:rowOff>0</xdr:rowOff>
        </xdr:from>
        <xdr:to>
          <xdr:col>1</xdr:col>
          <xdr:colOff>527050</xdr:colOff>
          <xdr:row>810</xdr:row>
          <xdr:rowOff>38100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806</xdr:row>
          <xdr:rowOff>0</xdr:rowOff>
        </xdr:from>
        <xdr:to>
          <xdr:col>1</xdr:col>
          <xdr:colOff>527050</xdr:colOff>
          <xdr:row>810</xdr:row>
          <xdr:rowOff>38100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806</xdr:row>
          <xdr:rowOff>0</xdr:rowOff>
        </xdr:from>
        <xdr:to>
          <xdr:col>1</xdr:col>
          <xdr:colOff>527050</xdr:colOff>
          <xdr:row>810</xdr:row>
          <xdr:rowOff>38100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806</xdr:row>
          <xdr:rowOff>0</xdr:rowOff>
        </xdr:from>
        <xdr:to>
          <xdr:col>1</xdr:col>
          <xdr:colOff>527050</xdr:colOff>
          <xdr:row>810</xdr:row>
          <xdr:rowOff>38100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806</xdr:row>
          <xdr:rowOff>0</xdr:rowOff>
        </xdr:from>
        <xdr:to>
          <xdr:col>1</xdr:col>
          <xdr:colOff>527050</xdr:colOff>
          <xdr:row>810</xdr:row>
          <xdr:rowOff>38100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219</xdr:row>
          <xdr:rowOff>0</xdr:rowOff>
        </xdr:from>
        <xdr:to>
          <xdr:col>1</xdr:col>
          <xdr:colOff>527050</xdr:colOff>
          <xdr:row>511</xdr:row>
          <xdr:rowOff>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219</xdr:row>
          <xdr:rowOff>0</xdr:rowOff>
        </xdr:from>
        <xdr:to>
          <xdr:col>1</xdr:col>
          <xdr:colOff>527050</xdr:colOff>
          <xdr:row>511</xdr:row>
          <xdr:rowOff>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121</xdr:row>
          <xdr:rowOff>0</xdr:rowOff>
        </xdr:from>
        <xdr:to>
          <xdr:col>1</xdr:col>
          <xdr:colOff>527050</xdr:colOff>
          <xdr:row>511</xdr:row>
          <xdr:rowOff>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121</xdr:row>
          <xdr:rowOff>0</xdr:rowOff>
        </xdr:from>
        <xdr:to>
          <xdr:col>1</xdr:col>
          <xdr:colOff>527050</xdr:colOff>
          <xdr:row>511</xdr:row>
          <xdr:rowOff>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170</xdr:row>
          <xdr:rowOff>0</xdr:rowOff>
        </xdr:from>
        <xdr:to>
          <xdr:col>1</xdr:col>
          <xdr:colOff>527050</xdr:colOff>
          <xdr:row>511</xdr:row>
          <xdr:rowOff>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170</xdr:row>
          <xdr:rowOff>0</xdr:rowOff>
        </xdr:from>
        <xdr:to>
          <xdr:col>1</xdr:col>
          <xdr:colOff>527050</xdr:colOff>
          <xdr:row>511</xdr:row>
          <xdr:rowOff>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72</xdr:row>
          <xdr:rowOff>0</xdr:rowOff>
        </xdr:from>
        <xdr:to>
          <xdr:col>1</xdr:col>
          <xdr:colOff>527050</xdr:colOff>
          <xdr:row>511</xdr:row>
          <xdr:rowOff>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72</xdr:row>
          <xdr:rowOff>0</xdr:rowOff>
        </xdr:from>
        <xdr:to>
          <xdr:col>1</xdr:col>
          <xdr:colOff>527050</xdr:colOff>
          <xdr:row>511</xdr:row>
          <xdr:rowOff>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23</xdr:row>
          <xdr:rowOff>0</xdr:rowOff>
        </xdr:from>
        <xdr:to>
          <xdr:col>1</xdr:col>
          <xdr:colOff>527050</xdr:colOff>
          <xdr:row>511</xdr:row>
          <xdr:rowOff>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469900</xdr:colOff>
          <xdr:row>23</xdr:row>
          <xdr:rowOff>0</xdr:rowOff>
        </xdr:from>
        <xdr:to>
          <xdr:col>1</xdr:col>
          <xdr:colOff>527050</xdr:colOff>
          <xdr:row>511</xdr:row>
          <xdr:rowOff>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Laura Hampton" id="{A502349C-3479-4779-960A-2823242492A6}" userId="Laura.Hampton@HydroOne.com" providerId="PeoplePicker"/>
  <person displayName="Shahdil Alibhai" id="{35363868-A34A-4A9F-BE91-A1E9EE754E6A}" userId="Shahdil.Alibhai@HydroOne.com" providerId="PeoplePicker"/>
  <person displayName="Donna Wallis" id="{8A335F2A-3EA8-4AEB-A89C-D5A732017372}" userId="S::donna.wallis@hydroone.com::b03633a7-47e2-4b25-90c1-151a5d2d0d88" providerId="AD"/>
  <person displayName="Laura Hampton" id="{EAEDD724-322B-452F-ACD5-7EBB95A017B1}" userId="S::Laura.Hampton@HydroOne.com::685877f9-2c83-433c-b2db-53dfd1036feb" providerId="AD"/>
  <person displayName="Laura Hampton" id="{FF950F44-9626-4507-AFD0-917B3A277540}" userId="S::laura.hampton@hydroone.com::685877f9-2c83-433c-b2db-53dfd1036fe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K520" dT="2026-07-03T13:51:14.10" personId="{8A335F2A-3EA8-4AEB-A89C-D5A732017372}" id="{A67960CA-302D-4D99-8964-8F868356AADF}">
    <text>@Shahdil Alibhai @Laura Hampton Why is there an amount in here if there should be $0 depreciation?</text>
    <mentions>
      <mention mentionpersonId="{35363868-A34A-4A9F-BE91-A1E9EE754E6A}" mentionId="{04CA27CE-DBC1-4A4F-BF6B-446B493D5D7E}" startIndex="0" length="16"/>
      <mention mentionpersonId="{A502349C-3479-4779-960A-2823242492A6}" mentionId="{12E5447A-E8F0-49A1-AB06-CAE61454D345}" startIndex="17" length="14"/>
    </mentions>
  </threadedComment>
  <threadedComment ref="K520" dT="2026-07-03T14:06:14.79" personId="{FF950F44-9626-4507-AFD0-917B3A277540}" id="{49F27379-27B6-4966-A6D5-87F914FDF4D8}" parentId="{A67960CA-302D-4D99-8964-8F868356AADF}">
    <text>Correct - s/b $0</text>
  </threadedComment>
  <threadedComment ref="K527" dT="2026-07-03T14:18:00.62" personId="{8A335F2A-3EA8-4AEB-A89C-D5A732017372}" id="{D292DA17-2CE0-4A91-8BB1-AB5E23BCE608}">
    <text>@Shahdil Alibhai C-01-01-03 has $.58 and $0.28 @Laura Hampton</text>
    <mentions>
      <mention mentionpersonId="{35363868-A34A-4A9F-BE91-A1E9EE754E6A}" mentionId="{94657338-5F89-43AE-A74B-F6700236C651}" startIndex="0" length="16"/>
      <mention mentionpersonId="{A502349C-3479-4779-960A-2823242492A6}" mentionId="{F0AC0B75-D34F-4337-ADD6-99795EF2CD4D}" startIndex="47" length="14"/>
    </mentions>
  </threadedComment>
  <threadedComment ref="K527" dT="2026-07-03T14:19:28.43" personId="{EAEDD724-322B-452F-ACD5-7EBB95A017B1}" id="{E6670C1E-196B-4F9A-8FC6-9C0343FD4B10}" parentId="{D292DA17-2CE0-4A91-8BB1-AB5E23BCE608}">
    <text>Updated</text>
  </threadedComment>
  <threadedComment ref="K559" dT="2026-07-03T14:15:36.59" personId="{8A335F2A-3EA8-4AEB-A89C-D5A732017372}" id="{B13FF349-3AE2-43D0-B40E-087BA1935A0D}">
    <text>@Shahdil Alibhai @Laura Hampton Why does C-01-01-02 have $0.86?  The 2027 matches.</text>
    <mentions>
      <mention mentionpersonId="{35363868-A34A-4A9F-BE91-A1E9EE754E6A}" mentionId="{65C14A3B-16BA-4197-926F-6CF62160769D}" startIndex="0" length="16"/>
      <mention mentionpersonId="{A502349C-3479-4779-960A-2823242492A6}" mentionId="{7BF32E1E-37BB-49CA-9E24-5B6357BA5645}" startIndex="17" length="14"/>
    </mentions>
  </threadedComment>
  <threadedComment ref="K569" dT="2026-07-03T13:54:48.42" personId="{8A335F2A-3EA8-4AEB-A89C-D5A732017372}" id="{3D719CBB-8E5E-4ADC-B79B-2BDA153CBCC1}">
    <text>@Shahdil Alibhai @Laura Hampton Same thing here. I see that column J is correct.  But shouldn't there be no variance to the other schedule given that the rate is 0?</text>
    <mentions>
      <mention mentionpersonId="{35363868-A34A-4A9F-BE91-A1E9EE754E6A}" mentionId="{739676ED-9A2F-4AE7-B792-C6966F2B4F6A}" startIndex="0" length="16"/>
      <mention mentionpersonId="{A502349C-3479-4779-960A-2823242492A6}" mentionId="{BFC463E9-FAD5-4591-A49A-3EF0E0F108E9}" startIndex="17" length="14"/>
    </mentions>
  </threadedComment>
  <threadedComment ref="K569" dT="2026-07-03T14:06:49.67" personId="{FF950F44-9626-4507-AFD0-917B3A277540}" id="{567E1765-7D75-4DEB-9BDE-549257022987}" parentId="{3D719CBB-8E5E-4ADC-B79B-2BDA153CBCC1}">
    <text>Correct - s/b $0</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microsoft.com/office/2017/10/relationships/threadedComment" Target="../threadedComments/threadedComment1.xml"/><Relationship Id="rId7" Type="http://schemas.openxmlformats.org/officeDocument/2006/relationships/ctrlProp" Target="../ctrlProps/ctrlProp5.xml"/><Relationship Id="rId2" Type="http://schemas.openxmlformats.org/officeDocument/2006/relationships/vmlDrawing" Target="../drawings/vmlDrawing2.v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ctrlProp" Target="../ctrlProps/ctrlProp1.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omments" Target="../comments2.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554CB-8006-47BF-A88F-E72AC1735F3C}">
  <dimension ref="A1:R113"/>
  <sheetViews>
    <sheetView topLeftCell="A22" zoomScaleNormal="100" workbookViewId="0">
      <selection activeCell="K5" sqref="K5"/>
    </sheetView>
  </sheetViews>
  <sheetFormatPr defaultColWidth="9.453125" defaultRowHeight="12.5" outlineLevelRow="1" x14ac:dyDescent="0.25"/>
  <cols>
    <col min="1" max="1" width="9.453125" style="2"/>
    <col min="2" max="2" width="6.54296875" style="2" customWidth="1"/>
    <col min="3" max="3" width="27.453125" style="2" customWidth="1"/>
    <col min="4" max="4" width="19.54296875" style="2" customWidth="1"/>
    <col min="5" max="5" width="10.54296875" style="2" customWidth="1"/>
    <col min="6" max="6" width="7.54296875" style="2" customWidth="1"/>
    <col min="7" max="7" width="7.453125" style="2" customWidth="1"/>
    <col min="8" max="8" width="8.453125" style="2" customWidth="1"/>
    <col min="9" max="9" width="1" style="2" customWidth="1"/>
    <col min="10" max="10" width="14.453125" style="2" customWidth="1"/>
    <col min="11" max="11" width="34" style="2" customWidth="1"/>
    <col min="12" max="12" width="8" style="2" customWidth="1"/>
    <col min="13" max="13" width="8.54296875" style="2" customWidth="1"/>
    <col min="14" max="14" width="8.453125" style="2" customWidth="1"/>
    <col min="15" max="15" width="7.54296875" style="2" customWidth="1"/>
    <col min="16" max="16" width="11" style="1" customWidth="1"/>
    <col min="17" max="17" width="11.54296875" style="1" customWidth="1"/>
    <col min="18" max="18" width="67.54296875" style="2" customWidth="1"/>
    <col min="19" max="16384" width="9.453125" style="2"/>
  </cols>
  <sheetData>
    <row r="1" spans="1:18" ht="13" x14ac:dyDescent="0.3">
      <c r="A1" s="1"/>
      <c r="B1" s="1"/>
      <c r="C1" s="1"/>
      <c r="N1" s="3" t="s">
        <v>0</v>
      </c>
      <c r="P1" s="139">
        <v>0</v>
      </c>
      <c r="Q1" s="139"/>
      <c r="R1" s="1"/>
    </row>
    <row r="2" spans="1:18" ht="13" x14ac:dyDescent="0.3">
      <c r="A2" s="1"/>
      <c r="B2" s="1"/>
      <c r="C2" s="1"/>
      <c r="N2" s="3" t="s">
        <v>1</v>
      </c>
      <c r="P2" s="138"/>
      <c r="Q2" s="138"/>
      <c r="R2" s="1"/>
    </row>
    <row r="3" spans="1:18" ht="13" x14ac:dyDescent="0.3">
      <c r="A3" s="1"/>
      <c r="B3" s="1"/>
      <c r="C3" s="1"/>
      <c r="N3" s="3" t="s">
        <v>2</v>
      </c>
      <c r="P3" s="138"/>
      <c r="Q3" s="138"/>
      <c r="R3" s="1"/>
    </row>
    <row r="4" spans="1:18" ht="13" x14ac:dyDescent="0.3">
      <c r="A4" s="1"/>
      <c r="B4" s="1"/>
      <c r="C4" s="1"/>
      <c r="N4" s="3" t="s">
        <v>3</v>
      </c>
      <c r="P4" s="138"/>
      <c r="Q4" s="138"/>
      <c r="R4" s="1"/>
    </row>
    <row r="5" spans="1:18" ht="13" x14ac:dyDescent="0.3">
      <c r="A5" s="1"/>
      <c r="B5" s="1"/>
      <c r="C5" s="1"/>
      <c r="N5" s="3" t="s">
        <v>4</v>
      </c>
      <c r="P5" s="138"/>
      <c r="Q5" s="138"/>
      <c r="R5" s="1"/>
    </row>
    <row r="6" spans="1:18" ht="9" customHeight="1" x14ac:dyDescent="0.3">
      <c r="A6" s="1"/>
      <c r="B6" s="1"/>
      <c r="C6" s="1"/>
      <c r="N6" s="3"/>
      <c r="P6" s="4"/>
      <c r="R6" s="1"/>
    </row>
    <row r="7" spans="1:18" ht="13" x14ac:dyDescent="0.3">
      <c r="A7" s="1"/>
      <c r="B7" s="1"/>
      <c r="C7" s="1"/>
      <c r="N7" s="3" t="s">
        <v>5</v>
      </c>
      <c r="P7" s="138"/>
      <c r="Q7" s="138"/>
      <c r="R7" s="1"/>
    </row>
    <row r="8" spans="1:18" ht="9" customHeight="1" x14ac:dyDescent="0.25">
      <c r="A8" s="1"/>
      <c r="B8" s="1"/>
      <c r="C8" s="1"/>
    </row>
    <row r="9" spans="1:18" ht="20.25" customHeight="1" x14ac:dyDescent="0.25">
      <c r="A9" s="199" t="s">
        <v>47</v>
      </c>
      <c r="B9" s="199"/>
      <c r="C9" s="199"/>
      <c r="D9" s="199"/>
      <c r="E9" s="199"/>
      <c r="F9" s="199"/>
      <c r="G9" s="199"/>
      <c r="H9" s="199"/>
      <c r="I9" s="199"/>
      <c r="J9" s="199"/>
      <c r="K9" s="199"/>
      <c r="L9" s="199"/>
      <c r="M9" s="199"/>
      <c r="N9" s="199"/>
      <c r="O9" s="199"/>
      <c r="P9" s="199"/>
      <c r="Q9" s="199"/>
    </row>
    <row r="10" spans="1:18" ht="18" customHeight="1" x14ac:dyDescent="0.25">
      <c r="A10" s="162" t="s">
        <v>48</v>
      </c>
      <c r="B10" s="162"/>
      <c r="C10" s="162"/>
      <c r="D10" s="162"/>
      <c r="E10" s="162"/>
      <c r="F10" s="162"/>
      <c r="G10" s="162"/>
      <c r="H10" s="162"/>
      <c r="I10" s="162"/>
      <c r="J10" s="162"/>
      <c r="K10" s="162"/>
      <c r="L10" s="162"/>
      <c r="M10" s="162"/>
      <c r="N10" s="162"/>
      <c r="O10" s="162"/>
      <c r="P10" s="162"/>
      <c r="Q10" s="162"/>
      <c r="R10" s="118"/>
    </row>
    <row r="11" spans="1:18" ht="18" customHeight="1" x14ac:dyDescent="0.25">
      <c r="A11" s="162" t="s">
        <v>49</v>
      </c>
      <c r="B11" s="162"/>
      <c r="C11" s="162"/>
      <c r="D11" s="162"/>
      <c r="E11" s="162"/>
      <c r="F11" s="162"/>
      <c r="G11" s="162"/>
      <c r="H11" s="162"/>
      <c r="I11" s="162"/>
      <c r="J11" s="162"/>
      <c r="K11" s="162"/>
      <c r="L11" s="162"/>
      <c r="M11" s="162"/>
      <c r="N11" s="162"/>
      <c r="O11" s="162"/>
      <c r="P11" s="162"/>
      <c r="Q11" s="162"/>
    </row>
    <row r="12" spans="1:18" ht="9" customHeight="1" x14ac:dyDescent="0.25">
      <c r="A12" s="13"/>
      <c r="B12" s="13"/>
      <c r="C12" s="13"/>
      <c r="D12" s="13"/>
      <c r="E12" s="13"/>
      <c r="F12" s="13"/>
      <c r="G12" s="13"/>
      <c r="H12" s="13"/>
      <c r="I12" s="5"/>
      <c r="J12" s="14"/>
      <c r="K12" s="15"/>
      <c r="L12" s="15"/>
      <c r="M12" s="15"/>
      <c r="N12" s="15"/>
    </row>
    <row r="13" spans="1:18" ht="14.25" customHeight="1" x14ac:dyDescent="0.25">
      <c r="A13" s="13"/>
      <c r="B13" s="13"/>
      <c r="C13" s="13"/>
      <c r="D13" s="13"/>
      <c r="E13" s="13"/>
      <c r="F13" s="13"/>
      <c r="G13" s="13"/>
      <c r="H13" s="13"/>
      <c r="I13" s="5"/>
      <c r="J13" s="14"/>
      <c r="K13" s="15"/>
      <c r="L13" s="15"/>
      <c r="M13" s="15"/>
      <c r="N13" s="15"/>
    </row>
    <row r="14" spans="1:18" ht="13.5" customHeight="1" x14ac:dyDescent="0.25"/>
    <row r="15" spans="1:18" ht="33.75" customHeight="1" x14ac:dyDescent="0.3">
      <c r="A15" s="16"/>
      <c r="B15" s="16"/>
      <c r="C15" s="158" t="s">
        <v>50</v>
      </c>
      <c r="D15" s="158"/>
      <c r="E15" s="158"/>
      <c r="F15" s="158" t="s">
        <v>51</v>
      </c>
      <c r="G15" s="158"/>
      <c r="H15" s="189"/>
      <c r="I15" s="18"/>
      <c r="J15" s="153" t="s">
        <v>52</v>
      </c>
      <c r="K15" s="153" t="s">
        <v>53</v>
      </c>
      <c r="L15" s="155" t="s">
        <v>54</v>
      </c>
      <c r="M15" s="155"/>
      <c r="N15" s="156" t="s">
        <v>55</v>
      </c>
      <c r="O15" s="156"/>
      <c r="P15" s="155" t="s">
        <v>56</v>
      </c>
      <c r="Q15" s="155"/>
      <c r="R15" s="119" t="s">
        <v>203</v>
      </c>
    </row>
    <row r="16" spans="1:18" ht="72" customHeight="1" thickBot="1" x14ac:dyDescent="0.3">
      <c r="A16" s="20" t="s">
        <v>57</v>
      </c>
      <c r="B16" s="20" t="s">
        <v>58</v>
      </c>
      <c r="C16" s="190" t="s">
        <v>59</v>
      </c>
      <c r="D16" s="190"/>
      <c r="E16" s="190"/>
      <c r="F16" s="20" t="s">
        <v>60</v>
      </c>
      <c r="G16" s="20" t="s">
        <v>61</v>
      </c>
      <c r="H16" s="21" t="s">
        <v>62</v>
      </c>
      <c r="I16" s="22"/>
      <c r="J16" s="154"/>
      <c r="K16" s="154"/>
      <c r="L16" s="23" t="s">
        <v>63</v>
      </c>
      <c r="M16" s="23" t="s">
        <v>64</v>
      </c>
      <c r="N16" s="24" t="s">
        <v>63</v>
      </c>
      <c r="O16" s="25" t="s">
        <v>64</v>
      </c>
      <c r="P16" s="19" t="s">
        <v>65</v>
      </c>
      <c r="Q16" s="19" t="s">
        <v>66</v>
      </c>
      <c r="R16" s="120" t="s">
        <v>204</v>
      </c>
    </row>
    <row r="17" spans="1:17" ht="14.5" x14ac:dyDescent="0.25">
      <c r="A17" s="191" t="s">
        <v>67</v>
      </c>
      <c r="B17" s="193">
        <v>1</v>
      </c>
      <c r="C17" s="188" t="s">
        <v>68</v>
      </c>
      <c r="D17" s="195" t="s">
        <v>69</v>
      </c>
      <c r="E17" s="195"/>
      <c r="F17" s="26">
        <v>35</v>
      </c>
      <c r="G17" s="26">
        <v>45</v>
      </c>
      <c r="H17" s="27">
        <v>75</v>
      </c>
      <c r="I17" s="28"/>
      <c r="J17" s="29">
        <v>1720</v>
      </c>
      <c r="K17" s="30" t="s">
        <v>205</v>
      </c>
      <c r="L17" s="31">
        <v>75</v>
      </c>
      <c r="M17" s="32">
        <f>IF(ISERROR(1/L17), "", 1/L17)</f>
        <v>1.3333333333333334E-2</v>
      </c>
      <c r="N17" s="31">
        <v>75</v>
      </c>
      <c r="O17" s="33">
        <f>IF(ISERROR(1/N17), "", 1/N17)</f>
        <v>1.3333333333333334E-2</v>
      </c>
      <c r="P17" s="34" t="str">
        <f>IF(ISBLANK(N17),"",IF(N17&lt;F17,"Yes","No"))</f>
        <v>No</v>
      </c>
      <c r="Q17" s="34" t="str">
        <f>IF(ISBLANK(N17),"",IF(N17&gt;H17,"Yes","No"))</f>
        <v>No</v>
      </c>
    </row>
    <row r="18" spans="1:17" ht="14.5" x14ac:dyDescent="0.25">
      <c r="A18" s="192"/>
      <c r="B18" s="194"/>
      <c r="C18" s="159"/>
      <c r="D18" s="159" t="s">
        <v>70</v>
      </c>
      <c r="E18" s="35" t="s">
        <v>71</v>
      </c>
      <c r="F18" s="7">
        <v>20</v>
      </c>
      <c r="G18" s="7">
        <v>40</v>
      </c>
      <c r="H18" s="36">
        <v>55</v>
      </c>
      <c r="I18" s="28"/>
      <c r="J18" s="29"/>
      <c r="K18" s="30"/>
      <c r="L18" s="31"/>
      <c r="M18" s="32" t="str">
        <f t="shared" ref="M18:M72" si="0">IF(ISERROR(1/L18), "", 1/L18)</f>
        <v/>
      </c>
      <c r="N18" s="31"/>
      <c r="O18" s="33" t="str">
        <f t="shared" ref="O18:O72" si="1">IF(ISERROR(1/N18), "", 1/N18)</f>
        <v/>
      </c>
      <c r="P18" s="34" t="str">
        <f t="shared" ref="P18:P72" si="2">IF(ISBLANK(N18),"",IF(N18&lt;F18,"Yes","No"))</f>
        <v/>
      </c>
      <c r="Q18" s="34" t="str">
        <f t="shared" ref="Q18:Q72" si="3">IF(ISBLANK(N18),"",IF(N18&gt;H18,"Yes","No"))</f>
        <v/>
      </c>
    </row>
    <row r="19" spans="1:17" ht="14.5" x14ac:dyDescent="0.25">
      <c r="A19" s="192"/>
      <c r="B19" s="194"/>
      <c r="C19" s="159"/>
      <c r="D19" s="159"/>
      <c r="E19" s="35" t="s">
        <v>72</v>
      </c>
      <c r="F19" s="7">
        <v>30</v>
      </c>
      <c r="G19" s="7">
        <v>70</v>
      </c>
      <c r="H19" s="36">
        <v>95</v>
      </c>
      <c r="I19" s="28"/>
      <c r="J19" s="29"/>
      <c r="K19" s="30"/>
      <c r="L19" s="31"/>
      <c r="M19" s="32" t="str">
        <f t="shared" si="0"/>
        <v/>
      </c>
      <c r="N19" s="31"/>
      <c r="O19" s="33" t="str">
        <f t="shared" si="1"/>
        <v/>
      </c>
      <c r="P19" s="34" t="str">
        <f t="shared" si="2"/>
        <v/>
      </c>
      <c r="Q19" s="34" t="str">
        <f t="shared" si="3"/>
        <v/>
      </c>
    </row>
    <row r="20" spans="1:17" ht="14.5" x14ac:dyDescent="0.25">
      <c r="A20" s="192"/>
      <c r="B20" s="194">
        <v>2</v>
      </c>
      <c r="C20" s="159" t="s">
        <v>73</v>
      </c>
      <c r="D20" s="183" t="s">
        <v>69</v>
      </c>
      <c r="E20" s="183"/>
      <c r="F20" s="7">
        <v>50</v>
      </c>
      <c r="G20" s="7">
        <v>60</v>
      </c>
      <c r="H20" s="36">
        <v>80</v>
      </c>
      <c r="I20" s="28"/>
      <c r="J20" s="29">
        <v>1720</v>
      </c>
      <c r="K20" s="30" t="s">
        <v>205</v>
      </c>
      <c r="L20" s="31">
        <v>75</v>
      </c>
      <c r="M20" s="32">
        <f t="shared" si="0"/>
        <v>1.3333333333333334E-2</v>
      </c>
      <c r="N20" s="31">
        <v>75</v>
      </c>
      <c r="O20" s="33">
        <f t="shared" si="1"/>
        <v>1.3333333333333334E-2</v>
      </c>
      <c r="P20" s="34" t="str">
        <f t="shared" si="2"/>
        <v>No</v>
      </c>
      <c r="Q20" s="34" t="str">
        <f t="shared" si="3"/>
        <v>No</v>
      </c>
    </row>
    <row r="21" spans="1:17" ht="14.5" x14ac:dyDescent="0.25">
      <c r="A21" s="192"/>
      <c r="B21" s="194"/>
      <c r="C21" s="159"/>
      <c r="D21" s="159" t="s">
        <v>70</v>
      </c>
      <c r="E21" s="35" t="s">
        <v>71</v>
      </c>
      <c r="F21" s="7">
        <v>20</v>
      </c>
      <c r="G21" s="7">
        <v>40</v>
      </c>
      <c r="H21" s="36">
        <v>55</v>
      </c>
      <c r="I21" s="28"/>
      <c r="J21" s="29"/>
      <c r="K21" s="30"/>
      <c r="L21" s="31"/>
      <c r="M21" s="32" t="str">
        <f t="shared" si="0"/>
        <v/>
      </c>
      <c r="N21" s="31"/>
      <c r="O21" s="33" t="str">
        <f t="shared" si="1"/>
        <v/>
      </c>
      <c r="P21" s="34" t="str">
        <f t="shared" si="2"/>
        <v/>
      </c>
      <c r="Q21" s="34" t="str">
        <f t="shared" si="3"/>
        <v/>
      </c>
    </row>
    <row r="22" spans="1:17" ht="14.5" x14ac:dyDescent="0.25">
      <c r="A22" s="192"/>
      <c r="B22" s="194"/>
      <c r="C22" s="159"/>
      <c r="D22" s="159"/>
      <c r="E22" s="35" t="s">
        <v>72</v>
      </c>
      <c r="F22" s="7">
        <v>30</v>
      </c>
      <c r="G22" s="7">
        <v>70</v>
      </c>
      <c r="H22" s="36">
        <v>95</v>
      </c>
      <c r="I22" s="28"/>
      <c r="J22" s="29"/>
      <c r="K22" s="30"/>
      <c r="L22" s="31"/>
      <c r="M22" s="32" t="str">
        <f t="shared" si="0"/>
        <v/>
      </c>
      <c r="N22" s="31"/>
      <c r="O22" s="33" t="str">
        <f t="shared" si="1"/>
        <v/>
      </c>
      <c r="P22" s="34" t="str">
        <f t="shared" si="2"/>
        <v/>
      </c>
      <c r="Q22" s="34" t="str">
        <f t="shared" si="3"/>
        <v/>
      </c>
    </row>
    <row r="23" spans="1:17" ht="14.5" x14ac:dyDescent="0.25">
      <c r="A23" s="192"/>
      <c r="B23" s="194">
        <v>3</v>
      </c>
      <c r="C23" s="159" t="s">
        <v>74</v>
      </c>
      <c r="D23" s="183" t="s">
        <v>69</v>
      </c>
      <c r="E23" s="183"/>
      <c r="F23" s="7">
        <v>60</v>
      </c>
      <c r="G23" s="7">
        <v>60</v>
      </c>
      <c r="H23" s="36">
        <v>80</v>
      </c>
      <c r="I23" s="28"/>
      <c r="J23" s="29">
        <v>1720</v>
      </c>
      <c r="K23" s="30" t="s">
        <v>205</v>
      </c>
      <c r="L23" s="31">
        <v>75</v>
      </c>
      <c r="M23" s="32">
        <f t="shared" si="0"/>
        <v>1.3333333333333334E-2</v>
      </c>
      <c r="N23" s="31">
        <v>75</v>
      </c>
      <c r="O23" s="33">
        <f t="shared" si="1"/>
        <v>1.3333333333333334E-2</v>
      </c>
      <c r="P23" s="34" t="str">
        <f t="shared" si="2"/>
        <v>No</v>
      </c>
      <c r="Q23" s="34" t="str">
        <f t="shared" si="3"/>
        <v>No</v>
      </c>
    </row>
    <row r="24" spans="1:17" ht="14.5" x14ac:dyDescent="0.25">
      <c r="A24" s="192"/>
      <c r="B24" s="194"/>
      <c r="C24" s="159"/>
      <c r="D24" s="159" t="s">
        <v>70</v>
      </c>
      <c r="E24" s="35" t="s">
        <v>71</v>
      </c>
      <c r="F24" s="7">
        <v>20</v>
      </c>
      <c r="G24" s="7">
        <v>40</v>
      </c>
      <c r="H24" s="36">
        <v>55</v>
      </c>
      <c r="I24" s="28"/>
      <c r="J24" s="29"/>
      <c r="K24" s="30"/>
      <c r="L24" s="31"/>
      <c r="M24" s="32" t="str">
        <f t="shared" si="0"/>
        <v/>
      </c>
      <c r="N24" s="31"/>
      <c r="O24" s="33" t="str">
        <f t="shared" si="1"/>
        <v/>
      </c>
      <c r="P24" s="34" t="str">
        <f t="shared" si="2"/>
        <v/>
      </c>
      <c r="Q24" s="34" t="str">
        <f t="shared" si="3"/>
        <v/>
      </c>
    </row>
    <row r="25" spans="1:17" ht="14.5" x14ac:dyDescent="0.25">
      <c r="A25" s="192"/>
      <c r="B25" s="194"/>
      <c r="C25" s="159"/>
      <c r="D25" s="159"/>
      <c r="E25" s="35" t="s">
        <v>72</v>
      </c>
      <c r="F25" s="7">
        <v>30</v>
      </c>
      <c r="G25" s="7">
        <v>70</v>
      </c>
      <c r="H25" s="36">
        <v>95</v>
      </c>
      <c r="I25" s="28"/>
      <c r="J25" s="29"/>
      <c r="K25" s="30"/>
      <c r="L25" s="31"/>
      <c r="M25" s="32" t="str">
        <f t="shared" si="0"/>
        <v/>
      </c>
      <c r="N25" s="31"/>
      <c r="O25" s="33" t="str">
        <f t="shared" si="1"/>
        <v/>
      </c>
      <c r="P25" s="34" t="str">
        <f t="shared" si="2"/>
        <v/>
      </c>
      <c r="Q25" s="34" t="str">
        <f t="shared" si="3"/>
        <v/>
      </c>
    </row>
    <row r="26" spans="1:17" ht="14.5" hidden="1" x14ac:dyDescent="0.25">
      <c r="A26" s="192"/>
      <c r="B26" s="7">
        <v>4</v>
      </c>
      <c r="C26" s="181" t="s">
        <v>75</v>
      </c>
      <c r="D26" s="184"/>
      <c r="E26" s="182"/>
      <c r="F26" s="7">
        <v>30</v>
      </c>
      <c r="G26" s="7">
        <v>45</v>
      </c>
      <c r="H26" s="36">
        <v>55</v>
      </c>
      <c r="I26" s="28"/>
      <c r="J26" s="29">
        <v>1730</v>
      </c>
      <c r="K26" s="30" t="s">
        <v>206</v>
      </c>
      <c r="L26" s="31">
        <v>65</v>
      </c>
      <c r="M26" s="32">
        <f t="shared" si="0"/>
        <v>1.5384615384615385E-2</v>
      </c>
      <c r="N26" s="31">
        <v>70</v>
      </c>
      <c r="O26" s="33">
        <f t="shared" si="1"/>
        <v>1.4285714285714285E-2</v>
      </c>
      <c r="P26" s="34" t="str">
        <f t="shared" si="2"/>
        <v>No</v>
      </c>
      <c r="Q26" s="34" t="str">
        <f t="shared" si="3"/>
        <v>Yes</v>
      </c>
    </row>
    <row r="27" spans="1:17" ht="14.5" hidden="1" x14ac:dyDescent="0.25">
      <c r="A27" s="192"/>
      <c r="B27" s="7">
        <v>5</v>
      </c>
      <c r="C27" s="181" t="s">
        <v>76</v>
      </c>
      <c r="D27" s="184"/>
      <c r="E27" s="182"/>
      <c r="F27" s="7">
        <v>15</v>
      </c>
      <c r="G27" s="7">
        <v>25</v>
      </c>
      <c r="H27" s="36">
        <v>25</v>
      </c>
      <c r="I27" s="28"/>
      <c r="J27" s="29">
        <v>1730</v>
      </c>
      <c r="K27" s="30" t="s">
        <v>206</v>
      </c>
      <c r="L27" s="31">
        <v>65</v>
      </c>
      <c r="M27" s="32">
        <f t="shared" si="0"/>
        <v>1.5384615384615385E-2</v>
      </c>
      <c r="N27" s="31">
        <v>70</v>
      </c>
      <c r="O27" s="33">
        <f t="shared" si="1"/>
        <v>1.4285714285714285E-2</v>
      </c>
      <c r="P27" s="34" t="str">
        <f t="shared" si="2"/>
        <v>No</v>
      </c>
      <c r="Q27" s="34" t="str">
        <f t="shared" si="3"/>
        <v>Yes</v>
      </c>
    </row>
    <row r="28" spans="1:17" ht="14.5" hidden="1" x14ac:dyDescent="0.25">
      <c r="A28" s="192"/>
      <c r="B28" s="7">
        <v>6</v>
      </c>
      <c r="C28" s="181" t="s">
        <v>77</v>
      </c>
      <c r="D28" s="184"/>
      <c r="E28" s="182"/>
      <c r="F28" s="7">
        <v>15</v>
      </c>
      <c r="G28" s="7">
        <v>20</v>
      </c>
      <c r="H28" s="36">
        <v>20</v>
      </c>
      <c r="I28" s="28"/>
      <c r="J28" s="29">
        <v>1730</v>
      </c>
      <c r="K28" s="30" t="s">
        <v>206</v>
      </c>
      <c r="L28" s="31">
        <v>65</v>
      </c>
      <c r="M28" s="32">
        <f t="shared" si="0"/>
        <v>1.5384615384615385E-2</v>
      </c>
      <c r="N28" s="31">
        <v>70</v>
      </c>
      <c r="O28" s="33">
        <f t="shared" si="1"/>
        <v>1.4285714285714285E-2</v>
      </c>
      <c r="P28" s="34" t="str">
        <f t="shared" si="2"/>
        <v>No</v>
      </c>
      <c r="Q28" s="34" t="str">
        <f t="shared" si="3"/>
        <v>Yes</v>
      </c>
    </row>
    <row r="29" spans="1:17" ht="14.5" hidden="1" x14ac:dyDescent="0.25">
      <c r="A29" s="192"/>
      <c r="B29" s="7">
        <v>7</v>
      </c>
      <c r="C29" s="181" t="s">
        <v>78</v>
      </c>
      <c r="D29" s="184"/>
      <c r="E29" s="182"/>
      <c r="F29" s="7">
        <v>35</v>
      </c>
      <c r="G29" s="7">
        <v>45</v>
      </c>
      <c r="H29" s="36">
        <v>60</v>
      </c>
      <c r="I29" s="28"/>
      <c r="J29" s="29">
        <v>1730</v>
      </c>
      <c r="K29" s="30" t="s">
        <v>206</v>
      </c>
      <c r="L29" s="31">
        <v>65</v>
      </c>
      <c r="M29" s="32">
        <f t="shared" si="0"/>
        <v>1.5384615384615385E-2</v>
      </c>
      <c r="N29" s="31">
        <v>70</v>
      </c>
      <c r="O29" s="33">
        <f t="shared" si="1"/>
        <v>1.4285714285714285E-2</v>
      </c>
      <c r="P29" s="34" t="str">
        <f t="shared" si="2"/>
        <v>No</v>
      </c>
      <c r="Q29" s="34" t="str">
        <f t="shared" si="3"/>
        <v>Yes</v>
      </c>
    </row>
    <row r="30" spans="1:17" ht="14.5" x14ac:dyDescent="0.25">
      <c r="A30" s="192"/>
      <c r="B30" s="7">
        <v>8</v>
      </c>
      <c r="C30" s="181" t="s">
        <v>79</v>
      </c>
      <c r="D30" s="184"/>
      <c r="E30" s="182"/>
      <c r="F30" s="7">
        <v>50</v>
      </c>
      <c r="G30" s="7">
        <v>60</v>
      </c>
      <c r="H30" s="36">
        <v>75</v>
      </c>
      <c r="I30" s="28"/>
      <c r="J30" s="29">
        <v>1730</v>
      </c>
      <c r="K30" s="30" t="s">
        <v>206</v>
      </c>
      <c r="L30" s="31">
        <v>65</v>
      </c>
      <c r="M30" s="32">
        <f t="shared" si="0"/>
        <v>1.5384615384615385E-2</v>
      </c>
      <c r="N30" s="31">
        <v>70</v>
      </c>
      <c r="O30" s="33">
        <f t="shared" si="1"/>
        <v>1.4285714285714285E-2</v>
      </c>
      <c r="P30" s="34" t="str">
        <f t="shared" si="2"/>
        <v>No</v>
      </c>
      <c r="Q30" s="34" t="str">
        <f t="shared" si="3"/>
        <v>No</v>
      </c>
    </row>
    <row r="31" spans="1:17" ht="14.5" hidden="1" x14ac:dyDescent="0.25">
      <c r="A31" s="192"/>
      <c r="B31" s="7">
        <v>9</v>
      </c>
      <c r="C31" s="181" t="s">
        <v>80</v>
      </c>
      <c r="D31" s="184"/>
      <c r="E31" s="182"/>
      <c r="F31" s="7">
        <v>30</v>
      </c>
      <c r="G31" s="7">
        <v>40</v>
      </c>
      <c r="H31" s="36">
        <v>60</v>
      </c>
      <c r="I31" s="28"/>
      <c r="J31" s="29">
        <v>1730</v>
      </c>
      <c r="K31" s="30" t="s">
        <v>206</v>
      </c>
      <c r="L31" s="31">
        <v>65</v>
      </c>
      <c r="M31" s="32">
        <f t="shared" si="0"/>
        <v>1.5384615384615385E-2</v>
      </c>
      <c r="N31" s="31">
        <v>70</v>
      </c>
      <c r="O31" s="33">
        <f t="shared" si="1"/>
        <v>1.4285714285714285E-2</v>
      </c>
      <c r="P31" s="34" t="str">
        <f t="shared" si="2"/>
        <v>No</v>
      </c>
      <c r="Q31" s="34" t="str">
        <f t="shared" si="3"/>
        <v>Yes</v>
      </c>
    </row>
    <row r="32" spans="1:17" ht="14.5" hidden="1" x14ac:dyDescent="0.25">
      <c r="A32" s="192"/>
      <c r="B32" s="7">
        <v>10</v>
      </c>
      <c r="C32" s="181" t="s">
        <v>81</v>
      </c>
      <c r="D32" s="184"/>
      <c r="E32" s="182"/>
      <c r="F32" s="7">
        <v>25</v>
      </c>
      <c r="G32" s="7">
        <v>30</v>
      </c>
      <c r="H32" s="36">
        <v>40</v>
      </c>
      <c r="I32" s="28"/>
      <c r="J32" s="29">
        <v>1730</v>
      </c>
      <c r="K32" s="30" t="s">
        <v>206</v>
      </c>
      <c r="L32" s="31">
        <v>65</v>
      </c>
      <c r="M32" s="32">
        <f t="shared" si="0"/>
        <v>1.5384615384615385E-2</v>
      </c>
      <c r="N32" s="31">
        <v>70</v>
      </c>
      <c r="O32" s="33">
        <f t="shared" si="1"/>
        <v>1.4285714285714285E-2</v>
      </c>
      <c r="P32" s="34" t="str">
        <f t="shared" si="2"/>
        <v>No</v>
      </c>
      <c r="Q32" s="34" t="str">
        <f t="shared" si="3"/>
        <v>Yes</v>
      </c>
    </row>
    <row r="33" spans="1:17" ht="14.5" hidden="1" x14ac:dyDescent="0.25">
      <c r="A33" s="192"/>
      <c r="B33" s="37">
        <v>11</v>
      </c>
      <c r="C33" s="196" t="s">
        <v>82</v>
      </c>
      <c r="D33" s="197"/>
      <c r="E33" s="198"/>
      <c r="F33" s="37">
        <v>25</v>
      </c>
      <c r="G33" s="37">
        <v>40</v>
      </c>
      <c r="H33" s="38">
        <v>55</v>
      </c>
      <c r="I33" s="28"/>
      <c r="J33" s="29">
        <v>1730</v>
      </c>
      <c r="K33" s="30" t="s">
        <v>206</v>
      </c>
      <c r="L33" s="31">
        <v>65</v>
      </c>
      <c r="M33" s="32">
        <f t="shared" si="0"/>
        <v>1.5384615384615385E-2</v>
      </c>
      <c r="N33" s="31">
        <v>70</v>
      </c>
      <c r="O33" s="33">
        <f t="shared" si="1"/>
        <v>1.4285714285714285E-2</v>
      </c>
      <c r="P33" s="34" t="str">
        <f t="shared" si="2"/>
        <v>No</v>
      </c>
      <c r="Q33" s="34" t="str">
        <f t="shared" si="3"/>
        <v>Yes</v>
      </c>
    </row>
    <row r="34" spans="1:17" ht="14.5" hidden="1" outlineLevel="1" x14ac:dyDescent="0.25">
      <c r="A34" s="172" t="s">
        <v>83</v>
      </c>
      <c r="B34" s="187">
        <v>12</v>
      </c>
      <c r="C34" s="188" t="s">
        <v>84</v>
      </c>
      <c r="D34" s="175" t="s">
        <v>69</v>
      </c>
      <c r="E34" s="177"/>
      <c r="F34" s="26">
        <v>30</v>
      </c>
      <c r="G34" s="26">
        <v>45</v>
      </c>
      <c r="H34" s="27">
        <v>60</v>
      </c>
      <c r="I34" s="28"/>
      <c r="J34" s="29">
        <v>1715</v>
      </c>
      <c r="K34" s="30" t="s">
        <v>207</v>
      </c>
      <c r="L34" s="31">
        <v>48</v>
      </c>
      <c r="M34" s="32">
        <f t="shared" si="0"/>
        <v>2.0833333333333332E-2</v>
      </c>
      <c r="N34" s="31">
        <v>43</v>
      </c>
      <c r="O34" s="33">
        <f t="shared" si="1"/>
        <v>2.3255813953488372E-2</v>
      </c>
      <c r="P34" s="34" t="str">
        <f t="shared" si="2"/>
        <v>No</v>
      </c>
      <c r="Q34" s="34" t="str">
        <f t="shared" si="3"/>
        <v>No</v>
      </c>
    </row>
    <row r="35" spans="1:17" ht="14.5" hidden="1" outlineLevel="1" x14ac:dyDescent="0.25">
      <c r="A35" s="185"/>
      <c r="B35" s="150"/>
      <c r="C35" s="159"/>
      <c r="D35" s="140" t="s">
        <v>85</v>
      </c>
      <c r="E35" s="142"/>
      <c r="F35" s="7">
        <v>10</v>
      </c>
      <c r="G35" s="7">
        <v>20</v>
      </c>
      <c r="H35" s="36">
        <v>30</v>
      </c>
      <c r="I35" s="28"/>
      <c r="J35" s="29"/>
      <c r="K35" s="30"/>
      <c r="L35" s="31"/>
      <c r="M35" s="32" t="str">
        <f t="shared" si="0"/>
        <v/>
      </c>
      <c r="N35" s="31"/>
      <c r="O35" s="33" t="str">
        <f t="shared" si="1"/>
        <v/>
      </c>
      <c r="P35" s="34" t="str">
        <f t="shared" si="2"/>
        <v/>
      </c>
      <c r="Q35" s="34" t="str">
        <f t="shared" si="3"/>
        <v/>
      </c>
    </row>
    <row r="36" spans="1:17" ht="14.5" hidden="1" outlineLevel="1" x14ac:dyDescent="0.25">
      <c r="A36" s="185"/>
      <c r="B36" s="147"/>
      <c r="C36" s="159"/>
      <c r="D36" s="140" t="s">
        <v>86</v>
      </c>
      <c r="E36" s="142"/>
      <c r="F36" s="7">
        <v>20</v>
      </c>
      <c r="G36" s="7">
        <v>30</v>
      </c>
      <c r="H36" s="36">
        <v>60</v>
      </c>
      <c r="I36" s="28"/>
      <c r="J36" s="29"/>
      <c r="K36" s="30"/>
      <c r="L36" s="31">
        <v>48</v>
      </c>
      <c r="M36" s="32">
        <f t="shared" si="0"/>
        <v>2.0833333333333332E-2</v>
      </c>
      <c r="N36" s="31">
        <v>43</v>
      </c>
      <c r="O36" s="33">
        <f t="shared" si="1"/>
        <v>2.3255813953488372E-2</v>
      </c>
      <c r="P36" s="34" t="str">
        <f t="shared" si="2"/>
        <v>No</v>
      </c>
      <c r="Q36" s="34" t="str">
        <f t="shared" si="3"/>
        <v>No</v>
      </c>
    </row>
    <row r="37" spans="1:17" ht="14.5" hidden="1" outlineLevel="1" x14ac:dyDescent="0.25">
      <c r="A37" s="185"/>
      <c r="B37" s="9">
        <v>13</v>
      </c>
      <c r="C37" s="140" t="s">
        <v>87</v>
      </c>
      <c r="D37" s="141"/>
      <c r="E37" s="142"/>
      <c r="F37" s="7">
        <v>30</v>
      </c>
      <c r="G37" s="7">
        <v>45</v>
      </c>
      <c r="H37" s="36">
        <v>55</v>
      </c>
      <c r="I37" s="28"/>
      <c r="J37" s="29">
        <v>1715</v>
      </c>
      <c r="K37" s="30" t="s">
        <v>207</v>
      </c>
      <c r="L37" s="31">
        <v>48</v>
      </c>
      <c r="M37" s="32">
        <f t="shared" si="0"/>
        <v>2.0833333333333332E-2</v>
      </c>
      <c r="N37" s="31">
        <v>43</v>
      </c>
      <c r="O37" s="33">
        <f t="shared" si="1"/>
        <v>2.3255813953488372E-2</v>
      </c>
      <c r="P37" s="34" t="str">
        <f t="shared" si="2"/>
        <v>No</v>
      </c>
      <c r="Q37" s="34" t="str">
        <f t="shared" si="3"/>
        <v>No</v>
      </c>
    </row>
    <row r="38" spans="1:17" ht="14.5" hidden="1" outlineLevel="1" x14ac:dyDescent="0.25">
      <c r="A38" s="185"/>
      <c r="B38" s="9">
        <v>14</v>
      </c>
      <c r="C38" s="140" t="s">
        <v>88</v>
      </c>
      <c r="D38" s="141"/>
      <c r="E38" s="142"/>
      <c r="F38" s="7">
        <v>30</v>
      </c>
      <c r="G38" s="7">
        <v>40</v>
      </c>
      <c r="H38" s="36">
        <v>40</v>
      </c>
      <c r="I38" s="28"/>
      <c r="J38" s="29">
        <v>1715</v>
      </c>
      <c r="K38" s="30" t="s">
        <v>207</v>
      </c>
      <c r="L38" s="31">
        <v>48</v>
      </c>
      <c r="M38" s="32">
        <f t="shared" si="0"/>
        <v>2.0833333333333332E-2</v>
      </c>
      <c r="N38" s="31">
        <v>43</v>
      </c>
      <c r="O38" s="33">
        <f t="shared" si="1"/>
        <v>2.3255813953488372E-2</v>
      </c>
      <c r="P38" s="34" t="str">
        <f t="shared" si="2"/>
        <v>No</v>
      </c>
      <c r="Q38" s="34" t="str">
        <f t="shared" si="3"/>
        <v>Yes</v>
      </c>
    </row>
    <row r="39" spans="1:17" ht="14.5" hidden="1" outlineLevel="1" x14ac:dyDescent="0.25">
      <c r="A39" s="185"/>
      <c r="B39" s="146">
        <v>15</v>
      </c>
      <c r="C39" s="159" t="s">
        <v>89</v>
      </c>
      <c r="D39" s="140" t="s">
        <v>69</v>
      </c>
      <c r="E39" s="142"/>
      <c r="F39" s="7">
        <v>10</v>
      </c>
      <c r="G39" s="7">
        <v>20</v>
      </c>
      <c r="H39" s="36">
        <v>30</v>
      </c>
      <c r="I39" s="28"/>
      <c r="J39" s="29">
        <v>1715</v>
      </c>
      <c r="K39" s="30" t="s">
        <v>207</v>
      </c>
      <c r="L39" s="31">
        <v>48</v>
      </c>
      <c r="M39" s="32">
        <f t="shared" si="0"/>
        <v>2.0833333333333332E-2</v>
      </c>
      <c r="N39" s="31">
        <v>43</v>
      </c>
      <c r="O39" s="33">
        <f t="shared" si="1"/>
        <v>2.3255813953488372E-2</v>
      </c>
      <c r="P39" s="34" t="str">
        <f t="shared" si="2"/>
        <v>No</v>
      </c>
      <c r="Q39" s="34" t="str">
        <f t="shared" si="3"/>
        <v>Yes</v>
      </c>
    </row>
    <row r="40" spans="1:17" ht="14.5" hidden="1" outlineLevel="1" x14ac:dyDescent="0.25">
      <c r="A40" s="185"/>
      <c r="B40" s="150"/>
      <c r="C40" s="159"/>
      <c r="D40" s="140" t="s">
        <v>90</v>
      </c>
      <c r="E40" s="142"/>
      <c r="F40" s="7">
        <v>10</v>
      </c>
      <c r="G40" s="7">
        <v>15</v>
      </c>
      <c r="H40" s="36">
        <v>15</v>
      </c>
      <c r="I40" s="28"/>
      <c r="J40" s="29"/>
      <c r="K40" s="30"/>
      <c r="L40" s="31"/>
      <c r="M40" s="32" t="str">
        <f t="shared" si="0"/>
        <v/>
      </c>
      <c r="N40" s="31"/>
      <c r="O40" s="33" t="str">
        <f t="shared" si="1"/>
        <v/>
      </c>
      <c r="P40" s="34" t="str">
        <f t="shared" si="2"/>
        <v/>
      </c>
      <c r="Q40" s="34" t="str">
        <f t="shared" si="3"/>
        <v/>
      </c>
    </row>
    <row r="41" spans="1:17" ht="14.5" hidden="1" outlineLevel="1" x14ac:dyDescent="0.25">
      <c r="A41" s="185"/>
      <c r="B41" s="147"/>
      <c r="C41" s="159"/>
      <c r="D41" s="140" t="s">
        <v>91</v>
      </c>
      <c r="E41" s="142"/>
      <c r="F41" s="7">
        <v>20</v>
      </c>
      <c r="G41" s="7">
        <v>20</v>
      </c>
      <c r="H41" s="36">
        <v>30</v>
      </c>
      <c r="I41" s="28"/>
      <c r="J41" s="29"/>
      <c r="K41" s="30"/>
      <c r="L41" s="31"/>
      <c r="M41" s="32" t="str">
        <f t="shared" si="0"/>
        <v/>
      </c>
      <c r="N41" s="31"/>
      <c r="O41" s="33" t="str">
        <f t="shared" si="1"/>
        <v/>
      </c>
      <c r="P41" s="34" t="str">
        <f t="shared" si="2"/>
        <v/>
      </c>
      <c r="Q41" s="34" t="str">
        <f t="shared" si="3"/>
        <v/>
      </c>
    </row>
    <row r="42" spans="1:17" ht="14.5" hidden="1" outlineLevel="1" x14ac:dyDescent="0.25">
      <c r="A42" s="185"/>
      <c r="B42" s="146">
        <v>16</v>
      </c>
      <c r="C42" s="10" t="s">
        <v>92</v>
      </c>
      <c r="D42" s="140" t="s">
        <v>69</v>
      </c>
      <c r="E42" s="142"/>
      <c r="F42" s="7">
        <v>30</v>
      </c>
      <c r="G42" s="7">
        <v>40</v>
      </c>
      <c r="H42" s="36">
        <v>60</v>
      </c>
      <c r="I42" s="28"/>
      <c r="J42" s="29">
        <v>1715</v>
      </c>
      <c r="K42" s="30" t="s">
        <v>207</v>
      </c>
      <c r="L42" s="31">
        <v>48</v>
      </c>
      <c r="M42" s="32">
        <f t="shared" si="0"/>
        <v>2.0833333333333332E-2</v>
      </c>
      <c r="N42" s="31">
        <v>43</v>
      </c>
      <c r="O42" s="33">
        <f t="shared" si="1"/>
        <v>2.3255813953488372E-2</v>
      </c>
      <c r="P42" s="34" t="str">
        <f t="shared" si="2"/>
        <v>No</v>
      </c>
      <c r="Q42" s="34" t="str">
        <f t="shared" si="3"/>
        <v>No</v>
      </c>
    </row>
    <row r="43" spans="1:17" ht="14.5" hidden="1" outlineLevel="1" x14ac:dyDescent="0.25">
      <c r="A43" s="185"/>
      <c r="B43" s="147"/>
      <c r="C43" s="10"/>
      <c r="D43" s="140" t="s">
        <v>93</v>
      </c>
      <c r="E43" s="142"/>
      <c r="F43" s="7">
        <v>25</v>
      </c>
      <c r="G43" s="7">
        <v>40</v>
      </c>
      <c r="H43" s="36">
        <v>60</v>
      </c>
      <c r="I43" s="28"/>
      <c r="J43" s="29"/>
      <c r="K43" s="30"/>
      <c r="L43" s="31"/>
      <c r="M43" s="32" t="str">
        <f t="shared" si="0"/>
        <v/>
      </c>
      <c r="N43" s="31"/>
      <c r="O43" s="33" t="str">
        <f t="shared" si="1"/>
        <v/>
      </c>
      <c r="P43" s="34" t="str">
        <f t="shared" si="2"/>
        <v/>
      </c>
      <c r="Q43" s="34" t="str">
        <f t="shared" si="3"/>
        <v/>
      </c>
    </row>
    <row r="44" spans="1:17" ht="14.5" hidden="1" outlineLevel="1" x14ac:dyDescent="0.25">
      <c r="A44" s="185"/>
      <c r="B44" s="7">
        <v>17</v>
      </c>
      <c r="C44" s="140" t="s">
        <v>94</v>
      </c>
      <c r="D44" s="141"/>
      <c r="E44" s="142"/>
      <c r="F44" s="7">
        <v>35</v>
      </c>
      <c r="G44" s="7">
        <v>45</v>
      </c>
      <c r="H44" s="36">
        <v>65</v>
      </c>
      <c r="I44" s="28"/>
      <c r="J44" s="29">
        <v>1715</v>
      </c>
      <c r="K44" s="30" t="s">
        <v>207</v>
      </c>
      <c r="L44" s="31">
        <v>48</v>
      </c>
      <c r="M44" s="32">
        <f t="shared" si="0"/>
        <v>2.0833333333333332E-2</v>
      </c>
      <c r="N44" s="31">
        <v>43</v>
      </c>
      <c r="O44" s="33">
        <f t="shared" si="1"/>
        <v>2.3255813953488372E-2</v>
      </c>
      <c r="P44" s="34" t="str">
        <f t="shared" si="2"/>
        <v>No</v>
      </c>
      <c r="Q44" s="34" t="str">
        <f t="shared" si="3"/>
        <v>No</v>
      </c>
    </row>
    <row r="45" spans="1:17" ht="20.25" hidden="1" customHeight="1" outlineLevel="1" x14ac:dyDescent="0.25">
      <c r="A45" s="185"/>
      <c r="B45" s="7">
        <v>18</v>
      </c>
      <c r="C45" s="140" t="s">
        <v>95</v>
      </c>
      <c r="D45" s="141"/>
      <c r="E45" s="142"/>
      <c r="F45" s="7">
        <v>30</v>
      </c>
      <c r="G45" s="7">
        <v>50</v>
      </c>
      <c r="H45" s="36">
        <v>60</v>
      </c>
      <c r="I45" s="43"/>
      <c r="J45" s="29">
        <v>1715</v>
      </c>
      <c r="K45" s="30" t="s">
        <v>207</v>
      </c>
      <c r="L45" s="31">
        <v>48</v>
      </c>
      <c r="M45" s="32">
        <f t="shared" si="0"/>
        <v>2.0833333333333332E-2</v>
      </c>
      <c r="N45" s="31">
        <v>43</v>
      </c>
      <c r="O45" s="33">
        <f t="shared" si="1"/>
        <v>2.3255813953488372E-2</v>
      </c>
      <c r="P45" s="34" t="str">
        <f t="shared" si="2"/>
        <v>No</v>
      </c>
      <c r="Q45" s="34" t="str">
        <f t="shared" si="3"/>
        <v>No</v>
      </c>
    </row>
    <row r="46" spans="1:17" ht="14.5" hidden="1" outlineLevel="1" x14ac:dyDescent="0.25">
      <c r="A46" s="185"/>
      <c r="B46" s="7">
        <v>19</v>
      </c>
      <c r="C46" s="140" t="s">
        <v>96</v>
      </c>
      <c r="D46" s="141"/>
      <c r="E46" s="142"/>
      <c r="F46" s="7">
        <v>25</v>
      </c>
      <c r="G46" s="7">
        <v>35</v>
      </c>
      <c r="H46" s="36">
        <v>50</v>
      </c>
      <c r="I46" s="44"/>
      <c r="J46" s="29">
        <v>1715</v>
      </c>
      <c r="K46" s="30" t="s">
        <v>207</v>
      </c>
      <c r="L46" s="31">
        <v>48</v>
      </c>
      <c r="M46" s="32">
        <f t="shared" si="0"/>
        <v>2.0833333333333332E-2</v>
      </c>
      <c r="N46" s="31">
        <v>43</v>
      </c>
      <c r="O46" s="33">
        <f t="shared" si="1"/>
        <v>2.3255813953488372E-2</v>
      </c>
      <c r="P46" s="34" t="str">
        <f t="shared" si="2"/>
        <v>No</v>
      </c>
      <c r="Q46" s="34" t="str">
        <f t="shared" si="3"/>
        <v>No</v>
      </c>
    </row>
    <row r="47" spans="1:17" ht="14.5" hidden="1" outlineLevel="1" x14ac:dyDescent="0.25">
      <c r="A47" s="185"/>
      <c r="B47" s="7">
        <v>20</v>
      </c>
      <c r="C47" s="140" t="s">
        <v>97</v>
      </c>
      <c r="D47" s="141"/>
      <c r="E47" s="142"/>
      <c r="F47" s="7">
        <v>10</v>
      </c>
      <c r="G47" s="7">
        <v>30</v>
      </c>
      <c r="H47" s="36">
        <v>45</v>
      </c>
      <c r="I47" s="44"/>
      <c r="J47" s="29">
        <v>1715</v>
      </c>
      <c r="K47" s="30" t="s">
        <v>207</v>
      </c>
      <c r="L47" s="31">
        <v>48</v>
      </c>
      <c r="M47" s="32">
        <f t="shared" si="0"/>
        <v>2.0833333333333332E-2</v>
      </c>
      <c r="N47" s="31">
        <v>43</v>
      </c>
      <c r="O47" s="33">
        <f t="shared" si="1"/>
        <v>2.3255813953488372E-2</v>
      </c>
      <c r="P47" s="34" t="str">
        <f t="shared" si="2"/>
        <v>No</v>
      </c>
      <c r="Q47" s="34" t="str">
        <f t="shared" si="3"/>
        <v>No</v>
      </c>
    </row>
    <row r="48" spans="1:17" ht="14.5" hidden="1" outlineLevel="1" x14ac:dyDescent="0.25">
      <c r="A48" s="185"/>
      <c r="B48" s="7">
        <v>21</v>
      </c>
      <c r="C48" s="140" t="s">
        <v>98</v>
      </c>
      <c r="D48" s="141"/>
      <c r="E48" s="142"/>
      <c r="F48" s="7">
        <v>15</v>
      </c>
      <c r="G48" s="7">
        <v>20</v>
      </c>
      <c r="H48" s="36">
        <v>20</v>
      </c>
      <c r="I48" s="44"/>
      <c r="J48" s="29">
        <v>1715</v>
      </c>
      <c r="K48" s="30" t="s">
        <v>207</v>
      </c>
      <c r="L48" s="31">
        <v>48</v>
      </c>
      <c r="M48" s="32">
        <f t="shared" si="0"/>
        <v>2.0833333333333332E-2</v>
      </c>
      <c r="N48" s="31">
        <v>43</v>
      </c>
      <c r="O48" s="33">
        <f t="shared" si="1"/>
        <v>2.3255813953488372E-2</v>
      </c>
      <c r="P48" s="34" t="str">
        <f t="shared" si="2"/>
        <v>No</v>
      </c>
      <c r="Q48" s="34" t="str">
        <f t="shared" si="3"/>
        <v>Yes</v>
      </c>
    </row>
    <row r="49" spans="1:17" ht="14.5" hidden="1" outlineLevel="1" x14ac:dyDescent="0.25">
      <c r="A49" s="185"/>
      <c r="B49" s="7">
        <v>22</v>
      </c>
      <c r="C49" s="140" t="s">
        <v>99</v>
      </c>
      <c r="D49" s="141"/>
      <c r="E49" s="142"/>
      <c r="F49" s="7">
        <v>30</v>
      </c>
      <c r="G49" s="7">
        <v>55</v>
      </c>
      <c r="H49" s="36">
        <v>60</v>
      </c>
      <c r="I49" s="44"/>
      <c r="J49" s="29">
        <v>1715</v>
      </c>
      <c r="K49" s="30" t="s">
        <v>207</v>
      </c>
      <c r="L49" s="31">
        <v>48</v>
      </c>
      <c r="M49" s="32">
        <f t="shared" si="0"/>
        <v>2.0833333333333332E-2</v>
      </c>
      <c r="N49" s="31">
        <v>43</v>
      </c>
      <c r="O49" s="33">
        <f t="shared" si="1"/>
        <v>2.3255813953488372E-2</v>
      </c>
      <c r="P49" s="34" t="str">
        <f t="shared" si="2"/>
        <v>No</v>
      </c>
      <c r="Q49" s="34" t="str">
        <f t="shared" si="3"/>
        <v>No</v>
      </c>
    </row>
    <row r="50" spans="1:17" ht="15" hidden="1" outlineLevel="1" thickBot="1" x14ac:dyDescent="0.3">
      <c r="A50" s="186"/>
      <c r="B50" s="45">
        <v>23</v>
      </c>
      <c r="C50" s="169" t="s">
        <v>100</v>
      </c>
      <c r="D50" s="170"/>
      <c r="E50" s="171"/>
      <c r="F50" s="45">
        <v>35</v>
      </c>
      <c r="G50" s="45">
        <v>50</v>
      </c>
      <c r="H50" s="46">
        <v>90</v>
      </c>
      <c r="I50" s="44"/>
      <c r="J50" s="29">
        <v>1715</v>
      </c>
      <c r="K50" s="30" t="s">
        <v>207</v>
      </c>
      <c r="L50" s="31">
        <v>48</v>
      </c>
      <c r="M50" s="32">
        <f t="shared" si="0"/>
        <v>2.0833333333333332E-2</v>
      </c>
      <c r="N50" s="31">
        <v>43</v>
      </c>
      <c r="O50" s="33">
        <f t="shared" si="1"/>
        <v>2.3255813953488372E-2</v>
      </c>
      <c r="P50" s="34" t="str">
        <f t="shared" si="2"/>
        <v>No</v>
      </c>
      <c r="Q50" s="34" t="str">
        <f t="shared" si="3"/>
        <v>No</v>
      </c>
    </row>
    <row r="51" spans="1:17" ht="14.5" hidden="1" outlineLevel="1" x14ac:dyDescent="0.25">
      <c r="A51" s="172" t="s">
        <v>101</v>
      </c>
      <c r="B51" s="26">
        <v>24</v>
      </c>
      <c r="C51" s="175" t="s">
        <v>102</v>
      </c>
      <c r="D51" s="176"/>
      <c r="E51" s="177"/>
      <c r="F51" s="26">
        <v>60</v>
      </c>
      <c r="G51" s="26">
        <v>65</v>
      </c>
      <c r="H51" s="27">
        <v>75</v>
      </c>
      <c r="I51" s="44"/>
      <c r="J51" s="29">
        <v>1740</v>
      </c>
      <c r="K51" s="30" t="s">
        <v>208</v>
      </c>
      <c r="L51" s="31">
        <v>55</v>
      </c>
      <c r="M51" s="32">
        <f t="shared" si="0"/>
        <v>1.8181818181818181E-2</v>
      </c>
      <c r="N51" s="31">
        <v>66</v>
      </c>
      <c r="O51" s="33">
        <f t="shared" si="1"/>
        <v>1.5151515151515152E-2</v>
      </c>
      <c r="P51" s="34" t="str">
        <f t="shared" si="2"/>
        <v>No</v>
      </c>
      <c r="Q51" s="34" t="str">
        <f t="shared" si="3"/>
        <v>No</v>
      </c>
    </row>
    <row r="52" spans="1:17" ht="14.5" hidden="1" outlineLevel="1" x14ac:dyDescent="0.25">
      <c r="A52" s="173"/>
      <c r="B52" s="7">
        <v>25</v>
      </c>
      <c r="C52" s="140" t="s">
        <v>103</v>
      </c>
      <c r="D52" s="141"/>
      <c r="E52" s="142"/>
      <c r="F52" s="7">
        <v>20</v>
      </c>
      <c r="G52" s="7">
        <v>25</v>
      </c>
      <c r="H52" s="36">
        <v>25</v>
      </c>
      <c r="I52" s="44"/>
      <c r="J52" s="29">
        <v>1740</v>
      </c>
      <c r="K52" s="30" t="s">
        <v>208</v>
      </c>
      <c r="L52" s="31">
        <v>55</v>
      </c>
      <c r="M52" s="32">
        <f t="shared" si="0"/>
        <v>1.8181818181818181E-2</v>
      </c>
      <c r="N52" s="31">
        <v>66</v>
      </c>
      <c r="O52" s="33">
        <f t="shared" si="1"/>
        <v>1.5151515151515152E-2</v>
      </c>
      <c r="P52" s="34" t="str">
        <f t="shared" si="2"/>
        <v>No</v>
      </c>
      <c r="Q52" s="34" t="str">
        <f t="shared" si="3"/>
        <v>Yes</v>
      </c>
    </row>
    <row r="53" spans="1:17" ht="27" hidden="1" customHeight="1" outlineLevel="1" x14ac:dyDescent="0.25">
      <c r="A53" s="173"/>
      <c r="B53" s="7">
        <v>26</v>
      </c>
      <c r="C53" s="178" t="s">
        <v>104</v>
      </c>
      <c r="D53" s="179"/>
      <c r="E53" s="180"/>
      <c r="F53" s="7">
        <v>20</v>
      </c>
      <c r="G53" s="7">
        <v>25</v>
      </c>
      <c r="H53" s="36">
        <v>30</v>
      </c>
      <c r="I53" s="44"/>
      <c r="J53" s="29">
        <v>1740</v>
      </c>
      <c r="K53" s="30" t="s">
        <v>208</v>
      </c>
      <c r="L53" s="31">
        <v>55</v>
      </c>
      <c r="M53" s="32">
        <f t="shared" si="0"/>
        <v>1.8181818181818181E-2</v>
      </c>
      <c r="N53" s="31">
        <v>66</v>
      </c>
      <c r="O53" s="33">
        <f t="shared" si="1"/>
        <v>1.5151515151515152E-2</v>
      </c>
      <c r="P53" s="34" t="str">
        <f t="shared" si="2"/>
        <v>No</v>
      </c>
      <c r="Q53" s="34" t="str">
        <f t="shared" si="3"/>
        <v>Yes</v>
      </c>
    </row>
    <row r="54" spans="1:17" ht="14.5" hidden="1" outlineLevel="1" x14ac:dyDescent="0.25">
      <c r="A54" s="173"/>
      <c r="B54" s="7">
        <v>27</v>
      </c>
      <c r="C54" s="140" t="s">
        <v>105</v>
      </c>
      <c r="D54" s="141"/>
      <c r="E54" s="142"/>
      <c r="F54" s="7">
        <v>20</v>
      </c>
      <c r="G54" s="7">
        <v>25</v>
      </c>
      <c r="H54" s="36">
        <v>30</v>
      </c>
      <c r="I54" s="44"/>
      <c r="J54" s="29">
        <v>1740</v>
      </c>
      <c r="K54" s="30" t="s">
        <v>208</v>
      </c>
      <c r="L54" s="31">
        <v>55</v>
      </c>
      <c r="M54" s="32">
        <f t="shared" si="0"/>
        <v>1.8181818181818181E-2</v>
      </c>
      <c r="N54" s="31">
        <v>66</v>
      </c>
      <c r="O54" s="33">
        <f t="shared" si="1"/>
        <v>1.5151515151515152E-2</v>
      </c>
      <c r="P54" s="34" t="str">
        <f t="shared" si="2"/>
        <v>No</v>
      </c>
      <c r="Q54" s="34" t="str">
        <f t="shared" si="3"/>
        <v>Yes</v>
      </c>
    </row>
    <row r="55" spans="1:17" ht="14.5" hidden="1" outlineLevel="1" x14ac:dyDescent="0.25">
      <c r="A55" s="173"/>
      <c r="B55" s="7">
        <v>28</v>
      </c>
      <c r="C55" s="39" t="s">
        <v>106</v>
      </c>
      <c r="D55" s="42"/>
      <c r="E55" s="40"/>
      <c r="F55" s="7">
        <v>25</v>
      </c>
      <c r="G55" s="7">
        <v>30</v>
      </c>
      <c r="H55" s="36">
        <v>35</v>
      </c>
      <c r="I55" s="44"/>
      <c r="J55" s="29">
        <v>1740</v>
      </c>
      <c r="K55" s="30" t="s">
        <v>208</v>
      </c>
      <c r="L55" s="31">
        <v>55</v>
      </c>
      <c r="M55" s="32">
        <f t="shared" si="0"/>
        <v>1.8181818181818181E-2</v>
      </c>
      <c r="N55" s="31">
        <v>66</v>
      </c>
      <c r="O55" s="33">
        <f t="shared" si="1"/>
        <v>1.5151515151515152E-2</v>
      </c>
      <c r="P55" s="34" t="str">
        <f t="shared" si="2"/>
        <v>No</v>
      </c>
      <c r="Q55" s="34" t="str">
        <f t="shared" si="3"/>
        <v>Yes</v>
      </c>
    </row>
    <row r="56" spans="1:17" ht="14.5" hidden="1" outlineLevel="1" x14ac:dyDescent="0.25">
      <c r="A56" s="173"/>
      <c r="B56" s="7">
        <v>29</v>
      </c>
      <c r="C56" s="39" t="s">
        <v>107</v>
      </c>
      <c r="D56" s="42"/>
      <c r="E56" s="40"/>
      <c r="F56" s="7">
        <v>35</v>
      </c>
      <c r="G56" s="7">
        <v>40</v>
      </c>
      <c r="H56" s="36">
        <v>55</v>
      </c>
      <c r="I56" s="44"/>
      <c r="J56" s="29">
        <v>1740</v>
      </c>
      <c r="K56" s="30" t="s">
        <v>208</v>
      </c>
      <c r="L56" s="31">
        <v>55</v>
      </c>
      <c r="M56" s="32">
        <f t="shared" si="0"/>
        <v>1.8181818181818181E-2</v>
      </c>
      <c r="N56" s="31">
        <v>66</v>
      </c>
      <c r="O56" s="33">
        <f t="shared" si="1"/>
        <v>1.5151515151515152E-2</v>
      </c>
      <c r="P56" s="34" t="str">
        <f t="shared" si="2"/>
        <v>No</v>
      </c>
      <c r="Q56" s="34" t="str">
        <f t="shared" si="3"/>
        <v>Yes</v>
      </c>
    </row>
    <row r="57" spans="1:17" ht="14.5" hidden="1" outlineLevel="1" x14ac:dyDescent="0.25">
      <c r="A57" s="173"/>
      <c r="B57" s="7">
        <v>30</v>
      </c>
      <c r="C57" s="159" t="s">
        <v>108</v>
      </c>
      <c r="D57" s="159"/>
      <c r="E57" s="159"/>
      <c r="F57" s="7">
        <v>70</v>
      </c>
      <c r="G57" s="7">
        <v>75</v>
      </c>
      <c r="H57" s="36">
        <v>80</v>
      </c>
      <c r="I57" s="44"/>
      <c r="J57" s="29">
        <v>1740</v>
      </c>
      <c r="K57" s="30" t="s">
        <v>208</v>
      </c>
      <c r="L57" s="31">
        <v>55</v>
      </c>
      <c r="M57" s="32">
        <f t="shared" si="0"/>
        <v>1.8181818181818181E-2</v>
      </c>
      <c r="N57" s="31">
        <v>66</v>
      </c>
      <c r="O57" s="33">
        <f t="shared" si="1"/>
        <v>1.5151515151515152E-2</v>
      </c>
      <c r="P57" s="34" t="str">
        <f t="shared" si="2"/>
        <v>Yes</v>
      </c>
      <c r="Q57" s="34" t="str">
        <f t="shared" si="3"/>
        <v>No</v>
      </c>
    </row>
    <row r="58" spans="1:17" ht="14.5" hidden="1" outlineLevel="1" x14ac:dyDescent="0.25">
      <c r="A58" s="173"/>
      <c r="B58" s="7">
        <v>31</v>
      </c>
      <c r="C58" s="159" t="s">
        <v>109</v>
      </c>
      <c r="D58" s="159"/>
      <c r="E58" s="159"/>
      <c r="F58" s="7">
        <v>25</v>
      </c>
      <c r="G58" s="7">
        <v>35</v>
      </c>
      <c r="H58" s="36">
        <v>40</v>
      </c>
      <c r="I58" s="44"/>
      <c r="J58" s="29">
        <v>1740</v>
      </c>
      <c r="K58" s="30" t="s">
        <v>208</v>
      </c>
      <c r="L58" s="31">
        <v>55</v>
      </c>
      <c r="M58" s="32">
        <f t="shared" si="0"/>
        <v>1.8181818181818181E-2</v>
      </c>
      <c r="N58" s="31">
        <v>66</v>
      </c>
      <c r="O58" s="33">
        <f t="shared" si="1"/>
        <v>1.5151515151515152E-2</v>
      </c>
      <c r="P58" s="34" t="str">
        <f t="shared" si="2"/>
        <v>No</v>
      </c>
      <c r="Q58" s="34" t="str">
        <f t="shared" si="3"/>
        <v>Yes</v>
      </c>
    </row>
    <row r="59" spans="1:17" ht="14.5" hidden="1" outlineLevel="1" x14ac:dyDescent="0.25">
      <c r="A59" s="173"/>
      <c r="B59" s="7">
        <v>32</v>
      </c>
      <c r="C59" s="159" t="s">
        <v>110</v>
      </c>
      <c r="D59" s="159"/>
      <c r="E59" s="159"/>
      <c r="F59" s="7">
        <v>35</v>
      </c>
      <c r="G59" s="7">
        <v>40</v>
      </c>
      <c r="H59" s="36">
        <v>60</v>
      </c>
      <c r="I59" s="44"/>
      <c r="J59" s="29">
        <v>1740</v>
      </c>
      <c r="K59" s="30" t="s">
        <v>208</v>
      </c>
      <c r="L59" s="31">
        <v>55</v>
      </c>
      <c r="M59" s="32">
        <f t="shared" si="0"/>
        <v>1.8181818181818181E-2</v>
      </c>
      <c r="N59" s="31">
        <v>66</v>
      </c>
      <c r="O59" s="33">
        <f t="shared" si="1"/>
        <v>1.5151515151515152E-2</v>
      </c>
      <c r="P59" s="34" t="str">
        <f t="shared" si="2"/>
        <v>No</v>
      </c>
      <c r="Q59" s="34" t="str">
        <f t="shared" si="3"/>
        <v>Yes</v>
      </c>
    </row>
    <row r="60" spans="1:17" ht="14.5" hidden="1" outlineLevel="1" x14ac:dyDescent="0.25">
      <c r="A60" s="173"/>
      <c r="B60" s="146">
        <v>33</v>
      </c>
      <c r="C60" s="159" t="s">
        <v>111</v>
      </c>
      <c r="D60" s="181" t="s">
        <v>69</v>
      </c>
      <c r="E60" s="182"/>
      <c r="F60" s="7">
        <v>20</v>
      </c>
      <c r="G60" s="7">
        <v>35</v>
      </c>
      <c r="H60" s="36">
        <v>50</v>
      </c>
      <c r="I60" s="44"/>
      <c r="J60" s="29">
        <v>1715</v>
      </c>
      <c r="K60" s="30" t="s">
        <v>207</v>
      </c>
      <c r="L60" s="31">
        <v>48</v>
      </c>
      <c r="M60" s="32">
        <f t="shared" si="0"/>
        <v>2.0833333333333332E-2</v>
      </c>
      <c r="N60" s="31">
        <v>43</v>
      </c>
      <c r="O60" s="33">
        <f t="shared" si="1"/>
        <v>2.3255813953488372E-2</v>
      </c>
      <c r="P60" s="34" t="str">
        <f t="shared" si="2"/>
        <v>No</v>
      </c>
      <c r="Q60" s="34" t="str">
        <f t="shared" si="3"/>
        <v>No</v>
      </c>
    </row>
    <row r="61" spans="1:17" ht="14.5" hidden="1" outlineLevel="1" x14ac:dyDescent="0.25">
      <c r="A61" s="173"/>
      <c r="B61" s="147"/>
      <c r="C61" s="159"/>
      <c r="D61" s="181" t="s">
        <v>112</v>
      </c>
      <c r="E61" s="182"/>
      <c r="F61" s="7">
        <v>20</v>
      </c>
      <c r="G61" s="7">
        <v>35</v>
      </c>
      <c r="H61" s="36">
        <v>40</v>
      </c>
      <c r="I61" s="44"/>
      <c r="J61" s="29"/>
      <c r="K61" s="30"/>
      <c r="L61" s="31"/>
      <c r="M61" s="32" t="str">
        <f t="shared" si="0"/>
        <v/>
      </c>
      <c r="N61" s="31"/>
      <c r="O61" s="33" t="str">
        <f t="shared" si="1"/>
        <v/>
      </c>
      <c r="P61" s="34" t="str">
        <f t="shared" si="2"/>
        <v/>
      </c>
      <c r="Q61" s="34" t="str">
        <f t="shared" si="3"/>
        <v/>
      </c>
    </row>
    <row r="62" spans="1:17" ht="14.5" hidden="1" outlineLevel="1" x14ac:dyDescent="0.25">
      <c r="A62" s="173"/>
      <c r="B62" s="7">
        <v>34</v>
      </c>
      <c r="C62" s="140" t="s">
        <v>113</v>
      </c>
      <c r="D62" s="141"/>
      <c r="E62" s="142"/>
      <c r="F62" s="7">
        <v>25</v>
      </c>
      <c r="G62" s="7">
        <v>40</v>
      </c>
      <c r="H62" s="36">
        <v>45</v>
      </c>
      <c r="I62" s="44"/>
      <c r="J62" s="29">
        <v>1715</v>
      </c>
      <c r="K62" s="30" t="s">
        <v>207</v>
      </c>
      <c r="L62" s="31">
        <v>48</v>
      </c>
      <c r="M62" s="32">
        <f t="shared" si="0"/>
        <v>2.0833333333333332E-2</v>
      </c>
      <c r="N62" s="31">
        <v>43</v>
      </c>
      <c r="O62" s="33">
        <f t="shared" si="1"/>
        <v>2.3255813953488372E-2</v>
      </c>
      <c r="P62" s="34" t="str">
        <f t="shared" si="2"/>
        <v>No</v>
      </c>
      <c r="Q62" s="34" t="str">
        <f t="shared" si="3"/>
        <v>No</v>
      </c>
    </row>
    <row r="63" spans="1:17" ht="14.5" hidden="1" outlineLevel="1" x14ac:dyDescent="0.25">
      <c r="A63" s="173"/>
      <c r="B63" s="7">
        <v>35</v>
      </c>
      <c r="C63" s="140" t="s">
        <v>114</v>
      </c>
      <c r="D63" s="141"/>
      <c r="E63" s="142"/>
      <c r="F63" s="7">
        <v>25</v>
      </c>
      <c r="G63" s="7">
        <v>35</v>
      </c>
      <c r="H63" s="36">
        <v>45</v>
      </c>
      <c r="I63" s="44"/>
      <c r="J63" s="29">
        <v>1715</v>
      </c>
      <c r="K63" s="30" t="s">
        <v>207</v>
      </c>
      <c r="L63" s="31">
        <v>48</v>
      </c>
      <c r="M63" s="32">
        <f t="shared" si="0"/>
        <v>2.0833333333333332E-2</v>
      </c>
      <c r="N63" s="31">
        <v>43</v>
      </c>
      <c r="O63" s="33">
        <f t="shared" si="1"/>
        <v>2.3255813953488372E-2</v>
      </c>
      <c r="P63" s="34" t="str">
        <f t="shared" si="2"/>
        <v>No</v>
      </c>
      <c r="Q63" s="34" t="str">
        <f t="shared" si="3"/>
        <v>No</v>
      </c>
    </row>
    <row r="64" spans="1:17" ht="14.5" hidden="1" outlineLevel="1" x14ac:dyDescent="0.25">
      <c r="A64" s="173"/>
      <c r="B64" s="7">
        <v>36</v>
      </c>
      <c r="C64" s="140" t="s">
        <v>115</v>
      </c>
      <c r="D64" s="141"/>
      <c r="E64" s="142"/>
      <c r="F64" s="7">
        <v>35</v>
      </c>
      <c r="G64" s="7">
        <v>55</v>
      </c>
      <c r="H64" s="36">
        <v>70</v>
      </c>
      <c r="I64" s="44"/>
      <c r="J64" s="29">
        <v>1735</v>
      </c>
      <c r="K64" s="30" t="s">
        <v>19</v>
      </c>
      <c r="L64" s="31">
        <v>60</v>
      </c>
      <c r="M64" s="32">
        <f t="shared" si="0"/>
        <v>1.6666666666666666E-2</v>
      </c>
      <c r="N64" s="31">
        <v>80</v>
      </c>
      <c r="O64" s="33">
        <f t="shared" si="1"/>
        <v>1.2500000000000001E-2</v>
      </c>
      <c r="P64" s="34" t="str">
        <f t="shared" si="2"/>
        <v>No</v>
      </c>
      <c r="Q64" s="34" t="str">
        <f t="shared" si="3"/>
        <v>Yes</v>
      </c>
    </row>
    <row r="65" spans="1:18" ht="14.5" hidden="1" outlineLevel="1" x14ac:dyDescent="0.25">
      <c r="A65" s="173"/>
      <c r="B65" s="146">
        <v>37</v>
      </c>
      <c r="C65" s="148" t="s">
        <v>116</v>
      </c>
      <c r="D65" s="181" t="s">
        <v>69</v>
      </c>
      <c r="E65" s="182"/>
      <c r="F65" s="7">
        <v>40</v>
      </c>
      <c r="G65" s="7">
        <v>60</v>
      </c>
      <c r="H65" s="36">
        <v>80</v>
      </c>
      <c r="I65" s="44"/>
      <c r="J65" s="29">
        <v>1735</v>
      </c>
      <c r="K65" s="30" t="s">
        <v>19</v>
      </c>
      <c r="L65" s="31">
        <v>60</v>
      </c>
      <c r="M65" s="32">
        <f t="shared" si="0"/>
        <v>1.6666666666666666E-2</v>
      </c>
      <c r="N65" s="31">
        <v>80</v>
      </c>
      <c r="O65" s="33">
        <f t="shared" si="1"/>
        <v>1.2500000000000001E-2</v>
      </c>
      <c r="P65" s="34" t="str">
        <f t="shared" si="2"/>
        <v>No</v>
      </c>
      <c r="Q65" s="34" t="str">
        <f t="shared" si="3"/>
        <v>No</v>
      </c>
    </row>
    <row r="66" spans="1:18" ht="14.5" hidden="1" outlineLevel="1" x14ac:dyDescent="0.25">
      <c r="A66" s="173"/>
      <c r="B66" s="147"/>
      <c r="C66" s="149"/>
      <c r="D66" s="181" t="s">
        <v>117</v>
      </c>
      <c r="E66" s="182"/>
      <c r="F66" s="7">
        <v>20</v>
      </c>
      <c r="G66" s="7">
        <v>30</v>
      </c>
      <c r="H66" s="36">
        <v>45</v>
      </c>
      <c r="I66" s="44"/>
      <c r="J66" s="29"/>
      <c r="K66" s="30"/>
      <c r="L66" s="31"/>
      <c r="M66" s="32" t="str">
        <f t="shared" si="0"/>
        <v/>
      </c>
      <c r="N66" s="31"/>
      <c r="O66" s="33" t="str">
        <f t="shared" si="1"/>
        <v/>
      </c>
      <c r="P66" s="34" t="str">
        <f t="shared" si="2"/>
        <v/>
      </c>
      <c r="Q66" s="34" t="str">
        <f t="shared" si="3"/>
        <v/>
      </c>
    </row>
    <row r="67" spans="1:18" ht="14.5" hidden="1" outlineLevel="1" x14ac:dyDescent="0.25">
      <c r="A67" s="173"/>
      <c r="B67" s="7">
        <v>38</v>
      </c>
      <c r="C67" s="159" t="s">
        <v>118</v>
      </c>
      <c r="D67" s="159"/>
      <c r="E67" s="159"/>
      <c r="F67" s="7">
        <v>20</v>
      </c>
      <c r="G67" s="7">
        <v>35</v>
      </c>
      <c r="H67" s="36">
        <v>50</v>
      </c>
      <c r="I67" s="44"/>
      <c r="J67" s="29">
        <v>1740</v>
      </c>
      <c r="K67" s="30" t="s">
        <v>208</v>
      </c>
      <c r="L67" s="31">
        <v>55</v>
      </c>
      <c r="M67" s="32">
        <f t="shared" si="0"/>
        <v>1.8181818181818181E-2</v>
      </c>
      <c r="N67" s="31">
        <v>66</v>
      </c>
      <c r="O67" s="33">
        <f t="shared" si="1"/>
        <v>1.5151515151515152E-2</v>
      </c>
      <c r="P67" s="34" t="str">
        <f t="shared" si="2"/>
        <v>No</v>
      </c>
      <c r="Q67" s="34" t="str">
        <f t="shared" si="3"/>
        <v>Yes</v>
      </c>
    </row>
    <row r="68" spans="1:18" ht="14.5" hidden="1" outlineLevel="1" x14ac:dyDescent="0.25">
      <c r="A68" s="173"/>
      <c r="B68" s="7">
        <v>39</v>
      </c>
      <c r="C68" s="159" t="s">
        <v>119</v>
      </c>
      <c r="D68" s="159"/>
      <c r="E68" s="159"/>
      <c r="F68" s="7">
        <v>20</v>
      </c>
      <c r="G68" s="7">
        <v>30</v>
      </c>
      <c r="H68" s="36">
        <v>45</v>
      </c>
      <c r="I68" s="44"/>
      <c r="J68" s="29">
        <v>1740</v>
      </c>
      <c r="K68" s="30" t="s">
        <v>208</v>
      </c>
      <c r="L68" s="31">
        <v>55</v>
      </c>
      <c r="M68" s="32">
        <f t="shared" si="0"/>
        <v>1.8181818181818181E-2</v>
      </c>
      <c r="N68" s="31">
        <v>66</v>
      </c>
      <c r="O68" s="33">
        <f t="shared" si="1"/>
        <v>1.5151515151515152E-2</v>
      </c>
      <c r="P68" s="34" t="str">
        <f t="shared" si="2"/>
        <v>No</v>
      </c>
      <c r="Q68" s="34" t="str">
        <f t="shared" si="3"/>
        <v>Yes</v>
      </c>
    </row>
    <row r="69" spans="1:18" ht="14.5" hidden="1" outlineLevel="1" x14ac:dyDescent="0.25">
      <c r="A69" s="173"/>
      <c r="B69" s="7">
        <v>40</v>
      </c>
      <c r="C69" s="159" t="s">
        <v>120</v>
      </c>
      <c r="D69" s="159"/>
      <c r="E69" s="159"/>
      <c r="F69" s="7">
        <v>30</v>
      </c>
      <c r="G69" s="7">
        <v>50</v>
      </c>
      <c r="H69" s="36">
        <v>85</v>
      </c>
      <c r="I69" s="44"/>
      <c r="J69" s="29">
        <v>1735</v>
      </c>
      <c r="K69" s="30" t="s">
        <v>19</v>
      </c>
      <c r="L69" s="31">
        <v>60</v>
      </c>
      <c r="M69" s="32">
        <f t="shared" si="0"/>
        <v>1.6666666666666666E-2</v>
      </c>
      <c r="N69" s="31">
        <v>80</v>
      </c>
      <c r="O69" s="33">
        <f t="shared" si="1"/>
        <v>1.2500000000000001E-2</v>
      </c>
      <c r="P69" s="34" t="str">
        <f t="shared" si="2"/>
        <v>No</v>
      </c>
      <c r="Q69" s="34" t="str">
        <f t="shared" si="3"/>
        <v>No</v>
      </c>
    </row>
    <row r="70" spans="1:18" ht="14.5" hidden="1" outlineLevel="1" x14ac:dyDescent="0.25">
      <c r="A70" s="173"/>
      <c r="B70" s="7">
        <v>41</v>
      </c>
      <c r="C70" s="159" t="s">
        <v>121</v>
      </c>
      <c r="D70" s="159"/>
      <c r="E70" s="159"/>
      <c r="F70" s="7">
        <v>35</v>
      </c>
      <c r="G70" s="7">
        <v>55</v>
      </c>
      <c r="H70" s="36">
        <v>80</v>
      </c>
      <c r="I70" s="44"/>
      <c r="J70" s="29">
        <v>1735</v>
      </c>
      <c r="K70" s="30" t="s">
        <v>19</v>
      </c>
      <c r="L70" s="31">
        <v>60</v>
      </c>
      <c r="M70" s="32">
        <f t="shared" si="0"/>
        <v>1.6666666666666666E-2</v>
      </c>
      <c r="N70" s="31">
        <v>80</v>
      </c>
      <c r="O70" s="33">
        <f t="shared" si="1"/>
        <v>1.2500000000000001E-2</v>
      </c>
      <c r="P70" s="34" t="str">
        <f t="shared" si="2"/>
        <v>No</v>
      </c>
      <c r="Q70" s="34" t="str">
        <f t="shared" si="3"/>
        <v>No</v>
      </c>
    </row>
    <row r="71" spans="1:18" ht="15" hidden="1" outlineLevel="1" thickBot="1" x14ac:dyDescent="0.3">
      <c r="A71" s="174"/>
      <c r="B71" s="45">
        <v>42</v>
      </c>
      <c r="C71" s="160" t="s">
        <v>122</v>
      </c>
      <c r="D71" s="160"/>
      <c r="E71" s="160"/>
      <c r="F71" s="45">
        <v>50</v>
      </c>
      <c r="G71" s="45">
        <v>60</v>
      </c>
      <c r="H71" s="46">
        <v>80</v>
      </c>
      <c r="I71" s="44"/>
      <c r="J71" s="29">
        <v>1735</v>
      </c>
      <c r="K71" s="30" t="s">
        <v>19</v>
      </c>
      <c r="L71" s="31">
        <v>60</v>
      </c>
      <c r="M71" s="32">
        <f t="shared" si="0"/>
        <v>1.6666666666666666E-2</v>
      </c>
      <c r="N71" s="31">
        <v>80</v>
      </c>
      <c r="O71" s="33">
        <f t="shared" si="1"/>
        <v>1.2500000000000001E-2</v>
      </c>
      <c r="P71" s="34" t="str">
        <f t="shared" si="2"/>
        <v>No</v>
      </c>
      <c r="Q71" s="34" t="str">
        <f t="shared" si="3"/>
        <v>No</v>
      </c>
    </row>
    <row r="72" spans="1:18" ht="15" hidden="1" outlineLevel="1" thickBot="1" x14ac:dyDescent="0.3">
      <c r="A72" s="47" t="s">
        <v>123</v>
      </c>
      <c r="B72" s="48">
        <v>43</v>
      </c>
      <c r="C72" s="161" t="s">
        <v>124</v>
      </c>
      <c r="D72" s="161"/>
      <c r="E72" s="161"/>
      <c r="F72" s="48">
        <v>15</v>
      </c>
      <c r="G72" s="48">
        <v>20</v>
      </c>
      <c r="H72" s="49">
        <v>30</v>
      </c>
      <c r="I72" s="44"/>
      <c r="J72" s="29">
        <v>1980</v>
      </c>
      <c r="K72" s="30" t="s">
        <v>209</v>
      </c>
      <c r="L72" s="31">
        <v>10</v>
      </c>
      <c r="M72" s="32">
        <f t="shared" si="0"/>
        <v>0.1</v>
      </c>
      <c r="N72" s="31">
        <v>11</v>
      </c>
      <c r="O72" s="33">
        <f t="shared" si="1"/>
        <v>9.0909090909090912E-2</v>
      </c>
      <c r="P72" s="34" t="str">
        <f t="shared" si="2"/>
        <v>Yes</v>
      </c>
      <c r="Q72" s="34" t="str">
        <f t="shared" si="3"/>
        <v>No</v>
      </c>
    </row>
    <row r="73" spans="1:18" collapsed="1" x14ac:dyDescent="0.25">
      <c r="I73" s="44"/>
    </row>
    <row r="74" spans="1:18" x14ac:dyDescent="0.25">
      <c r="I74" s="44"/>
    </row>
    <row r="75" spans="1:18" ht="18" customHeight="1" x14ac:dyDescent="0.25">
      <c r="A75" s="162" t="s">
        <v>125</v>
      </c>
      <c r="B75" s="162"/>
      <c r="C75" s="162"/>
      <c r="D75" s="162"/>
      <c r="E75" s="162"/>
      <c r="F75" s="162"/>
      <c r="G75" s="162"/>
      <c r="H75" s="162"/>
      <c r="I75" s="44"/>
    </row>
    <row r="76" spans="1:18" x14ac:dyDescent="0.25">
      <c r="I76" s="44"/>
    </row>
    <row r="77" spans="1:18" ht="30.75" customHeight="1" x14ac:dyDescent="0.25">
      <c r="B77" s="16"/>
      <c r="C77" s="158" t="s">
        <v>50</v>
      </c>
      <c r="D77" s="158"/>
      <c r="E77" s="158"/>
      <c r="F77" s="163" t="s">
        <v>126</v>
      </c>
      <c r="G77" s="164"/>
      <c r="H77" s="165"/>
      <c r="I77" s="44"/>
      <c r="J77" s="153" t="s">
        <v>52</v>
      </c>
      <c r="K77" s="153" t="s">
        <v>53</v>
      </c>
      <c r="L77" s="155" t="s">
        <v>54</v>
      </c>
      <c r="M77" s="155"/>
      <c r="N77" s="156" t="s">
        <v>55</v>
      </c>
      <c r="O77" s="157"/>
      <c r="P77" s="155" t="s">
        <v>56</v>
      </c>
      <c r="Q77" s="155"/>
    </row>
    <row r="78" spans="1:18" ht="29" x14ac:dyDescent="0.25">
      <c r="B78" s="17" t="s">
        <v>58</v>
      </c>
      <c r="C78" s="158" t="s">
        <v>59</v>
      </c>
      <c r="D78" s="158"/>
      <c r="E78" s="158"/>
      <c r="F78" s="166"/>
      <c r="G78" s="167"/>
      <c r="H78" s="168"/>
      <c r="I78" s="44"/>
      <c r="J78" s="154"/>
      <c r="K78" s="154"/>
      <c r="L78" s="23" t="s">
        <v>63</v>
      </c>
      <c r="M78" s="23" t="s">
        <v>64</v>
      </c>
      <c r="N78" s="24" t="s">
        <v>63</v>
      </c>
      <c r="O78" s="50" t="s">
        <v>64</v>
      </c>
      <c r="P78" s="19" t="s">
        <v>127</v>
      </c>
      <c r="Q78" s="19" t="s">
        <v>128</v>
      </c>
    </row>
    <row r="79" spans="1:18" ht="14.5" hidden="1" outlineLevel="1" x14ac:dyDescent="0.25">
      <c r="B79" s="7">
        <v>1</v>
      </c>
      <c r="C79" s="140" t="s">
        <v>129</v>
      </c>
      <c r="D79" s="141"/>
      <c r="E79" s="142"/>
      <c r="F79" s="51">
        <v>5</v>
      </c>
      <c r="G79" s="143">
        <v>15</v>
      </c>
      <c r="H79" s="143"/>
      <c r="I79" s="44"/>
      <c r="J79" s="29">
        <v>1915</v>
      </c>
      <c r="K79" s="30" t="s">
        <v>210</v>
      </c>
      <c r="L79" s="31">
        <v>7</v>
      </c>
      <c r="M79" s="32">
        <f>IF(ISERROR(1/L79), "", 1/L79)</f>
        <v>0.14285714285714285</v>
      </c>
      <c r="N79" s="31">
        <v>7</v>
      </c>
      <c r="O79" s="32">
        <f>IF(ISERROR(1/N79), "", 1/N79)</f>
        <v>0.14285714285714285</v>
      </c>
      <c r="P79" s="34" t="str">
        <f>IF(ISBLANK(N79),"",IF(N79&lt;F79,"Yes","No"))</f>
        <v>No</v>
      </c>
      <c r="Q79" s="34" t="str">
        <f>IF(ISBLANK(N79),"",IF(N79&gt;G79,"Yes","No"))</f>
        <v>No</v>
      </c>
      <c r="R79" s="121" t="s">
        <v>211</v>
      </c>
    </row>
    <row r="80" spans="1:18" ht="14.5" hidden="1" outlineLevel="1" x14ac:dyDescent="0.25">
      <c r="B80" s="146">
        <v>2</v>
      </c>
      <c r="C80" s="148" t="s">
        <v>130</v>
      </c>
      <c r="D80" s="140" t="s">
        <v>131</v>
      </c>
      <c r="E80" s="142"/>
      <c r="F80" s="51">
        <v>5</v>
      </c>
      <c r="G80" s="143">
        <v>15</v>
      </c>
      <c r="H80" s="143"/>
      <c r="I80" s="44"/>
      <c r="J80" s="29">
        <v>1930</v>
      </c>
      <c r="K80" s="30" t="s">
        <v>31</v>
      </c>
      <c r="L80" s="31">
        <v>10</v>
      </c>
      <c r="M80" s="32">
        <f t="shared" ref="M80:M103" si="4">IF(ISERROR(1/L80), "", 1/L80)</f>
        <v>0.1</v>
      </c>
      <c r="N80" s="31">
        <v>10</v>
      </c>
      <c r="O80" s="32">
        <f t="shared" ref="O80:O103" si="5">IF(ISERROR(1/N80), "", 1/N80)</f>
        <v>0.1</v>
      </c>
      <c r="P80" s="34" t="str">
        <f t="shared" ref="P80:P103" si="6">IF(ISBLANK(N80),"",IF(N80&lt;F80,"Yes","No"))</f>
        <v>No</v>
      </c>
      <c r="Q80" s="34" t="str">
        <f t="shared" ref="Q80:Q103" si="7">IF(ISBLANK(N80),"",IF(N80&gt;G80,"Yes","No"))</f>
        <v>No</v>
      </c>
      <c r="R80" s="121" t="s">
        <v>212</v>
      </c>
    </row>
    <row r="81" spans="2:18" ht="14.5" hidden="1" outlineLevel="1" x14ac:dyDescent="0.25">
      <c r="B81" s="150"/>
      <c r="C81" s="151"/>
      <c r="D81" s="140" t="s">
        <v>132</v>
      </c>
      <c r="E81" s="142"/>
      <c r="F81" s="51">
        <v>5</v>
      </c>
      <c r="G81" s="143">
        <v>20</v>
      </c>
      <c r="H81" s="143"/>
      <c r="I81" s="44"/>
      <c r="J81" s="29"/>
      <c r="K81" s="30"/>
      <c r="L81" s="31"/>
      <c r="M81" s="32" t="str">
        <f t="shared" si="4"/>
        <v/>
      </c>
      <c r="N81" s="31"/>
      <c r="O81" s="32" t="str">
        <f t="shared" si="5"/>
        <v/>
      </c>
      <c r="P81" s="34" t="str">
        <f t="shared" si="6"/>
        <v/>
      </c>
      <c r="Q81" s="34" t="str">
        <f t="shared" si="7"/>
        <v/>
      </c>
    </row>
    <row r="82" spans="2:18" ht="14.5" hidden="1" outlineLevel="1" x14ac:dyDescent="0.25">
      <c r="B82" s="147"/>
      <c r="C82" s="149"/>
      <c r="D82" s="140" t="s">
        <v>133</v>
      </c>
      <c r="E82" s="142"/>
      <c r="F82" s="51">
        <v>5</v>
      </c>
      <c r="G82" s="143">
        <v>10</v>
      </c>
      <c r="H82" s="143"/>
      <c r="I82" s="44"/>
      <c r="J82" s="29"/>
      <c r="K82" s="30"/>
      <c r="L82" s="31"/>
      <c r="M82" s="32" t="str">
        <f t="shared" si="4"/>
        <v/>
      </c>
      <c r="N82" s="31"/>
      <c r="O82" s="32" t="str">
        <f t="shared" si="5"/>
        <v/>
      </c>
      <c r="P82" s="34" t="str">
        <f t="shared" si="6"/>
        <v/>
      </c>
      <c r="Q82" s="34" t="str">
        <f t="shared" si="7"/>
        <v/>
      </c>
    </row>
    <row r="83" spans="2:18" ht="14.5" hidden="1" outlineLevel="1" x14ac:dyDescent="0.25">
      <c r="B83" s="7">
        <v>3</v>
      </c>
      <c r="C83" s="140" t="s">
        <v>134</v>
      </c>
      <c r="D83" s="141"/>
      <c r="E83" s="142"/>
      <c r="F83" s="51">
        <v>50</v>
      </c>
      <c r="G83" s="143">
        <v>75</v>
      </c>
      <c r="H83" s="143"/>
      <c r="I83" s="44"/>
      <c r="J83" s="29">
        <v>1908</v>
      </c>
      <c r="K83" s="30" t="s">
        <v>213</v>
      </c>
      <c r="L83" s="31">
        <v>50</v>
      </c>
      <c r="M83" s="32">
        <f t="shared" si="4"/>
        <v>0.02</v>
      </c>
      <c r="N83" s="31">
        <v>50</v>
      </c>
      <c r="O83" s="32">
        <f t="shared" si="5"/>
        <v>0.02</v>
      </c>
      <c r="P83" s="34" t="str">
        <f t="shared" si="6"/>
        <v>No</v>
      </c>
      <c r="Q83" s="34" t="str">
        <f t="shared" si="7"/>
        <v>No</v>
      </c>
    </row>
    <row r="84" spans="2:18" ht="14.5" hidden="1" outlineLevel="1" x14ac:dyDescent="0.25">
      <c r="B84" s="9">
        <v>4</v>
      </c>
      <c r="C84" s="140" t="s">
        <v>13</v>
      </c>
      <c r="D84" s="141"/>
      <c r="E84" s="142"/>
      <c r="F84" s="152" t="s">
        <v>135</v>
      </c>
      <c r="G84" s="152"/>
      <c r="H84" s="152"/>
      <c r="I84" s="44"/>
      <c r="J84" s="29">
        <v>1910</v>
      </c>
      <c r="K84" s="30" t="s">
        <v>13</v>
      </c>
      <c r="L84" s="31">
        <v>10</v>
      </c>
      <c r="M84" s="32">
        <f t="shared" si="4"/>
        <v>0.1</v>
      </c>
      <c r="N84" s="31">
        <v>10</v>
      </c>
      <c r="O84" s="32">
        <f t="shared" si="5"/>
        <v>0.1</v>
      </c>
      <c r="P84" s="34" t="str">
        <f>IF(ISBLANK(N84),"",IF(N84&lt;F84,"Yes","No"))</f>
        <v>Yes</v>
      </c>
      <c r="Q84" s="34" t="str">
        <f>IF(ISBLANK(N84),"",IF(N84&gt;G84,"Yes","No"))</f>
        <v>Yes</v>
      </c>
    </row>
    <row r="85" spans="2:18" ht="14.5" hidden="1" outlineLevel="1" x14ac:dyDescent="0.25">
      <c r="B85" s="146">
        <v>5</v>
      </c>
      <c r="C85" s="148" t="s">
        <v>136</v>
      </c>
      <c r="D85" s="140" t="s">
        <v>136</v>
      </c>
      <c r="E85" s="142"/>
      <c r="F85" s="51">
        <v>50</v>
      </c>
      <c r="G85" s="143">
        <v>75</v>
      </c>
      <c r="H85" s="143"/>
      <c r="I85" s="44"/>
      <c r="J85" s="29">
        <v>1708</v>
      </c>
      <c r="K85" s="30" t="s">
        <v>213</v>
      </c>
      <c r="L85" s="31">
        <v>50</v>
      </c>
      <c r="M85" s="32">
        <f t="shared" si="4"/>
        <v>0.02</v>
      </c>
      <c r="N85" s="31">
        <v>50</v>
      </c>
      <c r="O85" s="32">
        <f t="shared" si="5"/>
        <v>0.02</v>
      </c>
      <c r="P85" s="34" t="str">
        <f t="shared" si="6"/>
        <v>No</v>
      </c>
      <c r="Q85" s="34" t="str">
        <f t="shared" si="7"/>
        <v>No</v>
      </c>
    </row>
    <row r="86" spans="2:18" ht="14.5" hidden="1" outlineLevel="1" x14ac:dyDescent="0.25">
      <c r="B86" s="150"/>
      <c r="C86" s="151"/>
      <c r="D86" s="140" t="s">
        <v>137</v>
      </c>
      <c r="E86" s="142"/>
      <c r="F86" s="51">
        <v>25</v>
      </c>
      <c r="G86" s="143">
        <v>30</v>
      </c>
      <c r="H86" s="143"/>
      <c r="I86" s="44"/>
      <c r="J86" s="29"/>
      <c r="K86" s="30"/>
      <c r="L86" s="31"/>
      <c r="M86" s="32" t="str">
        <f t="shared" si="4"/>
        <v/>
      </c>
      <c r="N86" s="31"/>
      <c r="O86" s="32" t="str">
        <f t="shared" si="5"/>
        <v/>
      </c>
      <c r="P86" s="34" t="str">
        <f t="shared" si="6"/>
        <v/>
      </c>
      <c r="Q86" s="34" t="str">
        <f t="shared" si="7"/>
        <v/>
      </c>
    </row>
    <row r="87" spans="2:18" ht="14.5" hidden="1" outlineLevel="1" x14ac:dyDescent="0.25">
      <c r="B87" s="150"/>
      <c r="C87" s="151"/>
      <c r="D87" s="140" t="s">
        <v>138</v>
      </c>
      <c r="E87" s="142"/>
      <c r="F87" s="51">
        <v>25</v>
      </c>
      <c r="G87" s="143">
        <v>60</v>
      </c>
      <c r="H87" s="143"/>
      <c r="I87" s="44"/>
      <c r="J87" s="29"/>
      <c r="K87" s="30"/>
      <c r="L87" s="31"/>
      <c r="M87" s="32" t="str">
        <f t="shared" si="4"/>
        <v/>
      </c>
      <c r="N87" s="31"/>
      <c r="O87" s="32" t="str">
        <f t="shared" si="5"/>
        <v/>
      </c>
      <c r="P87" s="34" t="str">
        <f t="shared" si="6"/>
        <v/>
      </c>
      <c r="Q87" s="34" t="str">
        <f t="shared" si="7"/>
        <v/>
      </c>
    </row>
    <row r="88" spans="2:18" ht="14.5" hidden="1" outlineLevel="1" x14ac:dyDescent="0.25">
      <c r="B88" s="147"/>
      <c r="C88" s="149"/>
      <c r="D88" s="140" t="s">
        <v>117</v>
      </c>
      <c r="E88" s="142"/>
      <c r="F88" s="51">
        <v>20</v>
      </c>
      <c r="G88" s="143">
        <v>30</v>
      </c>
      <c r="H88" s="143"/>
      <c r="I88" s="44"/>
      <c r="J88" s="29"/>
      <c r="K88" s="30"/>
      <c r="L88" s="31"/>
      <c r="M88" s="32" t="str">
        <f t="shared" si="4"/>
        <v/>
      </c>
      <c r="N88" s="31"/>
      <c r="O88" s="32" t="str">
        <f t="shared" si="5"/>
        <v/>
      </c>
      <c r="P88" s="34" t="str">
        <f t="shared" si="6"/>
        <v/>
      </c>
      <c r="Q88" s="34" t="str">
        <f t="shared" si="7"/>
        <v/>
      </c>
    </row>
    <row r="89" spans="2:18" ht="14.5" hidden="1" outlineLevel="1" x14ac:dyDescent="0.25">
      <c r="B89" s="146">
        <v>6</v>
      </c>
      <c r="C89" s="148" t="s">
        <v>139</v>
      </c>
      <c r="D89" s="140" t="s">
        <v>140</v>
      </c>
      <c r="E89" s="142"/>
      <c r="F89" s="51">
        <v>3</v>
      </c>
      <c r="G89" s="143">
        <v>5</v>
      </c>
      <c r="H89" s="143"/>
      <c r="I89" s="44"/>
      <c r="J89" s="29">
        <v>1920</v>
      </c>
      <c r="K89" s="30" t="s">
        <v>214</v>
      </c>
      <c r="L89" s="31">
        <v>5</v>
      </c>
      <c r="M89" s="32">
        <f t="shared" si="4"/>
        <v>0.2</v>
      </c>
      <c r="N89" s="31">
        <v>5</v>
      </c>
      <c r="O89" s="32">
        <f t="shared" si="5"/>
        <v>0.2</v>
      </c>
      <c r="P89" s="34" t="str">
        <f t="shared" si="6"/>
        <v>No</v>
      </c>
      <c r="Q89" s="34" t="str">
        <f t="shared" si="7"/>
        <v>No</v>
      </c>
      <c r="R89" s="121" t="s">
        <v>215</v>
      </c>
    </row>
    <row r="90" spans="2:18" ht="14.5" hidden="1" outlineLevel="1" x14ac:dyDescent="0.25">
      <c r="B90" s="147"/>
      <c r="C90" s="149"/>
      <c r="D90" s="140" t="s">
        <v>141</v>
      </c>
      <c r="E90" s="142"/>
      <c r="F90" s="51">
        <v>2</v>
      </c>
      <c r="G90" s="143">
        <v>5</v>
      </c>
      <c r="H90" s="143"/>
      <c r="I90" s="44"/>
      <c r="J90" s="29">
        <v>1610</v>
      </c>
      <c r="K90" s="30" t="s">
        <v>216</v>
      </c>
      <c r="L90" s="31">
        <v>10</v>
      </c>
      <c r="M90" s="32">
        <f t="shared" si="4"/>
        <v>0.1</v>
      </c>
      <c r="N90" s="31">
        <v>10</v>
      </c>
      <c r="O90" s="32">
        <f t="shared" si="5"/>
        <v>0.1</v>
      </c>
      <c r="P90" s="34" t="str">
        <f t="shared" si="6"/>
        <v>No</v>
      </c>
      <c r="Q90" s="34" t="str">
        <f t="shared" si="7"/>
        <v>Yes</v>
      </c>
      <c r="R90" s="121" t="s">
        <v>217</v>
      </c>
    </row>
    <row r="91" spans="2:18" ht="14.5" hidden="1" outlineLevel="1" x14ac:dyDescent="0.25">
      <c r="B91" s="146">
        <v>7</v>
      </c>
      <c r="C91" s="148" t="s">
        <v>142</v>
      </c>
      <c r="D91" s="140" t="s">
        <v>143</v>
      </c>
      <c r="E91" s="142"/>
      <c r="F91" s="51">
        <v>5</v>
      </c>
      <c r="G91" s="143">
        <v>10</v>
      </c>
      <c r="H91" s="143"/>
      <c r="I91" s="44"/>
      <c r="J91" s="29">
        <v>1950</v>
      </c>
      <c r="K91" s="30" t="s">
        <v>35</v>
      </c>
      <c r="L91" s="31">
        <v>10</v>
      </c>
      <c r="M91" s="32">
        <f t="shared" si="4"/>
        <v>0.1</v>
      </c>
      <c r="N91" s="31">
        <v>10</v>
      </c>
      <c r="O91" s="32">
        <f t="shared" si="5"/>
        <v>0.1</v>
      </c>
      <c r="P91" s="34" t="str">
        <f t="shared" si="6"/>
        <v>No</v>
      </c>
      <c r="Q91" s="34" t="str">
        <f t="shared" si="7"/>
        <v>No</v>
      </c>
      <c r="R91" s="121" t="s">
        <v>212</v>
      </c>
    </row>
    <row r="92" spans="2:18" ht="14.5" hidden="1" outlineLevel="1" x14ac:dyDescent="0.25">
      <c r="B92" s="150"/>
      <c r="C92" s="151"/>
      <c r="D92" s="140" t="s">
        <v>144</v>
      </c>
      <c r="E92" s="142"/>
      <c r="F92" s="51">
        <v>5</v>
      </c>
      <c r="G92" s="143">
        <v>10</v>
      </c>
      <c r="H92" s="143"/>
      <c r="I92" s="44"/>
      <c r="J92" s="29">
        <v>1935</v>
      </c>
      <c r="K92" s="30" t="s">
        <v>32</v>
      </c>
      <c r="L92" s="31">
        <v>8</v>
      </c>
      <c r="M92" s="32">
        <f t="shared" si="4"/>
        <v>0.125</v>
      </c>
      <c r="N92" s="31">
        <v>8</v>
      </c>
      <c r="O92" s="32">
        <f t="shared" si="5"/>
        <v>0.125</v>
      </c>
      <c r="P92" s="34" t="str">
        <f t="shared" si="6"/>
        <v>No</v>
      </c>
      <c r="Q92" s="34" t="str">
        <f t="shared" si="7"/>
        <v>No</v>
      </c>
      <c r="R92" s="121" t="s">
        <v>211</v>
      </c>
    </row>
    <row r="93" spans="2:18" ht="14.5" hidden="1" outlineLevel="1" x14ac:dyDescent="0.25">
      <c r="B93" s="150"/>
      <c r="C93" s="151"/>
      <c r="D93" s="140" t="s">
        <v>145</v>
      </c>
      <c r="E93" s="142"/>
      <c r="F93" s="51">
        <v>5</v>
      </c>
      <c r="G93" s="143">
        <v>10</v>
      </c>
      <c r="H93" s="143"/>
      <c r="I93" s="44"/>
      <c r="J93" s="29">
        <v>1940</v>
      </c>
      <c r="K93" s="30" t="s">
        <v>218</v>
      </c>
      <c r="L93" s="31">
        <v>6</v>
      </c>
      <c r="M93" s="32">
        <f t="shared" si="4"/>
        <v>0.16666666666666666</v>
      </c>
      <c r="N93" s="31">
        <v>6</v>
      </c>
      <c r="O93" s="32">
        <f t="shared" si="5"/>
        <v>0.16666666666666666</v>
      </c>
      <c r="P93" s="34" t="str">
        <f t="shared" si="6"/>
        <v>No</v>
      </c>
      <c r="Q93" s="34" t="str">
        <f t="shared" si="7"/>
        <v>No</v>
      </c>
      <c r="R93" s="121" t="s">
        <v>211</v>
      </c>
    </row>
    <row r="94" spans="2:18" ht="14.5" hidden="1" outlineLevel="1" x14ac:dyDescent="0.25">
      <c r="B94" s="147"/>
      <c r="C94" s="149"/>
      <c r="D94" s="140" t="s">
        <v>34</v>
      </c>
      <c r="E94" s="142"/>
      <c r="F94" s="51">
        <v>5</v>
      </c>
      <c r="G94" s="143">
        <v>10</v>
      </c>
      <c r="H94" s="143"/>
      <c r="I94" s="44"/>
      <c r="J94" s="29">
        <v>1945</v>
      </c>
      <c r="K94" s="30" t="s">
        <v>219</v>
      </c>
      <c r="L94" s="31">
        <v>5</v>
      </c>
      <c r="M94" s="32">
        <f t="shared" si="4"/>
        <v>0.2</v>
      </c>
      <c r="N94" s="31">
        <v>5</v>
      </c>
      <c r="O94" s="32">
        <f t="shared" si="5"/>
        <v>0.2</v>
      </c>
      <c r="P94" s="34" t="str">
        <f t="shared" si="6"/>
        <v>No</v>
      </c>
      <c r="Q94" s="34" t="str">
        <f t="shared" si="7"/>
        <v>No</v>
      </c>
      <c r="R94" s="121" t="s">
        <v>211</v>
      </c>
    </row>
    <row r="95" spans="2:18" ht="14.5" collapsed="1" x14ac:dyDescent="0.3">
      <c r="B95" s="146">
        <v>8</v>
      </c>
      <c r="C95" s="148" t="s">
        <v>146</v>
      </c>
      <c r="D95" s="140" t="s">
        <v>147</v>
      </c>
      <c r="E95" s="142"/>
      <c r="F95" s="51">
        <v>60</v>
      </c>
      <c r="G95" s="143">
        <v>70</v>
      </c>
      <c r="H95" s="143"/>
      <c r="I95" s="44"/>
      <c r="J95" s="29">
        <v>1955</v>
      </c>
      <c r="K95" s="30" t="s">
        <v>220</v>
      </c>
      <c r="L95" s="31">
        <v>20</v>
      </c>
      <c r="M95" s="32">
        <f>IF(ISERROR(1/L95), "", 1/L95)</f>
        <v>0.05</v>
      </c>
      <c r="N95" s="31">
        <v>20</v>
      </c>
      <c r="O95" s="32">
        <f t="shared" si="5"/>
        <v>0.05</v>
      </c>
      <c r="P95" s="34" t="str">
        <f t="shared" si="6"/>
        <v>Yes</v>
      </c>
      <c r="Q95" s="34" t="str">
        <f t="shared" si="7"/>
        <v>No</v>
      </c>
      <c r="R95" s="3" t="s">
        <v>223</v>
      </c>
    </row>
    <row r="96" spans="2:18" ht="14.5" x14ac:dyDescent="0.25">
      <c r="B96" s="147"/>
      <c r="C96" s="149"/>
      <c r="D96" s="140" t="s">
        <v>148</v>
      </c>
      <c r="E96" s="142"/>
      <c r="F96" s="51">
        <v>2</v>
      </c>
      <c r="G96" s="143">
        <v>10</v>
      </c>
      <c r="H96" s="143"/>
      <c r="I96" s="44"/>
      <c r="J96" s="29"/>
      <c r="K96" s="30"/>
      <c r="L96" s="31"/>
      <c r="M96" s="32" t="str">
        <f t="shared" si="4"/>
        <v/>
      </c>
      <c r="N96" s="31"/>
      <c r="O96" s="32" t="str">
        <f t="shared" si="5"/>
        <v/>
      </c>
      <c r="P96" s="34" t="str">
        <f t="shared" si="6"/>
        <v/>
      </c>
      <c r="Q96" s="34" t="str">
        <f t="shared" si="7"/>
        <v/>
      </c>
    </row>
    <row r="97" spans="1:17" ht="14.5" hidden="1" outlineLevel="1" x14ac:dyDescent="0.25">
      <c r="B97" s="9">
        <v>9</v>
      </c>
      <c r="C97" s="140" t="s">
        <v>149</v>
      </c>
      <c r="D97" s="141"/>
      <c r="E97" s="142"/>
      <c r="F97" s="51">
        <v>25</v>
      </c>
      <c r="G97" s="143">
        <v>35</v>
      </c>
      <c r="H97" s="143"/>
      <c r="I97" s="44"/>
      <c r="J97" s="29"/>
      <c r="K97" s="30"/>
      <c r="L97" s="31"/>
      <c r="M97" s="32" t="str">
        <f t="shared" si="4"/>
        <v/>
      </c>
      <c r="N97" s="31"/>
      <c r="O97" s="32" t="str">
        <f t="shared" si="5"/>
        <v/>
      </c>
      <c r="P97" s="34" t="str">
        <f t="shared" si="6"/>
        <v/>
      </c>
      <c r="Q97" s="34" t="str">
        <f t="shared" si="7"/>
        <v/>
      </c>
    </row>
    <row r="98" spans="1:17" ht="14.5" hidden="1" outlineLevel="1" x14ac:dyDescent="0.25">
      <c r="B98" s="9">
        <v>10</v>
      </c>
      <c r="C98" s="140" t="s">
        <v>150</v>
      </c>
      <c r="D98" s="141"/>
      <c r="E98" s="142"/>
      <c r="F98" s="51">
        <v>25</v>
      </c>
      <c r="G98" s="143">
        <v>35</v>
      </c>
      <c r="H98" s="143"/>
      <c r="I98" s="44"/>
      <c r="J98" s="29"/>
      <c r="K98" s="30"/>
      <c r="L98" s="31"/>
      <c r="M98" s="32" t="str">
        <f t="shared" si="4"/>
        <v/>
      </c>
      <c r="N98" s="31"/>
      <c r="O98" s="32" t="str">
        <f t="shared" si="5"/>
        <v/>
      </c>
      <c r="P98" s="34" t="str">
        <f t="shared" si="6"/>
        <v/>
      </c>
      <c r="Q98" s="34" t="str">
        <f t="shared" si="7"/>
        <v/>
      </c>
    </row>
    <row r="99" spans="1:17" ht="14.5" hidden="1" outlineLevel="1" x14ac:dyDescent="0.25">
      <c r="B99" s="9">
        <v>11</v>
      </c>
      <c r="C99" s="140" t="s">
        <v>151</v>
      </c>
      <c r="D99" s="141"/>
      <c r="E99" s="142"/>
      <c r="F99" s="51">
        <v>15</v>
      </c>
      <c r="G99" s="143">
        <v>30</v>
      </c>
      <c r="H99" s="143"/>
      <c r="I99" s="44"/>
      <c r="J99" s="29"/>
      <c r="K99" s="30"/>
      <c r="L99" s="31"/>
      <c r="M99" s="32" t="str">
        <f t="shared" si="4"/>
        <v/>
      </c>
      <c r="N99" s="31"/>
      <c r="O99" s="32" t="str">
        <f t="shared" si="5"/>
        <v/>
      </c>
      <c r="P99" s="34" t="str">
        <f t="shared" si="6"/>
        <v/>
      </c>
      <c r="Q99" s="34" t="str">
        <f t="shared" si="7"/>
        <v/>
      </c>
    </row>
    <row r="100" spans="1:17" ht="14.5" hidden="1" outlineLevel="1" x14ac:dyDescent="0.25">
      <c r="B100" s="9">
        <v>12</v>
      </c>
      <c r="C100" s="140" t="s">
        <v>152</v>
      </c>
      <c r="D100" s="141"/>
      <c r="E100" s="142"/>
      <c r="F100" s="51">
        <v>35</v>
      </c>
      <c r="G100" s="143">
        <v>50</v>
      </c>
      <c r="H100" s="143"/>
      <c r="I100" s="44"/>
      <c r="J100" s="29"/>
      <c r="K100" s="30"/>
      <c r="L100" s="31"/>
      <c r="M100" s="32" t="str">
        <f t="shared" si="4"/>
        <v/>
      </c>
      <c r="N100" s="31"/>
      <c r="O100" s="32" t="str">
        <f t="shared" si="5"/>
        <v/>
      </c>
      <c r="P100" s="34" t="str">
        <f t="shared" si="6"/>
        <v/>
      </c>
      <c r="Q100" s="34" t="str">
        <f t="shared" si="7"/>
        <v/>
      </c>
    </row>
    <row r="101" spans="1:17" ht="14.5" hidden="1" outlineLevel="1" x14ac:dyDescent="0.25">
      <c r="B101" s="9">
        <v>13</v>
      </c>
      <c r="C101" s="140" t="s">
        <v>153</v>
      </c>
      <c r="D101" s="141"/>
      <c r="E101" s="142"/>
      <c r="F101" s="51">
        <v>5</v>
      </c>
      <c r="G101" s="143">
        <v>15</v>
      </c>
      <c r="H101" s="143"/>
      <c r="I101" s="44"/>
      <c r="J101" s="29"/>
      <c r="K101" s="30"/>
      <c r="L101" s="31"/>
      <c r="M101" s="32" t="str">
        <f t="shared" si="4"/>
        <v/>
      </c>
      <c r="N101" s="31"/>
      <c r="O101" s="32" t="str">
        <f t="shared" si="5"/>
        <v/>
      </c>
      <c r="P101" s="34" t="str">
        <f t="shared" si="6"/>
        <v/>
      </c>
      <c r="Q101" s="34" t="str">
        <f t="shared" si="7"/>
        <v/>
      </c>
    </row>
    <row r="102" spans="1:17" ht="14.5" hidden="1" outlineLevel="1" x14ac:dyDescent="0.25">
      <c r="B102" s="9">
        <v>14</v>
      </c>
      <c r="C102" s="140" t="s">
        <v>154</v>
      </c>
      <c r="D102" s="141"/>
      <c r="E102" s="142"/>
      <c r="F102" s="51">
        <v>10</v>
      </c>
      <c r="G102" s="143">
        <v>15</v>
      </c>
      <c r="H102" s="143"/>
      <c r="I102" s="44"/>
      <c r="J102" s="29"/>
      <c r="K102" s="30"/>
      <c r="L102" s="31"/>
      <c r="M102" s="32" t="str">
        <f t="shared" si="4"/>
        <v/>
      </c>
      <c r="N102" s="31"/>
      <c r="O102" s="32" t="str">
        <f t="shared" si="5"/>
        <v/>
      </c>
      <c r="P102" s="34" t="str">
        <f t="shared" si="6"/>
        <v/>
      </c>
      <c r="Q102" s="34" t="str">
        <f t="shared" si="7"/>
        <v/>
      </c>
    </row>
    <row r="103" spans="1:17" ht="14.5" hidden="1" outlineLevel="1" x14ac:dyDescent="0.25">
      <c r="B103" s="9">
        <v>15</v>
      </c>
      <c r="C103" s="140" t="s">
        <v>155</v>
      </c>
      <c r="D103" s="141"/>
      <c r="E103" s="142"/>
      <c r="F103" s="51">
        <v>15</v>
      </c>
      <c r="G103" s="143">
        <v>20</v>
      </c>
      <c r="H103" s="143"/>
      <c r="I103" s="44"/>
      <c r="J103" s="29"/>
      <c r="K103" s="30"/>
      <c r="L103" s="31"/>
      <c r="M103" s="32" t="str">
        <f t="shared" si="4"/>
        <v/>
      </c>
      <c r="N103" s="31"/>
      <c r="O103" s="32" t="str">
        <f t="shared" si="5"/>
        <v/>
      </c>
      <c r="P103" s="34" t="str">
        <f t="shared" si="6"/>
        <v/>
      </c>
      <c r="Q103" s="34" t="str">
        <f t="shared" si="7"/>
        <v/>
      </c>
    </row>
    <row r="104" spans="1:17" ht="9" customHeight="1" collapsed="1" x14ac:dyDescent="0.25"/>
    <row r="105" spans="1:17" ht="9" customHeight="1" x14ac:dyDescent="0.25"/>
    <row r="106" spans="1:17" ht="13" x14ac:dyDescent="0.25">
      <c r="A106" s="144" t="s">
        <v>156</v>
      </c>
      <c r="B106" s="144"/>
      <c r="C106" s="144"/>
      <c r="D106" s="144"/>
      <c r="E106" s="144"/>
      <c r="F106" s="144"/>
      <c r="G106" s="144"/>
      <c r="H106" s="144"/>
    </row>
    <row r="107" spans="1:17" ht="9" customHeight="1" x14ac:dyDescent="0.25">
      <c r="A107" s="52"/>
      <c r="B107" s="52"/>
      <c r="C107" s="52"/>
      <c r="D107" s="52"/>
      <c r="E107" s="52"/>
      <c r="F107" s="52"/>
      <c r="G107" s="52"/>
      <c r="H107" s="52"/>
    </row>
    <row r="108" spans="1:17" ht="13" x14ac:dyDescent="0.3">
      <c r="A108" s="3" t="s">
        <v>157</v>
      </c>
      <c r="B108" s="2" t="s">
        <v>158</v>
      </c>
    </row>
    <row r="109" spans="1:17" ht="14.5" x14ac:dyDescent="0.25">
      <c r="B109" s="145" t="s">
        <v>159</v>
      </c>
      <c r="C109" s="145"/>
    </row>
    <row r="111" spans="1:17" ht="13" x14ac:dyDescent="0.3">
      <c r="A111" s="3" t="s">
        <v>221</v>
      </c>
      <c r="B111" s="2" t="s">
        <v>222</v>
      </c>
    </row>
    <row r="112" spans="1:17" ht="14.5" x14ac:dyDescent="0.35">
      <c r="A112" s="53"/>
      <c r="B112" s="2" t="s">
        <v>224</v>
      </c>
    </row>
    <row r="113" spans="2:2" x14ac:dyDescent="0.25">
      <c r="B113" s="2" t="s">
        <v>225</v>
      </c>
    </row>
  </sheetData>
  <mergeCells count="157">
    <mergeCell ref="P1:Q1"/>
    <mergeCell ref="P2:Q2"/>
    <mergeCell ref="P3:Q3"/>
    <mergeCell ref="P4:Q4"/>
    <mergeCell ref="P5:Q5"/>
    <mergeCell ref="P7:Q7"/>
    <mergeCell ref="A9:Q9"/>
    <mergeCell ref="A10:Q10"/>
    <mergeCell ref="A11:Q11"/>
    <mergeCell ref="C15:E15"/>
    <mergeCell ref="F15:H15"/>
    <mergeCell ref="J15:J16"/>
    <mergeCell ref="K15:K16"/>
    <mergeCell ref="L15:M15"/>
    <mergeCell ref="N15:O15"/>
    <mergeCell ref="P15:Q15"/>
    <mergeCell ref="C16:E16"/>
    <mergeCell ref="A17:A33"/>
    <mergeCell ref="B17:B19"/>
    <mergeCell ref="C17:C19"/>
    <mergeCell ref="D17:E17"/>
    <mergeCell ref="D18:D19"/>
    <mergeCell ref="B20:B22"/>
    <mergeCell ref="C20:C22"/>
    <mergeCell ref="D20:E20"/>
    <mergeCell ref="D21:D22"/>
    <mergeCell ref="C28:E28"/>
    <mergeCell ref="C29:E29"/>
    <mergeCell ref="C30:E30"/>
    <mergeCell ref="C31:E31"/>
    <mergeCell ref="C32:E32"/>
    <mergeCell ref="C33:E33"/>
    <mergeCell ref="B23:B25"/>
    <mergeCell ref="C23:C25"/>
    <mergeCell ref="D23:E23"/>
    <mergeCell ref="D24:D25"/>
    <mergeCell ref="C26:E26"/>
    <mergeCell ref="C27:E27"/>
    <mergeCell ref="B42:B43"/>
    <mergeCell ref="D42:E42"/>
    <mergeCell ref="D43:E43"/>
    <mergeCell ref="A34:A50"/>
    <mergeCell ref="B34:B36"/>
    <mergeCell ref="C34:C36"/>
    <mergeCell ref="D34:E34"/>
    <mergeCell ref="D35:E35"/>
    <mergeCell ref="D36:E36"/>
    <mergeCell ref="C37:E37"/>
    <mergeCell ref="C38:E38"/>
    <mergeCell ref="B39:B41"/>
    <mergeCell ref="C39:C41"/>
    <mergeCell ref="C44:E44"/>
    <mergeCell ref="C45:E45"/>
    <mergeCell ref="C46:E46"/>
    <mergeCell ref="C47:E47"/>
    <mergeCell ref="C48:E48"/>
    <mergeCell ref="C49:E49"/>
    <mergeCell ref="D39:E39"/>
    <mergeCell ref="D40:E40"/>
    <mergeCell ref="D41:E41"/>
    <mergeCell ref="C50:E50"/>
    <mergeCell ref="A51:A71"/>
    <mergeCell ref="C51:E51"/>
    <mergeCell ref="C52:E52"/>
    <mergeCell ref="C53:E53"/>
    <mergeCell ref="C54:E54"/>
    <mergeCell ref="C57:E57"/>
    <mergeCell ref="C58:E58"/>
    <mergeCell ref="C59:E59"/>
    <mergeCell ref="B60:B61"/>
    <mergeCell ref="B65:B66"/>
    <mergeCell ref="C65:C66"/>
    <mergeCell ref="D65:E65"/>
    <mergeCell ref="D66:E66"/>
    <mergeCell ref="C67:E67"/>
    <mergeCell ref="C68:E68"/>
    <mergeCell ref="C60:C61"/>
    <mergeCell ref="D60:E60"/>
    <mergeCell ref="D61:E61"/>
    <mergeCell ref="C62:E62"/>
    <mergeCell ref="C63:E63"/>
    <mergeCell ref="C64:E64"/>
    <mergeCell ref="J77:J78"/>
    <mergeCell ref="K77:K78"/>
    <mergeCell ref="L77:M77"/>
    <mergeCell ref="N77:O77"/>
    <mergeCell ref="P77:Q77"/>
    <mergeCell ref="C78:E78"/>
    <mergeCell ref="C69:E69"/>
    <mergeCell ref="C70:E70"/>
    <mergeCell ref="C71:E71"/>
    <mergeCell ref="C72:E72"/>
    <mergeCell ref="A75:H75"/>
    <mergeCell ref="C77:E77"/>
    <mergeCell ref="F77:H78"/>
    <mergeCell ref="C79:E79"/>
    <mergeCell ref="G79:H79"/>
    <mergeCell ref="B80:B82"/>
    <mergeCell ref="C80:C82"/>
    <mergeCell ref="D80:E80"/>
    <mergeCell ref="G80:H80"/>
    <mergeCell ref="D81:E81"/>
    <mergeCell ref="G81:H81"/>
    <mergeCell ref="D82:E82"/>
    <mergeCell ref="G82:H82"/>
    <mergeCell ref="C83:E83"/>
    <mergeCell ref="G83:H83"/>
    <mergeCell ref="C84:E84"/>
    <mergeCell ref="F84:H84"/>
    <mergeCell ref="B85:B88"/>
    <mergeCell ref="C85:C88"/>
    <mergeCell ref="D85:E85"/>
    <mergeCell ref="G85:H85"/>
    <mergeCell ref="D86:E86"/>
    <mergeCell ref="G86:H86"/>
    <mergeCell ref="D87:E87"/>
    <mergeCell ref="G87:H87"/>
    <mergeCell ref="D88:E88"/>
    <mergeCell ref="G88:H88"/>
    <mergeCell ref="B89:B90"/>
    <mergeCell ref="C89:C90"/>
    <mergeCell ref="D89:E89"/>
    <mergeCell ref="G89:H89"/>
    <mergeCell ref="D90:E90"/>
    <mergeCell ref="G90:H90"/>
    <mergeCell ref="B91:B94"/>
    <mergeCell ref="C91:C94"/>
    <mergeCell ref="D91:E91"/>
    <mergeCell ref="G91:H91"/>
    <mergeCell ref="D92:E92"/>
    <mergeCell ref="G92:H92"/>
    <mergeCell ref="D93:E93"/>
    <mergeCell ref="G93:H93"/>
    <mergeCell ref="D94:E94"/>
    <mergeCell ref="G94:H94"/>
    <mergeCell ref="C97:E97"/>
    <mergeCell ref="G97:H97"/>
    <mergeCell ref="C98:E98"/>
    <mergeCell ref="G98:H98"/>
    <mergeCell ref="C99:E99"/>
    <mergeCell ref="G99:H99"/>
    <mergeCell ref="B95:B96"/>
    <mergeCell ref="C95:C96"/>
    <mergeCell ref="D95:E95"/>
    <mergeCell ref="G95:H95"/>
    <mergeCell ref="D96:E96"/>
    <mergeCell ref="G96:H96"/>
    <mergeCell ref="C103:E103"/>
    <mergeCell ref="G103:H103"/>
    <mergeCell ref="A106:H106"/>
    <mergeCell ref="B109:C109"/>
    <mergeCell ref="C100:E100"/>
    <mergeCell ref="G100:H100"/>
    <mergeCell ref="C101:E101"/>
    <mergeCell ref="G101:H101"/>
    <mergeCell ref="C102:E102"/>
    <mergeCell ref="G102:H102"/>
  </mergeCells>
  <conditionalFormatting sqref="P17:Q72 P79:Q103">
    <cfRule type="cellIs" dxfId="0" priority="1" operator="equal">
      <formula>"Yes"</formula>
    </cfRule>
  </conditionalFormatting>
  <hyperlinks>
    <hyperlink ref="B109" display="See pages 17-19 of Kinetrics Report" xr:uid="{9C01E321-9E05-400E-A95C-273EF9A860E0}"/>
  </hyperlink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628E8-235D-4F80-A577-9056233D90A6}">
  <dimension ref="A1:Q812"/>
  <sheetViews>
    <sheetView tabSelected="1" workbookViewId="0"/>
  </sheetViews>
  <sheetFormatPr defaultRowHeight="12.5" x14ac:dyDescent="0.25"/>
  <cols>
    <col min="1" max="1" width="9.1796875" style="2"/>
    <col min="2" max="2" width="53.1796875" style="2" customWidth="1"/>
    <col min="3" max="13" width="14.54296875" style="2" customWidth="1"/>
    <col min="14" max="16" width="9.1796875" style="2"/>
    <col min="17" max="17" width="0" style="2" hidden="1" customWidth="1"/>
    <col min="18" max="252" width="9.1796875" style="2"/>
    <col min="253" max="253" width="2.453125" style="2" customWidth="1"/>
    <col min="254" max="254" width="9.1796875" style="2"/>
    <col min="255" max="255" width="35.81640625" style="2" bestFit="1" customWidth="1"/>
    <col min="256" max="256" width="10.54296875" style="2" customWidth="1"/>
    <col min="257" max="257" width="8.81640625" style="2" customWidth="1"/>
    <col min="258" max="258" width="13" style="2" customWidth="1"/>
    <col min="259" max="259" width="8.54296875" style="2" customWidth="1"/>
    <col min="260" max="261" width="11" style="2" customWidth="1"/>
    <col min="262" max="265" width="11.453125" style="2" customWidth="1"/>
    <col min="266" max="266" width="11" style="2" bestFit="1" customWidth="1"/>
    <col min="267" max="267" width="11.81640625" style="2" customWidth="1"/>
    <col min="268" max="508" width="9.1796875" style="2"/>
    <col min="509" max="509" width="2.453125" style="2" customWidth="1"/>
    <col min="510" max="510" width="9.1796875" style="2"/>
    <col min="511" max="511" width="35.81640625" style="2" bestFit="1" customWidth="1"/>
    <col min="512" max="512" width="10.54296875" style="2" customWidth="1"/>
    <col min="513" max="513" width="8.81640625" style="2" customWidth="1"/>
    <col min="514" max="514" width="13" style="2" customWidth="1"/>
    <col min="515" max="515" width="8.54296875" style="2" customWidth="1"/>
    <col min="516" max="517" width="11" style="2" customWidth="1"/>
    <col min="518" max="521" width="11.453125" style="2" customWidth="1"/>
    <col min="522" max="522" width="11" style="2" bestFit="1" customWidth="1"/>
    <col min="523" max="523" width="11.81640625" style="2" customWidth="1"/>
    <col min="524" max="764" width="9.1796875" style="2"/>
    <col min="765" max="765" width="2.453125" style="2" customWidth="1"/>
    <col min="766" max="766" width="9.1796875" style="2"/>
    <col min="767" max="767" width="35.81640625" style="2" bestFit="1" customWidth="1"/>
    <col min="768" max="768" width="10.54296875" style="2" customWidth="1"/>
    <col min="769" max="769" width="8.81640625" style="2" customWidth="1"/>
    <col min="770" max="770" width="13" style="2" customWidth="1"/>
    <col min="771" max="771" width="8.54296875" style="2" customWidth="1"/>
    <col min="772" max="773" width="11" style="2" customWidth="1"/>
    <col min="774" max="777" width="11.453125" style="2" customWidth="1"/>
    <col min="778" max="778" width="11" style="2" bestFit="1" customWidth="1"/>
    <col min="779" max="779" width="11.81640625" style="2" customWidth="1"/>
    <col min="780" max="1020" width="9.1796875" style="2"/>
    <col min="1021" max="1021" width="2.453125" style="2" customWidth="1"/>
    <col min="1022" max="1022" width="9.1796875" style="2"/>
    <col min="1023" max="1023" width="35.81640625" style="2" bestFit="1" customWidth="1"/>
    <col min="1024" max="1024" width="10.54296875" style="2" customWidth="1"/>
    <col min="1025" max="1025" width="8.81640625" style="2" customWidth="1"/>
    <col min="1026" max="1026" width="13" style="2" customWidth="1"/>
    <col min="1027" max="1027" width="8.54296875" style="2" customWidth="1"/>
    <col min="1028" max="1029" width="11" style="2" customWidth="1"/>
    <col min="1030" max="1033" width="11.453125" style="2" customWidth="1"/>
    <col min="1034" max="1034" width="11" style="2" bestFit="1" customWidth="1"/>
    <col min="1035" max="1035" width="11.81640625" style="2" customWidth="1"/>
    <col min="1036" max="1276" width="9.1796875" style="2"/>
    <col min="1277" max="1277" width="2.453125" style="2" customWidth="1"/>
    <col min="1278" max="1278" width="9.1796875" style="2"/>
    <col min="1279" max="1279" width="35.81640625" style="2" bestFit="1" customWidth="1"/>
    <col min="1280" max="1280" width="10.54296875" style="2" customWidth="1"/>
    <col min="1281" max="1281" width="8.81640625" style="2" customWidth="1"/>
    <col min="1282" max="1282" width="13" style="2" customWidth="1"/>
    <col min="1283" max="1283" width="8.54296875" style="2" customWidth="1"/>
    <col min="1284" max="1285" width="11" style="2" customWidth="1"/>
    <col min="1286" max="1289" width="11.453125" style="2" customWidth="1"/>
    <col min="1290" max="1290" width="11" style="2" bestFit="1" customWidth="1"/>
    <col min="1291" max="1291" width="11.81640625" style="2" customWidth="1"/>
    <col min="1292" max="1532" width="9.1796875" style="2"/>
    <col min="1533" max="1533" width="2.453125" style="2" customWidth="1"/>
    <col min="1534" max="1534" width="9.1796875" style="2"/>
    <col min="1535" max="1535" width="35.81640625" style="2" bestFit="1" customWidth="1"/>
    <col min="1536" max="1536" width="10.54296875" style="2" customWidth="1"/>
    <col min="1537" max="1537" width="8.81640625" style="2" customWidth="1"/>
    <col min="1538" max="1538" width="13" style="2" customWidth="1"/>
    <col min="1539" max="1539" width="8.54296875" style="2" customWidth="1"/>
    <col min="1540" max="1541" width="11" style="2" customWidth="1"/>
    <col min="1542" max="1545" width="11.453125" style="2" customWidth="1"/>
    <col min="1546" max="1546" width="11" style="2" bestFit="1" customWidth="1"/>
    <col min="1547" max="1547" width="11.81640625" style="2" customWidth="1"/>
    <col min="1548" max="1788" width="9.1796875" style="2"/>
    <col min="1789" max="1789" width="2.453125" style="2" customWidth="1"/>
    <col min="1790" max="1790" width="9.1796875" style="2"/>
    <col min="1791" max="1791" width="35.81640625" style="2" bestFit="1" customWidth="1"/>
    <col min="1792" max="1792" width="10.54296875" style="2" customWidth="1"/>
    <col min="1793" max="1793" width="8.81640625" style="2" customWidth="1"/>
    <col min="1794" max="1794" width="13" style="2" customWidth="1"/>
    <col min="1795" max="1795" width="8.54296875" style="2" customWidth="1"/>
    <col min="1796" max="1797" width="11" style="2" customWidth="1"/>
    <col min="1798" max="1801" width="11.453125" style="2" customWidth="1"/>
    <col min="1802" max="1802" width="11" style="2" bestFit="1" customWidth="1"/>
    <col min="1803" max="1803" width="11.81640625" style="2" customWidth="1"/>
    <col min="1804" max="2044" width="9.1796875" style="2"/>
    <col min="2045" max="2045" width="2.453125" style="2" customWidth="1"/>
    <col min="2046" max="2046" width="9.1796875" style="2"/>
    <col min="2047" max="2047" width="35.81640625" style="2" bestFit="1" customWidth="1"/>
    <col min="2048" max="2048" width="10.54296875" style="2" customWidth="1"/>
    <col min="2049" max="2049" width="8.81640625" style="2" customWidth="1"/>
    <col min="2050" max="2050" width="13" style="2" customWidth="1"/>
    <col min="2051" max="2051" width="8.54296875" style="2" customWidth="1"/>
    <col min="2052" max="2053" width="11" style="2" customWidth="1"/>
    <col min="2054" max="2057" width="11.453125" style="2" customWidth="1"/>
    <col min="2058" max="2058" width="11" style="2" bestFit="1" customWidth="1"/>
    <col min="2059" max="2059" width="11.81640625" style="2" customWidth="1"/>
    <col min="2060" max="2300" width="9.1796875" style="2"/>
    <col min="2301" max="2301" width="2.453125" style="2" customWidth="1"/>
    <col min="2302" max="2302" width="9.1796875" style="2"/>
    <col min="2303" max="2303" width="35.81640625" style="2" bestFit="1" customWidth="1"/>
    <col min="2304" max="2304" width="10.54296875" style="2" customWidth="1"/>
    <col min="2305" max="2305" width="8.81640625" style="2" customWidth="1"/>
    <col min="2306" max="2306" width="13" style="2" customWidth="1"/>
    <col min="2307" max="2307" width="8.54296875" style="2" customWidth="1"/>
    <col min="2308" max="2309" width="11" style="2" customWidth="1"/>
    <col min="2310" max="2313" width="11.453125" style="2" customWidth="1"/>
    <col min="2314" max="2314" width="11" style="2" bestFit="1" customWidth="1"/>
    <col min="2315" max="2315" width="11.81640625" style="2" customWidth="1"/>
    <col min="2316" max="2556" width="9.1796875" style="2"/>
    <col min="2557" max="2557" width="2.453125" style="2" customWidth="1"/>
    <col min="2558" max="2558" width="9.1796875" style="2"/>
    <col min="2559" max="2559" width="35.81640625" style="2" bestFit="1" customWidth="1"/>
    <col min="2560" max="2560" width="10.54296875" style="2" customWidth="1"/>
    <col min="2561" max="2561" width="8.81640625" style="2" customWidth="1"/>
    <col min="2562" max="2562" width="13" style="2" customWidth="1"/>
    <col min="2563" max="2563" width="8.54296875" style="2" customWidth="1"/>
    <col min="2564" max="2565" width="11" style="2" customWidth="1"/>
    <col min="2566" max="2569" width="11.453125" style="2" customWidth="1"/>
    <col min="2570" max="2570" width="11" style="2" bestFit="1" customWidth="1"/>
    <col min="2571" max="2571" width="11.81640625" style="2" customWidth="1"/>
    <col min="2572" max="2812" width="9.1796875" style="2"/>
    <col min="2813" max="2813" width="2.453125" style="2" customWidth="1"/>
    <col min="2814" max="2814" width="9.1796875" style="2"/>
    <col min="2815" max="2815" width="35.81640625" style="2" bestFit="1" customWidth="1"/>
    <col min="2816" max="2816" width="10.54296875" style="2" customWidth="1"/>
    <col min="2817" max="2817" width="8.81640625" style="2" customWidth="1"/>
    <col min="2818" max="2818" width="13" style="2" customWidth="1"/>
    <col min="2819" max="2819" width="8.54296875" style="2" customWidth="1"/>
    <col min="2820" max="2821" width="11" style="2" customWidth="1"/>
    <col min="2822" max="2825" width="11.453125" style="2" customWidth="1"/>
    <col min="2826" max="2826" width="11" style="2" bestFit="1" customWidth="1"/>
    <col min="2827" max="2827" width="11.81640625" style="2" customWidth="1"/>
    <col min="2828" max="3068" width="9.1796875" style="2"/>
    <col min="3069" max="3069" width="2.453125" style="2" customWidth="1"/>
    <col min="3070" max="3070" width="9.1796875" style="2"/>
    <col min="3071" max="3071" width="35.81640625" style="2" bestFit="1" customWidth="1"/>
    <col min="3072" max="3072" width="10.54296875" style="2" customWidth="1"/>
    <col min="3073" max="3073" width="8.81640625" style="2" customWidth="1"/>
    <col min="3074" max="3074" width="13" style="2" customWidth="1"/>
    <col min="3075" max="3075" width="8.54296875" style="2" customWidth="1"/>
    <col min="3076" max="3077" width="11" style="2" customWidth="1"/>
    <col min="3078" max="3081" width="11.453125" style="2" customWidth="1"/>
    <col min="3082" max="3082" width="11" style="2" bestFit="1" customWidth="1"/>
    <col min="3083" max="3083" width="11.81640625" style="2" customWidth="1"/>
    <col min="3084" max="3324" width="9.1796875" style="2"/>
    <col min="3325" max="3325" width="2.453125" style="2" customWidth="1"/>
    <col min="3326" max="3326" width="9.1796875" style="2"/>
    <col min="3327" max="3327" width="35.81640625" style="2" bestFit="1" customWidth="1"/>
    <col min="3328" max="3328" width="10.54296875" style="2" customWidth="1"/>
    <col min="3329" max="3329" width="8.81640625" style="2" customWidth="1"/>
    <col min="3330" max="3330" width="13" style="2" customWidth="1"/>
    <col min="3331" max="3331" width="8.54296875" style="2" customWidth="1"/>
    <col min="3332" max="3333" width="11" style="2" customWidth="1"/>
    <col min="3334" max="3337" width="11.453125" style="2" customWidth="1"/>
    <col min="3338" max="3338" width="11" style="2" bestFit="1" customWidth="1"/>
    <col min="3339" max="3339" width="11.81640625" style="2" customWidth="1"/>
    <col min="3340" max="3580" width="9.1796875" style="2"/>
    <col min="3581" max="3581" width="2.453125" style="2" customWidth="1"/>
    <col min="3582" max="3582" width="9.1796875" style="2"/>
    <col min="3583" max="3583" width="35.81640625" style="2" bestFit="1" customWidth="1"/>
    <col min="3584" max="3584" width="10.54296875" style="2" customWidth="1"/>
    <col min="3585" max="3585" width="8.81640625" style="2" customWidth="1"/>
    <col min="3586" max="3586" width="13" style="2" customWidth="1"/>
    <col min="3587" max="3587" width="8.54296875" style="2" customWidth="1"/>
    <col min="3588" max="3589" width="11" style="2" customWidth="1"/>
    <col min="3590" max="3593" width="11.453125" style="2" customWidth="1"/>
    <col min="3594" max="3594" width="11" style="2" bestFit="1" customWidth="1"/>
    <col min="3595" max="3595" width="11.81640625" style="2" customWidth="1"/>
    <col min="3596" max="3836" width="9.1796875" style="2"/>
    <col min="3837" max="3837" width="2.453125" style="2" customWidth="1"/>
    <col min="3838" max="3838" width="9.1796875" style="2"/>
    <col min="3839" max="3839" width="35.81640625" style="2" bestFit="1" customWidth="1"/>
    <col min="3840" max="3840" width="10.54296875" style="2" customWidth="1"/>
    <col min="3841" max="3841" width="8.81640625" style="2" customWidth="1"/>
    <col min="3842" max="3842" width="13" style="2" customWidth="1"/>
    <col min="3843" max="3843" width="8.54296875" style="2" customWidth="1"/>
    <col min="3844" max="3845" width="11" style="2" customWidth="1"/>
    <col min="3846" max="3849" width="11.453125" style="2" customWidth="1"/>
    <col min="3850" max="3850" width="11" style="2" bestFit="1" customWidth="1"/>
    <col min="3851" max="3851" width="11.81640625" style="2" customWidth="1"/>
    <col min="3852" max="4092" width="9.1796875" style="2"/>
    <col min="4093" max="4093" width="2.453125" style="2" customWidth="1"/>
    <col min="4094" max="4094" width="9.1796875" style="2"/>
    <col min="4095" max="4095" width="35.81640625" style="2" bestFit="1" customWidth="1"/>
    <col min="4096" max="4096" width="10.54296875" style="2" customWidth="1"/>
    <col min="4097" max="4097" width="8.81640625" style="2" customWidth="1"/>
    <col min="4098" max="4098" width="13" style="2" customWidth="1"/>
    <col min="4099" max="4099" width="8.54296875" style="2" customWidth="1"/>
    <col min="4100" max="4101" width="11" style="2" customWidth="1"/>
    <col min="4102" max="4105" width="11.453125" style="2" customWidth="1"/>
    <col min="4106" max="4106" width="11" style="2" bestFit="1" customWidth="1"/>
    <col min="4107" max="4107" width="11.81640625" style="2" customWidth="1"/>
    <col min="4108" max="4348" width="9.1796875" style="2"/>
    <col min="4349" max="4349" width="2.453125" style="2" customWidth="1"/>
    <col min="4350" max="4350" width="9.1796875" style="2"/>
    <col min="4351" max="4351" width="35.81640625" style="2" bestFit="1" customWidth="1"/>
    <col min="4352" max="4352" width="10.54296875" style="2" customWidth="1"/>
    <col min="4353" max="4353" width="8.81640625" style="2" customWidth="1"/>
    <col min="4354" max="4354" width="13" style="2" customWidth="1"/>
    <col min="4355" max="4355" width="8.54296875" style="2" customWidth="1"/>
    <col min="4356" max="4357" width="11" style="2" customWidth="1"/>
    <col min="4358" max="4361" width="11.453125" style="2" customWidth="1"/>
    <col min="4362" max="4362" width="11" style="2" bestFit="1" customWidth="1"/>
    <col min="4363" max="4363" width="11.81640625" style="2" customWidth="1"/>
    <col min="4364" max="4604" width="9.1796875" style="2"/>
    <col min="4605" max="4605" width="2.453125" style="2" customWidth="1"/>
    <col min="4606" max="4606" width="9.1796875" style="2"/>
    <col min="4607" max="4607" width="35.81640625" style="2" bestFit="1" customWidth="1"/>
    <col min="4608" max="4608" width="10.54296875" style="2" customWidth="1"/>
    <col min="4609" max="4609" width="8.81640625" style="2" customWidth="1"/>
    <col min="4610" max="4610" width="13" style="2" customWidth="1"/>
    <col min="4611" max="4611" width="8.54296875" style="2" customWidth="1"/>
    <col min="4612" max="4613" width="11" style="2" customWidth="1"/>
    <col min="4614" max="4617" width="11.453125" style="2" customWidth="1"/>
    <col min="4618" max="4618" width="11" style="2" bestFit="1" customWidth="1"/>
    <col min="4619" max="4619" width="11.81640625" style="2" customWidth="1"/>
    <col min="4620" max="4860" width="9.1796875" style="2"/>
    <col min="4861" max="4861" width="2.453125" style="2" customWidth="1"/>
    <col min="4862" max="4862" width="9.1796875" style="2"/>
    <col min="4863" max="4863" width="35.81640625" style="2" bestFit="1" customWidth="1"/>
    <col min="4864" max="4864" width="10.54296875" style="2" customWidth="1"/>
    <col min="4865" max="4865" width="8.81640625" style="2" customWidth="1"/>
    <col min="4866" max="4866" width="13" style="2" customWidth="1"/>
    <col min="4867" max="4867" width="8.54296875" style="2" customWidth="1"/>
    <col min="4868" max="4869" width="11" style="2" customWidth="1"/>
    <col min="4870" max="4873" width="11.453125" style="2" customWidth="1"/>
    <col min="4874" max="4874" width="11" style="2" bestFit="1" customWidth="1"/>
    <col min="4875" max="4875" width="11.81640625" style="2" customWidth="1"/>
    <col min="4876" max="5116" width="9.1796875" style="2"/>
    <col min="5117" max="5117" width="2.453125" style="2" customWidth="1"/>
    <col min="5118" max="5118" width="9.1796875" style="2"/>
    <col min="5119" max="5119" width="35.81640625" style="2" bestFit="1" customWidth="1"/>
    <col min="5120" max="5120" width="10.54296875" style="2" customWidth="1"/>
    <col min="5121" max="5121" width="8.81640625" style="2" customWidth="1"/>
    <col min="5122" max="5122" width="13" style="2" customWidth="1"/>
    <col min="5123" max="5123" width="8.54296875" style="2" customWidth="1"/>
    <col min="5124" max="5125" width="11" style="2" customWidth="1"/>
    <col min="5126" max="5129" width="11.453125" style="2" customWidth="1"/>
    <col min="5130" max="5130" width="11" style="2" bestFit="1" customWidth="1"/>
    <col min="5131" max="5131" width="11.81640625" style="2" customWidth="1"/>
    <col min="5132" max="5372" width="9.1796875" style="2"/>
    <col min="5373" max="5373" width="2.453125" style="2" customWidth="1"/>
    <col min="5374" max="5374" width="9.1796875" style="2"/>
    <col min="5375" max="5375" width="35.81640625" style="2" bestFit="1" customWidth="1"/>
    <col min="5376" max="5376" width="10.54296875" style="2" customWidth="1"/>
    <col min="5377" max="5377" width="8.81640625" style="2" customWidth="1"/>
    <col min="5378" max="5378" width="13" style="2" customWidth="1"/>
    <col min="5379" max="5379" width="8.54296875" style="2" customWidth="1"/>
    <col min="5380" max="5381" width="11" style="2" customWidth="1"/>
    <col min="5382" max="5385" width="11.453125" style="2" customWidth="1"/>
    <col min="5386" max="5386" width="11" style="2" bestFit="1" customWidth="1"/>
    <col min="5387" max="5387" width="11.81640625" style="2" customWidth="1"/>
    <col min="5388" max="5628" width="9.1796875" style="2"/>
    <col min="5629" max="5629" width="2.453125" style="2" customWidth="1"/>
    <col min="5630" max="5630" width="9.1796875" style="2"/>
    <col min="5631" max="5631" width="35.81640625" style="2" bestFit="1" customWidth="1"/>
    <col min="5632" max="5632" width="10.54296875" style="2" customWidth="1"/>
    <col min="5633" max="5633" width="8.81640625" style="2" customWidth="1"/>
    <col min="5634" max="5634" width="13" style="2" customWidth="1"/>
    <col min="5635" max="5635" width="8.54296875" style="2" customWidth="1"/>
    <col min="5636" max="5637" width="11" style="2" customWidth="1"/>
    <col min="5638" max="5641" width="11.453125" style="2" customWidth="1"/>
    <col min="5642" max="5642" width="11" style="2" bestFit="1" customWidth="1"/>
    <col min="5643" max="5643" width="11.81640625" style="2" customWidth="1"/>
    <col min="5644" max="5884" width="9.1796875" style="2"/>
    <col min="5885" max="5885" width="2.453125" style="2" customWidth="1"/>
    <col min="5886" max="5886" width="9.1796875" style="2"/>
    <col min="5887" max="5887" width="35.81640625" style="2" bestFit="1" customWidth="1"/>
    <col min="5888" max="5888" width="10.54296875" style="2" customWidth="1"/>
    <col min="5889" max="5889" width="8.81640625" style="2" customWidth="1"/>
    <col min="5890" max="5890" width="13" style="2" customWidth="1"/>
    <col min="5891" max="5891" width="8.54296875" style="2" customWidth="1"/>
    <col min="5892" max="5893" width="11" style="2" customWidth="1"/>
    <col min="5894" max="5897" width="11.453125" style="2" customWidth="1"/>
    <col min="5898" max="5898" width="11" style="2" bestFit="1" customWidth="1"/>
    <col min="5899" max="5899" width="11.81640625" style="2" customWidth="1"/>
    <col min="5900" max="6140" width="9.1796875" style="2"/>
    <col min="6141" max="6141" width="2.453125" style="2" customWidth="1"/>
    <col min="6142" max="6142" width="9.1796875" style="2"/>
    <col min="6143" max="6143" width="35.81640625" style="2" bestFit="1" customWidth="1"/>
    <col min="6144" max="6144" width="10.54296875" style="2" customWidth="1"/>
    <col min="6145" max="6145" width="8.81640625" style="2" customWidth="1"/>
    <col min="6146" max="6146" width="13" style="2" customWidth="1"/>
    <col min="6147" max="6147" width="8.54296875" style="2" customWidth="1"/>
    <col min="6148" max="6149" width="11" style="2" customWidth="1"/>
    <col min="6150" max="6153" width="11.453125" style="2" customWidth="1"/>
    <col min="6154" max="6154" width="11" style="2" bestFit="1" customWidth="1"/>
    <col min="6155" max="6155" width="11.81640625" style="2" customWidth="1"/>
    <col min="6156" max="6396" width="9.1796875" style="2"/>
    <col min="6397" max="6397" width="2.453125" style="2" customWidth="1"/>
    <col min="6398" max="6398" width="9.1796875" style="2"/>
    <col min="6399" max="6399" width="35.81640625" style="2" bestFit="1" customWidth="1"/>
    <col min="6400" max="6400" width="10.54296875" style="2" customWidth="1"/>
    <col min="6401" max="6401" width="8.81640625" style="2" customWidth="1"/>
    <col min="6402" max="6402" width="13" style="2" customWidth="1"/>
    <col min="6403" max="6403" width="8.54296875" style="2" customWidth="1"/>
    <col min="6404" max="6405" width="11" style="2" customWidth="1"/>
    <col min="6406" max="6409" width="11.453125" style="2" customWidth="1"/>
    <col min="6410" max="6410" width="11" style="2" bestFit="1" customWidth="1"/>
    <col min="6411" max="6411" width="11.81640625" style="2" customWidth="1"/>
    <col min="6412" max="6652" width="9.1796875" style="2"/>
    <col min="6653" max="6653" width="2.453125" style="2" customWidth="1"/>
    <col min="6654" max="6654" width="9.1796875" style="2"/>
    <col min="6655" max="6655" width="35.81640625" style="2" bestFit="1" customWidth="1"/>
    <col min="6656" max="6656" width="10.54296875" style="2" customWidth="1"/>
    <col min="6657" max="6657" width="8.81640625" style="2" customWidth="1"/>
    <col min="6658" max="6658" width="13" style="2" customWidth="1"/>
    <col min="6659" max="6659" width="8.54296875" style="2" customWidth="1"/>
    <col min="6660" max="6661" width="11" style="2" customWidth="1"/>
    <col min="6662" max="6665" width="11.453125" style="2" customWidth="1"/>
    <col min="6666" max="6666" width="11" style="2" bestFit="1" customWidth="1"/>
    <col min="6667" max="6667" width="11.81640625" style="2" customWidth="1"/>
    <col min="6668" max="6908" width="9.1796875" style="2"/>
    <col min="6909" max="6909" width="2.453125" style="2" customWidth="1"/>
    <col min="6910" max="6910" width="9.1796875" style="2"/>
    <col min="6911" max="6911" width="35.81640625" style="2" bestFit="1" customWidth="1"/>
    <col min="6912" max="6912" width="10.54296875" style="2" customWidth="1"/>
    <col min="6913" max="6913" width="8.81640625" style="2" customWidth="1"/>
    <col min="6914" max="6914" width="13" style="2" customWidth="1"/>
    <col min="6915" max="6915" width="8.54296875" style="2" customWidth="1"/>
    <col min="6916" max="6917" width="11" style="2" customWidth="1"/>
    <col min="6918" max="6921" width="11.453125" style="2" customWidth="1"/>
    <col min="6922" max="6922" width="11" style="2" bestFit="1" customWidth="1"/>
    <col min="6923" max="6923" width="11.81640625" style="2" customWidth="1"/>
    <col min="6924" max="7164" width="9.1796875" style="2"/>
    <col min="7165" max="7165" width="2.453125" style="2" customWidth="1"/>
    <col min="7166" max="7166" width="9.1796875" style="2"/>
    <col min="7167" max="7167" width="35.81640625" style="2" bestFit="1" customWidth="1"/>
    <col min="7168" max="7168" width="10.54296875" style="2" customWidth="1"/>
    <col min="7169" max="7169" width="8.81640625" style="2" customWidth="1"/>
    <col min="7170" max="7170" width="13" style="2" customWidth="1"/>
    <col min="7171" max="7171" width="8.54296875" style="2" customWidth="1"/>
    <col min="7172" max="7173" width="11" style="2" customWidth="1"/>
    <col min="7174" max="7177" width="11.453125" style="2" customWidth="1"/>
    <col min="7178" max="7178" width="11" style="2" bestFit="1" customWidth="1"/>
    <col min="7179" max="7179" width="11.81640625" style="2" customWidth="1"/>
    <col min="7180" max="7420" width="9.1796875" style="2"/>
    <col min="7421" max="7421" width="2.453125" style="2" customWidth="1"/>
    <col min="7422" max="7422" width="9.1796875" style="2"/>
    <col min="7423" max="7423" width="35.81640625" style="2" bestFit="1" customWidth="1"/>
    <col min="7424" max="7424" width="10.54296875" style="2" customWidth="1"/>
    <col min="7425" max="7425" width="8.81640625" style="2" customWidth="1"/>
    <col min="7426" max="7426" width="13" style="2" customWidth="1"/>
    <col min="7427" max="7427" width="8.54296875" style="2" customWidth="1"/>
    <col min="7428" max="7429" width="11" style="2" customWidth="1"/>
    <col min="7430" max="7433" width="11.453125" style="2" customWidth="1"/>
    <col min="7434" max="7434" width="11" style="2" bestFit="1" customWidth="1"/>
    <col min="7435" max="7435" width="11.81640625" style="2" customWidth="1"/>
    <col min="7436" max="7676" width="9.1796875" style="2"/>
    <col min="7677" max="7677" width="2.453125" style="2" customWidth="1"/>
    <col min="7678" max="7678" width="9.1796875" style="2"/>
    <col min="7679" max="7679" width="35.81640625" style="2" bestFit="1" customWidth="1"/>
    <col min="7680" max="7680" width="10.54296875" style="2" customWidth="1"/>
    <col min="7681" max="7681" width="8.81640625" style="2" customWidth="1"/>
    <col min="7682" max="7682" width="13" style="2" customWidth="1"/>
    <col min="7683" max="7683" width="8.54296875" style="2" customWidth="1"/>
    <col min="7684" max="7685" width="11" style="2" customWidth="1"/>
    <col min="7686" max="7689" width="11.453125" style="2" customWidth="1"/>
    <col min="7690" max="7690" width="11" style="2" bestFit="1" customWidth="1"/>
    <col min="7691" max="7691" width="11.81640625" style="2" customWidth="1"/>
    <col min="7692" max="7932" width="9.1796875" style="2"/>
    <col min="7933" max="7933" width="2.453125" style="2" customWidth="1"/>
    <col min="7934" max="7934" width="9.1796875" style="2"/>
    <col min="7935" max="7935" width="35.81640625" style="2" bestFit="1" customWidth="1"/>
    <col min="7936" max="7936" width="10.54296875" style="2" customWidth="1"/>
    <col min="7937" max="7937" width="8.81640625" style="2" customWidth="1"/>
    <col min="7938" max="7938" width="13" style="2" customWidth="1"/>
    <col min="7939" max="7939" width="8.54296875" style="2" customWidth="1"/>
    <col min="7940" max="7941" width="11" style="2" customWidth="1"/>
    <col min="7942" max="7945" width="11.453125" style="2" customWidth="1"/>
    <col min="7946" max="7946" width="11" style="2" bestFit="1" customWidth="1"/>
    <col min="7947" max="7947" width="11.81640625" style="2" customWidth="1"/>
    <col min="7948" max="8188" width="9.1796875" style="2"/>
    <col min="8189" max="8189" width="2.453125" style="2" customWidth="1"/>
    <col min="8190" max="8190" width="9.1796875" style="2"/>
    <col min="8191" max="8191" width="35.81640625" style="2" bestFit="1" customWidth="1"/>
    <col min="8192" max="8192" width="10.54296875" style="2" customWidth="1"/>
    <col min="8193" max="8193" width="8.81640625" style="2" customWidth="1"/>
    <col min="8194" max="8194" width="13" style="2" customWidth="1"/>
    <col min="8195" max="8195" width="8.54296875" style="2" customWidth="1"/>
    <col min="8196" max="8197" width="11" style="2" customWidth="1"/>
    <col min="8198" max="8201" width="11.453125" style="2" customWidth="1"/>
    <col min="8202" max="8202" width="11" style="2" bestFit="1" customWidth="1"/>
    <col min="8203" max="8203" width="11.81640625" style="2" customWidth="1"/>
    <col min="8204" max="8444" width="9.1796875" style="2"/>
    <col min="8445" max="8445" width="2.453125" style="2" customWidth="1"/>
    <col min="8446" max="8446" width="9.1796875" style="2"/>
    <col min="8447" max="8447" width="35.81640625" style="2" bestFit="1" customWidth="1"/>
    <col min="8448" max="8448" width="10.54296875" style="2" customWidth="1"/>
    <col min="8449" max="8449" width="8.81640625" style="2" customWidth="1"/>
    <col min="8450" max="8450" width="13" style="2" customWidth="1"/>
    <col min="8451" max="8451" width="8.54296875" style="2" customWidth="1"/>
    <col min="8452" max="8453" width="11" style="2" customWidth="1"/>
    <col min="8454" max="8457" width="11.453125" style="2" customWidth="1"/>
    <col min="8458" max="8458" width="11" style="2" bestFit="1" customWidth="1"/>
    <col min="8459" max="8459" width="11.81640625" style="2" customWidth="1"/>
    <col min="8460" max="8700" width="9.1796875" style="2"/>
    <col min="8701" max="8701" width="2.453125" style="2" customWidth="1"/>
    <col min="8702" max="8702" width="9.1796875" style="2"/>
    <col min="8703" max="8703" width="35.81640625" style="2" bestFit="1" customWidth="1"/>
    <col min="8704" max="8704" width="10.54296875" style="2" customWidth="1"/>
    <col min="8705" max="8705" width="8.81640625" style="2" customWidth="1"/>
    <col min="8706" max="8706" width="13" style="2" customWidth="1"/>
    <col min="8707" max="8707" width="8.54296875" style="2" customWidth="1"/>
    <col min="8708" max="8709" width="11" style="2" customWidth="1"/>
    <col min="8710" max="8713" width="11.453125" style="2" customWidth="1"/>
    <col min="8714" max="8714" width="11" style="2" bestFit="1" customWidth="1"/>
    <col min="8715" max="8715" width="11.81640625" style="2" customWidth="1"/>
    <col min="8716" max="8956" width="9.1796875" style="2"/>
    <col min="8957" max="8957" width="2.453125" style="2" customWidth="1"/>
    <col min="8958" max="8958" width="9.1796875" style="2"/>
    <col min="8959" max="8959" width="35.81640625" style="2" bestFit="1" customWidth="1"/>
    <col min="8960" max="8960" width="10.54296875" style="2" customWidth="1"/>
    <col min="8961" max="8961" width="8.81640625" style="2" customWidth="1"/>
    <col min="8962" max="8962" width="13" style="2" customWidth="1"/>
    <col min="8963" max="8963" width="8.54296875" style="2" customWidth="1"/>
    <col min="8964" max="8965" width="11" style="2" customWidth="1"/>
    <col min="8966" max="8969" width="11.453125" style="2" customWidth="1"/>
    <col min="8970" max="8970" width="11" style="2" bestFit="1" customWidth="1"/>
    <col min="8971" max="8971" width="11.81640625" style="2" customWidth="1"/>
    <col min="8972" max="9212" width="9.1796875" style="2"/>
    <col min="9213" max="9213" width="2.453125" style="2" customWidth="1"/>
    <col min="9214" max="9214" width="9.1796875" style="2"/>
    <col min="9215" max="9215" width="35.81640625" style="2" bestFit="1" customWidth="1"/>
    <col min="9216" max="9216" width="10.54296875" style="2" customWidth="1"/>
    <col min="9217" max="9217" width="8.81640625" style="2" customWidth="1"/>
    <col min="9218" max="9218" width="13" style="2" customWidth="1"/>
    <col min="9219" max="9219" width="8.54296875" style="2" customWidth="1"/>
    <col min="9220" max="9221" width="11" style="2" customWidth="1"/>
    <col min="9222" max="9225" width="11.453125" style="2" customWidth="1"/>
    <col min="9226" max="9226" width="11" style="2" bestFit="1" customWidth="1"/>
    <col min="9227" max="9227" width="11.81640625" style="2" customWidth="1"/>
    <col min="9228" max="9468" width="9.1796875" style="2"/>
    <col min="9469" max="9469" width="2.453125" style="2" customWidth="1"/>
    <col min="9470" max="9470" width="9.1796875" style="2"/>
    <col min="9471" max="9471" width="35.81640625" style="2" bestFit="1" customWidth="1"/>
    <col min="9472" max="9472" width="10.54296875" style="2" customWidth="1"/>
    <col min="9473" max="9473" width="8.81640625" style="2" customWidth="1"/>
    <col min="9474" max="9474" width="13" style="2" customWidth="1"/>
    <col min="9475" max="9475" width="8.54296875" style="2" customWidth="1"/>
    <col min="9476" max="9477" width="11" style="2" customWidth="1"/>
    <col min="9478" max="9481" width="11.453125" style="2" customWidth="1"/>
    <col min="9482" max="9482" width="11" style="2" bestFit="1" customWidth="1"/>
    <col min="9483" max="9483" width="11.81640625" style="2" customWidth="1"/>
    <col min="9484" max="9724" width="9.1796875" style="2"/>
    <col min="9725" max="9725" width="2.453125" style="2" customWidth="1"/>
    <col min="9726" max="9726" width="9.1796875" style="2"/>
    <col min="9727" max="9727" width="35.81640625" style="2" bestFit="1" customWidth="1"/>
    <col min="9728" max="9728" width="10.54296875" style="2" customWidth="1"/>
    <col min="9729" max="9729" width="8.81640625" style="2" customWidth="1"/>
    <col min="9730" max="9730" width="13" style="2" customWidth="1"/>
    <col min="9731" max="9731" width="8.54296875" style="2" customWidth="1"/>
    <col min="9732" max="9733" width="11" style="2" customWidth="1"/>
    <col min="9734" max="9737" width="11.453125" style="2" customWidth="1"/>
    <col min="9738" max="9738" width="11" style="2" bestFit="1" customWidth="1"/>
    <col min="9739" max="9739" width="11.81640625" style="2" customWidth="1"/>
    <col min="9740" max="9980" width="9.1796875" style="2"/>
    <col min="9981" max="9981" width="2.453125" style="2" customWidth="1"/>
    <col min="9982" max="9982" width="9.1796875" style="2"/>
    <col min="9983" max="9983" width="35.81640625" style="2" bestFit="1" customWidth="1"/>
    <col min="9984" max="9984" width="10.54296875" style="2" customWidth="1"/>
    <col min="9985" max="9985" width="8.81640625" style="2" customWidth="1"/>
    <col min="9986" max="9986" width="13" style="2" customWidth="1"/>
    <col min="9987" max="9987" width="8.54296875" style="2" customWidth="1"/>
    <col min="9988" max="9989" width="11" style="2" customWidth="1"/>
    <col min="9990" max="9993" width="11.453125" style="2" customWidth="1"/>
    <col min="9994" max="9994" width="11" style="2" bestFit="1" customWidth="1"/>
    <col min="9995" max="9995" width="11.81640625" style="2" customWidth="1"/>
    <col min="9996" max="10236" width="9.1796875" style="2"/>
    <col min="10237" max="10237" width="2.453125" style="2" customWidth="1"/>
    <col min="10238" max="10238" width="9.1796875" style="2"/>
    <col min="10239" max="10239" width="35.81640625" style="2" bestFit="1" customWidth="1"/>
    <col min="10240" max="10240" width="10.54296875" style="2" customWidth="1"/>
    <col min="10241" max="10241" width="8.81640625" style="2" customWidth="1"/>
    <col min="10242" max="10242" width="13" style="2" customWidth="1"/>
    <col min="10243" max="10243" width="8.54296875" style="2" customWidth="1"/>
    <col min="10244" max="10245" width="11" style="2" customWidth="1"/>
    <col min="10246" max="10249" width="11.453125" style="2" customWidth="1"/>
    <col min="10250" max="10250" width="11" style="2" bestFit="1" customWidth="1"/>
    <col min="10251" max="10251" width="11.81640625" style="2" customWidth="1"/>
    <col min="10252" max="10492" width="9.1796875" style="2"/>
    <col min="10493" max="10493" width="2.453125" style="2" customWidth="1"/>
    <col min="10494" max="10494" width="9.1796875" style="2"/>
    <col min="10495" max="10495" width="35.81640625" style="2" bestFit="1" customWidth="1"/>
    <col min="10496" max="10496" width="10.54296875" style="2" customWidth="1"/>
    <col min="10497" max="10497" width="8.81640625" style="2" customWidth="1"/>
    <col min="10498" max="10498" width="13" style="2" customWidth="1"/>
    <col min="10499" max="10499" width="8.54296875" style="2" customWidth="1"/>
    <col min="10500" max="10501" width="11" style="2" customWidth="1"/>
    <col min="10502" max="10505" width="11.453125" style="2" customWidth="1"/>
    <col min="10506" max="10506" width="11" style="2" bestFit="1" customWidth="1"/>
    <col min="10507" max="10507" width="11.81640625" style="2" customWidth="1"/>
    <col min="10508" max="10748" width="9.1796875" style="2"/>
    <col min="10749" max="10749" width="2.453125" style="2" customWidth="1"/>
    <col min="10750" max="10750" width="9.1796875" style="2"/>
    <col min="10751" max="10751" width="35.81640625" style="2" bestFit="1" customWidth="1"/>
    <col min="10752" max="10752" width="10.54296875" style="2" customWidth="1"/>
    <col min="10753" max="10753" width="8.81640625" style="2" customWidth="1"/>
    <col min="10754" max="10754" width="13" style="2" customWidth="1"/>
    <col min="10755" max="10755" width="8.54296875" style="2" customWidth="1"/>
    <col min="10756" max="10757" width="11" style="2" customWidth="1"/>
    <col min="10758" max="10761" width="11.453125" style="2" customWidth="1"/>
    <col min="10762" max="10762" width="11" style="2" bestFit="1" customWidth="1"/>
    <col min="10763" max="10763" width="11.81640625" style="2" customWidth="1"/>
    <col min="10764" max="11004" width="9.1796875" style="2"/>
    <col min="11005" max="11005" width="2.453125" style="2" customWidth="1"/>
    <col min="11006" max="11006" width="9.1796875" style="2"/>
    <col min="11007" max="11007" width="35.81640625" style="2" bestFit="1" customWidth="1"/>
    <col min="11008" max="11008" width="10.54296875" style="2" customWidth="1"/>
    <col min="11009" max="11009" width="8.81640625" style="2" customWidth="1"/>
    <col min="11010" max="11010" width="13" style="2" customWidth="1"/>
    <col min="11011" max="11011" width="8.54296875" style="2" customWidth="1"/>
    <col min="11012" max="11013" width="11" style="2" customWidth="1"/>
    <col min="11014" max="11017" width="11.453125" style="2" customWidth="1"/>
    <col min="11018" max="11018" width="11" style="2" bestFit="1" customWidth="1"/>
    <col min="11019" max="11019" width="11.81640625" style="2" customWidth="1"/>
    <col min="11020" max="11260" width="9.1796875" style="2"/>
    <col min="11261" max="11261" width="2.453125" style="2" customWidth="1"/>
    <col min="11262" max="11262" width="9.1796875" style="2"/>
    <col min="11263" max="11263" width="35.81640625" style="2" bestFit="1" customWidth="1"/>
    <col min="11264" max="11264" width="10.54296875" style="2" customWidth="1"/>
    <col min="11265" max="11265" width="8.81640625" style="2" customWidth="1"/>
    <col min="11266" max="11266" width="13" style="2" customWidth="1"/>
    <col min="11267" max="11267" width="8.54296875" style="2" customWidth="1"/>
    <col min="11268" max="11269" width="11" style="2" customWidth="1"/>
    <col min="11270" max="11273" width="11.453125" style="2" customWidth="1"/>
    <col min="11274" max="11274" width="11" style="2" bestFit="1" customWidth="1"/>
    <col min="11275" max="11275" width="11.81640625" style="2" customWidth="1"/>
    <col min="11276" max="11516" width="9.1796875" style="2"/>
    <col min="11517" max="11517" width="2.453125" style="2" customWidth="1"/>
    <col min="11518" max="11518" width="9.1796875" style="2"/>
    <col min="11519" max="11519" width="35.81640625" style="2" bestFit="1" customWidth="1"/>
    <col min="11520" max="11520" width="10.54296875" style="2" customWidth="1"/>
    <col min="11521" max="11521" width="8.81640625" style="2" customWidth="1"/>
    <col min="11522" max="11522" width="13" style="2" customWidth="1"/>
    <col min="11523" max="11523" width="8.54296875" style="2" customWidth="1"/>
    <col min="11524" max="11525" width="11" style="2" customWidth="1"/>
    <col min="11526" max="11529" width="11.453125" style="2" customWidth="1"/>
    <col min="11530" max="11530" width="11" style="2" bestFit="1" customWidth="1"/>
    <col min="11531" max="11531" width="11.81640625" style="2" customWidth="1"/>
    <col min="11532" max="11772" width="9.1796875" style="2"/>
    <col min="11773" max="11773" width="2.453125" style="2" customWidth="1"/>
    <col min="11774" max="11774" width="9.1796875" style="2"/>
    <col min="11775" max="11775" width="35.81640625" style="2" bestFit="1" customWidth="1"/>
    <col min="11776" max="11776" width="10.54296875" style="2" customWidth="1"/>
    <col min="11777" max="11777" width="8.81640625" style="2" customWidth="1"/>
    <col min="11778" max="11778" width="13" style="2" customWidth="1"/>
    <col min="11779" max="11779" width="8.54296875" style="2" customWidth="1"/>
    <col min="11780" max="11781" width="11" style="2" customWidth="1"/>
    <col min="11782" max="11785" width="11.453125" style="2" customWidth="1"/>
    <col min="11786" max="11786" width="11" style="2" bestFit="1" customWidth="1"/>
    <col min="11787" max="11787" width="11.81640625" style="2" customWidth="1"/>
    <col min="11788" max="12028" width="9.1796875" style="2"/>
    <col min="12029" max="12029" width="2.453125" style="2" customWidth="1"/>
    <col min="12030" max="12030" width="9.1796875" style="2"/>
    <col min="12031" max="12031" width="35.81640625" style="2" bestFit="1" customWidth="1"/>
    <col min="12032" max="12032" width="10.54296875" style="2" customWidth="1"/>
    <col min="12033" max="12033" width="8.81640625" style="2" customWidth="1"/>
    <col min="12034" max="12034" width="13" style="2" customWidth="1"/>
    <col min="12035" max="12035" width="8.54296875" style="2" customWidth="1"/>
    <col min="12036" max="12037" width="11" style="2" customWidth="1"/>
    <col min="12038" max="12041" width="11.453125" style="2" customWidth="1"/>
    <col min="12042" max="12042" width="11" style="2" bestFit="1" customWidth="1"/>
    <col min="12043" max="12043" width="11.81640625" style="2" customWidth="1"/>
    <col min="12044" max="12284" width="9.1796875" style="2"/>
    <col min="12285" max="12285" width="2.453125" style="2" customWidth="1"/>
    <col min="12286" max="12286" width="9.1796875" style="2"/>
    <col min="12287" max="12287" width="35.81640625" style="2" bestFit="1" customWidth="1"/>
    <col min="12288" max="12288" width="10.54296875" style="2" customWidth="1"/>
    <col min="12289" max="12289" width="8.81640625" style="2" customWidth="1"/>
    <col min="12290" max="12290" width="13" style="2" customWidth="1"/>
    <col min="12291" max="12291" width="8.54296875" style="2" customWidth="1"/>
    <col min="12292" max="12293" width="11" style="2" customWidth="1"/>
    <col min="12294" max="12297" width="11.453125" style="2" customWidth="1"/>
    <col min="12298" max="12298" width="11" style="2" bestFit="1" customWidth="1"/>
    <col min="12299" max="12299" width="11.81640625" style="2" customWidth="1"/>
    <col min="12300" max="12540" width="9.1796875" style="2"/>
    <col min="12541" max="12541" width="2.453125" style="2" customWidth="1"/>
    <col min="12542" max="12542" width="9.1796875" style="2"/>
    <col min="12543" max="12543" width="35.81640625" style="2" bestFit="1" customWidth="1"/>
    <col min="12544" max="12544" width="10.54296875" style="2" customWidth="1"/>
    <col min="12545" max="12545" width="8.81640625" style="2" customWidth="1"/>
    <col min="12546" max="12546" width="13" style="2" customWidth="1"/>
    <col min="12547" max="12547" width="8.54296875" style="2" customWidth="1"/>
    <col min="12548" max="12549" width="11" style="2" customWidth="1"/>
    <col min="12550" max="12553" width="11.453125" style="2" customWidth="1"/>
    <col min="12554" max="12554" width="11" style="2" bestFit="1" customWidth="1"/>
    <col min="12555" max="12555" width="11.81640625" style="2" customWidth="1"/>
    <col min="12556" max="12796" width="9.1796875" style="2"/>
    <col min="12797" max="12797" width="2.453125" style="2" customWidth="1"/>
    <col min="12798" max="12798" width="9.1796875" style="2"/>
    <col min="12799" max="12799" width="35.81640625" style="2" bestFit="1" customWidth="1"/>
    <col min="12800" max="12800" width="10.54296875" style="2" customWidth="1"/>
    <col min="12801" max="12801" width="8.81640625" style="2" customWidth="1"/>
    <col min="12802" max="12802" width="13" style="2" customWidth="1"/>
    <col min="12803" max="12803" width="8.54296875" style="2" customWidth="1"/>
    <col min="12804" max="12805" width="11" style="2" customWidth="1"/>
    <col min="12806" max="12809" width="11.453125" style="2" customWidth="1"/>
    <col min="12810" max="12810" width="11" style="2" bestFit="1" customWidth="1"/>
    <col min="12811" max="12811" width="11.81640625" style="2" customWidth="1"/>
    <col min="12812" max="13052" width="9.1796875" style="2"/>
    <col min="13053" max="13053" width="2.453125" style="2" customWidth="1"/>
    <col min="13054" max="13054" width="9.1796875" style="2"/>
    <col min="13055" max="13055" width="35.81640625" style="2" bestFit="1" customWidth="1"/>
    <col min="13056" max="13056" width="10.54296875" style="2" customWidth="1"/>
    <col min="13057" max="13057" width="8.81640625" style="2" customWidth="1"/>
    <col min="13058" max="13058" width="13" style="2" customWidth="1"/>
    <col min="13059" max="13059" width="8.54296875" style="2" customWidth="1"/>
    <col min="13060" max="13061" width="11" style="2" customWidth="1"/>
    <col min="13062" max="13065" width="11.453125" style="2" customWidth="1"/>
    <col min="13066" max="13066" width="11" style="2" bestFit="1" customWidth="1"/>
    <col min="13067" max="13067" width="11.81640625" style="2" customWidth="1"/>
    <col min="13068" max="13308" width="9.1796875" style="2"/>
    <col min="13309" max="13309" width="2.453125" style="2" customWidth="1"/>
    <col min="13310" max="13310" width="9.1796875" style="2"/>
    <col min="13311" max="13311" width="35.81640625" style="2" bestFit="1" customWidth="1"/>
    <col min="13312" max="13312" width="10.54296875" style="2" customWidth="1"/>
    <col min="13313" max="13313" width="8.81640625" style="2" customWidth="1"/>
    <col min="13314" max="13314" width="13" style="2" customWidth="1"/>
    <col min="13315" max="13315" width="8.54296875" style="2" customWidth="1"/>
    <col min="13316" max="13317" width="11" style="2" customWidth="1"/>
    <col min="13318" max="13321" width="11.453125" style="2" customWidth="1"/>
    <col min="13322" max="13322" width="11" style="2" bestFit="1" customWidth="1"/>
    <col min="13323" max="13323" width="11.81640625" style="2" customWidth="1"/>
    <col min="13324" max="13564" width="9.1796875" style="2"/>
    <col min="13565" max="13565" width="2.453125" style="2" customWidth="1"/>
    <col min="13566" max="13566" width="9.1796875" style="2"/>
    <col min="13567" max="13567" width="35.81640625" style="2" bestFit="1" customWidth="1"/>
    <col min="13568" max="13568" width="10.54296875" style="2" customWidth="1"/>
    <col min="13569" max="13569" width="8.81640625" style="2" customWidth="1"/>
    <col min="13570" max="13570" width="13" style="2" customWidth="1"/>
    <col min="13571" max="13571" width="8.54296875" style="2" customWidth="1"/>
    <col min="13572" max="13573" width="11" style="2" customWidth="1"/>
    <col min="13574" max="13577" width="11.453125" style="2" customWidth="1"/>
    <col min="13578" max="13578" width="11" style="2" bestFit="1" customWidth="1"/>
    <col min="13579" max="13579" width="11.81640625" style="2" customWidth="1"/>
    <col min="13580" max="13820" width="9.1796875" style="2"/>
    <col min="13821" max="13821" width="2.453125" style="2" customWidth="1"/>
    <col min="13822" max="13822" width="9.1796875" style="2"/>
    <col min="13823" max="13823" width="35.81640625" style="2" bestFit="1" customWidth="1"/>
    <col min="13824" max="13824" width="10.54296875" style="2" customWidth="1"/>
    <col min="13825" max="13825" width="8.81640625" style="2" customWidth="1"/>
    <col min="13826" max="13826" width="13" style="2" customWidth="1"/>
    <col min="13827" max="13827" width="8.54296875" style="2" customWidth="1"/>
    <col min="13828" max="13829" width="11" style="2" customWidth="1"/>
    <col min="13830" max="13833" width="11.453125" style="2" customWidth="1"/>
    <col min="13834" max="13834" width="11" style="2" bestFit="1" customWidth="1"/>
    <col min="13835" max="13835" width="11.81640625" style="2" customWidth="1"/>
    <col min="13836" max="14076" width="9.1796875" style="2"/>
    <col min="14077" max="14077" width="2.453125" style="2" customWidth="1"/>
    <col min="14078" max="14078" width="9.1796875" style="2"/>
    <col min="14079" max="14079" width="35.81640625" style="2" bestFit="1" customWidth="1"/>
    <col min="14080" max="14080" width="10.54296875" style="2" customWidth="1"/>
    <col min="14081" max="14081" width="8.81640625" style="2" customWidth="1"/>
    <col min="14082" max="14082" width="13" style="2" customWidth="1"/>
    <col min="14083" max="14083" width="8.54296875" style="2" customWidth="1"/>
    <col min="14084" max="14085" width="11" style="2" customWidth="1"/>
    <col min="14086" max="14089" width="11.453125" style="2" customWidth="1"/>
    <col min="14090" max="14090" width="11" style="2" bestFit="1" customWidth="1"/>
    <col min="14091" max="14091" width="11.81640625" style="2" customWidth="1"/>
    <col min="14092" max="14332" width="9.1796875" style="2"/>
    <col min="14333" max="14333" width="2.453125" style="2" customWidth="1"/>
    <col min="14334" max="14334" width="9.1796875" style="2"/>
    <col min="14335" max="14335" width="35.81640625" style="2" bestFit="1" customWidth="1"/>
    <col min="14336" max="14336" width="10.54296875" style="2" customWidth="1"/>
    <col min="14337" max="14337" width="8.81640625" style="2" customWidth="1"/>
    <col min="14338" max="14338" width="13" style="2" customWidth="1"/>
    <col min="14339" max="14339" width="8.54296875" style="2" customWidth="1"/>
    <col min="14340" max="14341" width="11" style="2" customWidth="1"/>
    <col min="14342" max="14345" width="11.453125" style="2" customWidth="1"/>
    <col min="14346" max="14346" width="11" style="2" bestFit="1" customWidth="1"/>
    <col min="14347" max="14347" width="11.81640625" style="2" customWidth="1"/>
    <col min="14348" max="14588" width="9.1796875" style="2"/>
    <col min="14589" max="14589" width="2.453125" style="2" customWidth="1"/>
    <col min="14590" max="14590" width="9.1796875" style="2"/>
    <col min="14591" max="14591" width="35.81640625" style="2" bestFit="1" customWidth="1"/>
    <col min="14592" max="14592" width="10.54296875" style="2" customWidth="1"/>
    <col min="14593" max="14593" width="8.81640625" style="2" customWidth="1"/>
    <col min="14594" max="14594" width="13" style="2" customWidth="1"/>
    <col min="14595" max="14595" width="8.54296875" style="2" customWidth="1"/>
    <col min="14596" max="14597" width="11" style="2" customWidth="1"/>
    <col min="14598" max="14601" width="11.453125" style="2" customWidth="1"/>
    <col min="14602" max="14602" width="11" style="2" bestFit="1" customWidth="1"/>
    <col min="14603" max="14603" width="11.81640625" style="2" customWidth="1"/>
    <col min="14604" max="14844" width="9.1796875" style="2"/>
    <col min="14845" max="14845" width="2.453125" style="2" customWidth="1"/>
    <col min="14846" max="14846" width="9.1796875" style="2"/>
    <col min="14847" max="14847" width="35.81640625" style="2" bestFit="1" customWidth="1"/>
    <col min="14848" max="14848" width="10.54296875" style="2" customWidth="1"/>
    <col min="14849" max="14849" width="8.81640625" style="2" customWidth="1"/>
    <col min="14850" max="14850" width="13" style="2" customWidth="1"/>
    <col min="14851" max="14851" width="8.54296875" style="2" customWidth="1"/>
    <col min="14852" max="14853" width="11" style="2" customWidth="1"/>
    <col min="14854" max="14857" width="11.453125" style="2" customWidth="1"/>
    <col min="14858" max="14858" width="11" style="2" bestFit="1" customWidth="1"/>
    <col min="14859" max="14859" width="11.81640625" style="2" customWidth="1"/>
    <col min="14860" max="15100" width="9.1796875" style="2"/>
    <col min="15101" max="15101" width="2.453125" style="2" customWidth="1"/>
    <col min="15102" max="15102" width="9.1796875" style="2"/>
    <col min="15103" max="15103" width="35.81640625" style="2" bestFit="1" customWidth="1"/>
    <col min="15104" max="15104" width="10.54296875" style="2" customWidth="1"/>
    <col min="15105" max="15105" width="8.81640625" style="2" customWidth="1"/>
    <col min="15106" max="15106" width="13" style="2" customWidth="1"/>
    <col min="15107" max="15107" width="8.54296875" style="2" customWidth="1"/>
    <col min="15108" max="15109" width="11" style="2" customWidth="1"/>
    <col min="15110" max="15113" width="11.453125" style="2" customWidth="1"/>
    <col min="15114" max="15114" width="11" style="2" bestFit="1" customWidth="1"/>
    <col min="15115" max="15115" width="11.81640625" style="2" customWidth="1"/>
    <col min="15116" max="15356" width="9.1796875" style="2"/>
    <col min="15357" max="15357" width="2.453125" style="2" customWidth="1"/>
    <col min="15358" max="15358" width="9.1796875" style="2"/>
    <col min="15359" max="15359" width="35.81640625" style="2" bestFit="1" customWidth="1"/>
    <col min="15360" max="15360" width="10.54296875" style="2" customWidth="1"/>
    <col min="15361" max="15361" width="8.81640625" style="2" customWidth="1"/>
    <col min="15362" max="15362" width="13" style="2" customWidth="1"/>
    <col min="15363" max="15363" width="8.54296875" style="2" customWidth="1"/>
    <col min="15364" max="15365" width="11" style="2" customWidth="1"/>
    <col min="15366" max="15369" width="11.453125" style="2" customWidth="1"/>
    <col min="15370" max="15370" width="11" style="2" bestFit="1" customWidth="1"/>
    <col min="15371" max="15371" width="11.81640625" style="2" customWidth="1"/>
    <col min="15372" max="15612" width="9.1796875" style="2"/>
    <col min="15613" max="15613" width="2.453125" style="2" customWidth="1"/>
    <col min="15614" max="15614" width="9.1796875" style="2"/>
    <col min="15615" max="15615" width="35.81640625" style="2" bestFit="1" customWidth="1"/>
    <col min="15616" max="15616" width="10.54296875" style="2" customWidth="1"/>
    <col min="15617" max="15617" width="8.81640625" style="2" customWidth="1"/>
    <col min="15618" max="15618" width="13" style="2" customWidth="1"/>
    <col min="15619" max="15619" width="8.54296875" style="2" customWidth="1"/>
    <col min="15620" max="15621" width="11" style="2" customWidth="1"/>
    <col min="15622" max="15625" width="11.453125" style="2" customWidth="1"/>
    <col min="15626" max="15626" width="11" style="2" bestFit="1" customWidth="1"/>
    <col min="15627" max="15627" width="11.81640625" style="2" customWidth="1"/>
    <col min="15628" max="15868" width="9.1796875" style="2"/>
    <col min="15869" max="15869" width="2.453125" style="2" customWidth="1"/>
    <col min="15870" max="15870" width="9.1796875" style="2"/>
    <col min="15871" max="15871" width="35.81640625" style="2" bestFit="1" customWidth="1"/>
    <col min="15872" max="15872" width="10.54296875" style="2" customWidth="1"/>
    <col min="15873" max="15873" width="8.81640625" style="2" customWidth="1"/>
    <col min="15874" max="15874" width="13" style="2" customWidth="1"/>
    <col min="15875" max="15875" width="8.54296875" style="2" customWidth="1"/>
    <col min="15876" max="15877" width="11" style="2" customWidth="1"/>
    <col min="15878" max="15881" width="11.453125" style="2" customWidth="1"/>
    <col min="15882" max="15882" width="11" style="2" bestFit="1" customWidth="1"/>
    <col min="15883" max="15883" width="11.81640625" style="2" customWidth="1"/>
    <col min="15884" max="16124" width="9.1796875" style="2"/>
    <col min="16125" max="16125" width="2.453125" style="2" customWidth="1"/>
    <col min="16126" max="16126" width="9.1796875" style="2"/>
    <col min="16127" max="16127" width="35.81640625" style="2" bestFit="1" customWidth="1"/>
    <col min="16128" max="16128" width="10.54296875" style="2" customWidth="1"/>
    <col min="16129" max="16129" width="8.81640625" style="2" customWidth="1"/>
    <col min="16130" max="16130" width="13" style="2" customWidth="1"/>
    <col min="16131" max="16131" width="8.54296875" style="2" customWidth="1"/>
    <col min="16132" max="16133" width="11" style="2" customWidth="1"/>
    <col min="16134" max="16137" width="11.453125" style="2" customWidth="1"/>
    <col min="16138" max="16138" width="11" style="2" bestFit="1" customWidth="1"/>
    <col min="16139" max="16139" width="11.81640625" style="2" customWidth="1"/>
    <col min="16140" max="16384" width="9.1796875" style="2"/>
  </cols>
  <sheetData>
    <row r="1" spans="1:17" ht="13" x14ac:dyDescent="0.3">
      <c r="H1" s="3" t="s">
        <v>0</v>
      </c>
      <c r="J1" s="139">
        <v>0</v>
      </c>
      <c r="K1" s="139"/>
    </row>
    <row r="2" spans="1:17" ht="13" x14ac:dyDescent="0.3">
      <c r="H2" s="3" t="s">
        <v>1</v>
      </c>
      <c r="J2" s="138"/>
      <c r="K2" s="138"/>
    </row>
    <row r="3" spans="1:17" ht="13" x14ac:dyDescent="0.3">
      <c r="A3" s="2" t="s">
        <v>160</v>
      </c>
      <c r="H3" s="3" t="s">
        <v>2</v>
      </c>
      <c r="J3" s="138"/>
      <c r="K3" s="138"/>
    </row>
    <row r="4" spans="1:17" ht="13" x14ac:dyDescent="0.3">
      <c r="H4" s="3" t="s">
        <v>3</v>
      </c>
      <c r="J4" s="138"/>
      <c r="K4" s="138"/>
    </row>
    <row r="5" spans="1:17" ht="13" x14ac:dyDescent="0.3">
      <c r="H5" s="3" t="s">
        <v>4</v>
      </c>
      <c r="J5" s="138"/>
      <c r="K5" s="138"/>
    </row>
    <row r="6" spans="1:17" ht="13" x14ac:dyDescent="0.3">
      <c r="H6" s="3"/>
      <c r="J6" s="4"/>
      <c r="K6" s="1"/>
    </row>
    <row r="7" spans="1:17" ht="13" x14ac:dyDescent="0.3">
      <c r="H7" s="3" t="s">
        <v>5</v>
      </c>
      <c r="J7" s="138"/>
      <c r="K7" s="138"/>
    </row>
    <row r="9" spans="1:17" ht="18" x14ac:dyDescent="0.4">
      <c r="A9" s="136" t="s">
        <v>161</v>
      </c>
      <c r="B9" s="136"/>
      <c r="C9" s="136"/>
      <c r="D9" s="136"/>
      <c r="E9" s="136"/>
      <c r="F9" s="136"/>
      <c r="G9" s="136"/>
      <c r="H9" s="136"/>
      <c r="I9" s="136"/>
      <c r="J9" s="136"/>
      <c r="K9" s="136"/>
      <c r="Q9" s="2" t="s">
        <v>7</v>
      </c>
    </row>
    <row r="10" spans="1:17" ht="18" x14ac:dyDescent="0.4">
      <c r="A10" s="136" t="s">
        <v>162</v>
      </c>
      <c r="B10" s="136"/>
      <c r="C10" s="136"/>
      <c r="D10" s="136"/>
      <c r="E10" s="136"/>
      <c r="F10" s="136"/>
      <c r="G10" s="136"/>
      <c r="H10" s="136"/>
      <c r="I10" s="136"/>
      <c r="J10" s="136"/>
      <c r="K10" s="136"/>
      <c r="Q10" s="2" t="s">
        <v>163</v>
      </c>
    </row>
    <row r="11" spans="1:17" ht="18" x14ac:dyDescent="0.4">
      <c r="A11" s="55"/>
      <c r="B11" s="55"/>
      <c r="C11" s="55"/>
      <c r="G11" s="55"/>
      <c r="H11" s="55"/>
      <c r="I11" s="55"/>
      <c r="J11" s="55"/>
      <c r="K11" s="55"/>
      <c r="Q11" s="2" t="s">
        <v>164</v>
      </c>
    </row>
    <row r="12" spans="1:17" ht="18" x14ac:dyDescent="0.4">
      <c r="A12" s="55"/>
      <c r="B12" s="55"/>
      <c r="C12" s="55"/>
      <c r="E12" s="55"/>
      <c r="F12" s="56"/>
      <c r="G12" s="55"/>
      <c r="H12" s="55"/>
      <c r="I12" s="55"/>
      <c r="J12" s="55"/>
      <c r="K12" s="55"/>
    </row>
    <row r="13" spans="1:17" ht="13" x14ac:dyDescent="0.3">
      <c r="A13" s="3" t="s">
        <v>165</v>
      </c>
      <c r="B13" s="2" t="s">
        <v>166</v>
      </c>
    </row>
    <row r="14" spans="1:17" x14ac:dyDescent="0.25">
      <c r="B14" s="137" t="s">
        <v>167</v>
      </c>
      <c r="C14" s="137"/>
      <c r="D14" s="137"/>
      <c r="E14" s="137"/>
      <c r="F14" s="137"/>
      <c r="G14" s="137"/>
      <c r="H14" s="137"/>
      <c r="I14" s="137"/>
      <c r="J14" s="137"/>
      <c r="K14" s="137"/>
    </row>
    <row r="15" spans="1:17" ht="57" customHeight="1" x14ac:dyDescent="0.3">
      <c r="A15" s="3"/>
      <c r="B15" s="137" t="s">
        <v>168</v>
      </c>
      <c r="C15" s="137"/>
      <c r="D15" s="137"/>
      <c r="E15" s="137"/>
      <c r="F15" s="137"/>
      <c r="G15" s="137"/>
      <c r="H15" s="137"/>
      <c r="I15" s="137"/>
      <c r="J15" s="137"/>
      <c r="K15" s="137"/>
    </row>
    <row r="16" spans="1:17" ht="13" x14ac:dyDescent="0.25">
      <c r="B16" s="57"/>
      <c r="C16" s="57"/>
      <c r="D16" s="57"/>
      <c r="E16" s="57"/>
      <c r="F16" s="57"/>
      <c r="G16" s="57"/>
      <c r="H16" s="57"/>
      <c r="I16" s="57"/>
      <c r="J16" s="57"/>
      <c r="K16" s="57"/>
    </row>
    <row r="17" spans="1:17" ht="13" x14ac:dyDescent="0.3">
      <c r="A17" s="3" t="s">
        <v>6</v>
      </c>
    </row>
    <row r="18" spans="1:17" x14ac:dyDescent="0.25">
      <c r="A18" s="58">
        <v>1</v>
      </c>
      <c r="B18" s="137" t="s">
        <v>169</v>
      </c>
      <c r="C18" s="137"/>
      <c r="D18" s="137"/>
      <c r="E18" s="137"/>
      <c r="F18" s="137"/>
      <c r="G18" s="137"/>
      <c r="H18" s="137"/>
      <c r="I18" s="137"/>
      <c r="J18" s="137"/>
      <c r="K18" s="137"/>
    </row>
    <row r="19" spans="1:17" x14ac:dyDescent="0.25">
      <c r="A19" s="58">
        <v>2</v>
      </c>
      <c r="B19" s="137" t="s">
        <v>170</v>
      </c>
      <c r="C19" s="137"/>
      <c r="D19" s="137"/>
      <c r="E19" s="137"/>
      <c r="F19" s="137"/>
      <c r="G19" s="137"/>
      <c r="H19" s="137"/>
      <c r="I19" s="137"/>
      <c r="J19" s="137"/>
      <c r="K19" s="137"/>
    </row>
    <row r="20" spans="1:17" x14ac:dyDescent="0.25">
      <c r="A20" s="58">
        <v>3</v>
      </c>
      <c r="B20" s="59" t="s">
        <v>171</v>
      </c>
      <c r="C20" s="6"/>
      <c r="D20" s="6"/>
      <c r="E20" s="6"/>
      <c r="F20" s="6"/>
      <c r="G20" s="6"/>
      <c r="H20" s="6"/>
      <c r="I20" s="6"/>
      <c r="J20" s="6"/>
      <c r="K20" s="6"/>
    </row>
    <row r="21" spans="1:17" x14ac:dyDescent="0.25">
      <c r="A21" s="58">
        <v>4</v>
      </c>
      <c r="B21" s="137" t="s">
        <v>172</v>
      </c>
      <c r="C21" s="137"/>
      <c r="D21" s="137"/>
      <c r="E21" s="137"/>
      <c r="F21" s="137"/>
      <c r="G21" s="137"/>
      <c r="H21" s="137"/>
      <c r="I21" s="137"/>
      <c r="J21" s="137"/>
      <c r="K21" s="137"/>
    </row>
    <row r="22" spans="1:17" hidden="1" x14ac:dyDescent="0.25">
      <c r="A22" s="58"/>
      <c r="B22" s="6"/>
      <c r="C22" s="6"/>
      <c r="D22" s="6"/>
      <c r="E22" s="6"/>
      <c r="F22" s="6"/>
      <c r="G22" s="6"/>
      <c r="H22" s="6"/>
      <c r="I22" s="6"/>
      <c r="J22" s="6"/>
      <c r="K22" s="6"/>
    </row>
    <row r="23" spans="1:17" ht="18" hidden="1" customHeight="1" thickBot="1" x14ac:dyDescent="0.45">
      <c r="A23" s="54"/>
      <c r="B23" s="54"/>
      <c r="C23" s="54"/>
      <c r="D23" s="54"/>
      <c r="E23" s="55" t="s">
        <v>173</v>
      </c>
      <c r="F23" s="60">
        <f>F72-1</f>
        <v>2016</v>
      </c>
      <c r="G23" s="54"/>
      <c r="H23" s="54"/>
      <c r="I23" s="54"/>
      <c r="J23" s="54"/>
      <c r="K23" s="54"/>
    </row>
    <row r="24" spans="1:17" ht="13" hidden="1" x14ac:dyDescent="0.25">
      <c r="A24" s="61"/>
      <c r="B24" s="61"/>
      <c r="C24" s="61"/>
      <c r="D24" s="61"/>
      <c r="E24" s="61"/>
      <c r="F24" s="61"/>
      <c r="G24" s="61"/>
      <c r="H24" s="61"/>
      <c r="I24" s="61"/>
      <c r="J24" s="61"/>
      <c r="K24" s="61"/>
      <c r="Q24" s="2">
        <v>2017</v>
      </c>
    </row>
    <row r="25" spans="1:17" ht="19" hidden="1" customHeight="1" thickBot="1" x14ac:dyDescent="0.45">
      <c r="A25" s="54"/>
      <c r="B25" s="54"/>
      <c r="C25" s="126" t="s">
        <v>174</v>
      </c>
      <c r="D25" s="127"/>
      <c r="E25" s="127"/>
      <c r="F25" s="127"/>
      <c r="G25" s="128" t="s">
        <v>175</v>
      </c>
      <c r="H25" s="129"/>
      <c r="I25" s="62" t="s">
        <v>176</v>
      </c>
      <c r="J25" s="54"/>
      <c r="K25" s="54"/>
      <c r="Q25" s="2">
        <v>2018</v>
      </c>
    </row>
    <row r="26" spans="1:17" ht="64" hidden="1" customHeight="1" thickBot="1" x14ac:dyDescent="0.3">
      <c r="A26" s="130" t="s">
        <v>177</v>
      </c>
      <c r="B26" s="132" t="s">
        <v>178</v>
      </c>
      <c r="C26" s="63" t="s">
        <v>179</v>
      </c>
      <c r="D26" s="64" t="s">
        <v>180</v>
      </c>
      <c r="E26" s="65" t="s">
        <v>181</v>
      </c>
      <c r="F26" s="66" t="s">
        <v>182</v>
      </c>
      <c r="G26" s="66" t="s">
        <v>183</v>
      </c>
      <c r="H26" s="63" t="s">
        <v>184</v>
      </c>
      <c r="I26" s="67" t="s">
        <v>185</v>
      </c>
      <c r="J26" s="68" t="s">
        <v>186</v>
      </c>
      <c r="K26" s="65" t="s">
        <v>187</v>
      </c>
      <c r="L26" s="66" t="s">
        <v>188</v>
      </c>
      <c r="M26" s="67" t="s">
        <v>189</v>
      </c>
    </row>
    <row r="27" spans="1:17" ht="13.5" hidden="1" thickBot="1" x14ac:dyDescent="0.35">
      <c r="A27" s="131"/>
      <c r="B27" s="133"/>
      <c r="C27" s="69" t="s">
        <v>190</v>
      </c>
      <c r="D27" s="70" t="s">
        <v>191</v>
      </c>
      <c r="E27" s="71" t="s">
        <v>192</v>
      </c>
      <c r="F27" s="71" t="s">
        <v>193</v>
      </c>
      <c r="G27" s="72" t="s">
        <v>194</v>
      </c>
      <c r="H27" s="73" t="s">
        <v>195</v>
      </c>
      <c r="I27" s="71" t="s">
        <v>196</v>
      </c>
      <c r="J27" s="69" t="s">
        <v>197</v>
      </c>
      <c r="K27" s="74" t="s">
        <v>198</v>
      </c>
      <c r="L27" s="71" t="s">
        <v>199</v>
      </c>
      <c r="M27" s="75" t="s">
        <v>200</v>
      </c>
    </row>
    <row r="28" spans="1:17" ht="13" hidden="1" x14ac:dyDescent="0.3">
      <c r="A28" s="76">
        <v>1609</v>
      </c>
      <c r="B28" s="77" t="s">
        <v>8</v>
      </c>
      <c r="C28" s="78"/>
      <c r="D28" s="79"/>
      <c r="E28" s="79"/>
      <c r="F28" s="80"/>
      <c r="G28" s="81">
        <f t="shared" ref="G28:G68" si="0">C28-D28+(E28*0.5)-F28</f>
        <v>0</v>
      </c>
      <c r="H28" s="82"/>
      <c r="I28" s="83">
        <f>IF(H28=0,0,1/H28)</f>
        <v>0</v>
      </c>
      <c r="J28" s="84">
        <f t="shared" ref="J28:J68" si="1">IF(H28=0,0,+G28/H28)</f>
        <v>0</v>
      </c>
      <c r="K28" s="85">
        <v>0</v>
      </c>
      <c r="L28" s="86">
        <f>IF(ISERROR(+K28-J28), 0, +K28-J28)</f>
        <v>0</v>
      </c>
      <c r="M28" s="87">
        <f>IFERROR(L28/K28,0)</f>
        <v>0</v>
      </c>
    </row>
    <row r="29" spans="1:17" ht="13" hidden="1" x14ac:dyDescent="0.3">
      <c r="A29" s="41">
        <v>1611</v>
      </c>
      <c r="B29" s="88" t="s">
        <v>9</v>
      </c>
      <c r="C29" s="78"/>
      <c r="D29" s="79"/>
      <c r="E29" s="80"/>
      <c r="F29" s="80"/>
      <c r="G29" s="81">
        <f t="shared" si="0"/>
        <v>0</v>
      </c>
      <c r="H29" s="82"/>
      <c r="I29" s="89">
        <f>IF(H29=0,0,1/H29)</f>
        <v>0</v>
      </c>
      <c r="J29" s="84">
        <f t="shared" si="1"/>
        <v>0</v>
      </c>
      <c r="K29" s="85">
        <v>0</v>
      </c>
      <c r="L29" s="86">
        <f>IF(ISERROR(+K29-J29), 0, +K29-J29)</f>
        <v>0</v>
      </c>
      <c r="M29" s="90">
        <f t="shared" ref="M29:M69" si="2">IFERROR(L29/K29,0)</f>
        <v>0</v>
      </c>
    </row>
    <row r="30" spans="1:17" ht="13" hidden="1" x14ac:dyDescent="0.3">
      <c r="A30" s="7">
        <v>1612</v>
      </c>
      <c r="B30" s="77" t="s">
        <v>10</v>
      </c>
      <c r="C30" s="91"/>
      <c r="D30" s="92"/>
      <c r="E30" s="93"/>
      <c r="F30" s="93"/>
      <c r="G30" s="81">
        <f t="shared" si="0"/>
        <v>0</v>
      </c>
      <c r="H30" s="94"/>
      <c r="I30" s="89">
        <f t="shared" ref="I30:I68" si="3">IF(H30=0,0,1/H30)</f>
        <v>0</v>
      </c>
      <c r="J30" s="84">
        <f t="shared" si="1"/>
        <v>0</v>
      </c>
      <c r="K30" s="85">
        <v>0</v>
      </c>
      <c r="L30" s="95">
        <f t="shared" ref="L30:L68" si="4">IF(ISERROR(+K30-J30), 0, +K30-J30)</f>
        <v>0</v>
      </c>
      <c r="M30" s="90">
        <f t="shared" si="2"/>
        <v>0</v>
      </c>
    </row>
    <row r="31" spans="1:17" ht="13" hidden="1" x14ac:dyDescent="0.3">
      <c r="A31" s="7">
        <v>1805</v>
      </c>
      <c r="B31" s="77" t="s">
        <v>11</v>
      </c>
      <c r="C31" s="91"/>
      <c r="D31" s="92"/>
      <c r="E31" s="93"/>
      <c r="F31" s="93"/>
      <c r="G31" s="81">
        <f t="shared" si="0"/>
        <v>0</v>
      </c>
      <c r="H31" s="94"/>
      <c r="I31" s="89">
        <f t="shared" si="3"/>
        <v>0</v>
      </c>
      <c r="J31" s="84">
        <f t="shared" si="1"/>
        <v>0</v>
      </c>
      <c r="K31" s="85">
        <v>0</v>
      </c>
      <c r="L31" s="95">
        <f t="shared" si="4"/>
        <v>0</v>
      </c>
      <c r="M31" s="90">
        <f t="shared" si="2"/>
        <v>0</v>
      </c>
    </row>
    <row r="32" spans="1:17" ht="13" hidden="1" x14ac:dyDescent="0.3">
      <c r="A32" s="7">
        <v>1808</v>
      </c>
      <c r="B32" s="77" t="s">
        <v>12</v>
      </c>
      <c r="C32" s="91"/>
      <c r="D32" s="92"/>
      <c r="E32" s="93"/>
      <c r="F32" s="93"/>
      <c r="G32" s="81">
        <f t="shared" si="0"/>
        <v>0</v>
      </c>
      <c r="H32" s="94"/>
      <c r="I32" s="89">
        <f t="shared" si="3"/>
        <v>0</v>
      </c>
      <c r="J32" s="84">
        <f t="shared" si="1"/>
        <v>0</v>
      </c>
      <c r="K32" s="85">
        <v>0</v>
      </c>
      <c r="L32" s="95">
        <f t="shared" si="4"/>
        <v>0</v>
      </c>
      <c r="M32" s="90">
        <f t="shared" si="2"/>
        <v>0</v>
      </c>
    </row>
    <row r="33" spans="1:13" ht="13" hidden="1" x14ac:dyDescent="0.3">
      <c r="A33" s="7">
        <v>1810</v>
      </c>
      <c r="B33" s="77" t="s">
        <v>13</v>
      </c>
      <c r="C33" s="91"/>
      <c r="D33" s="92"/>
      <c r="E33" s="93"/>
      <c r="F33" s="93"/>
      <c r="G33" s="81">
        <f t="shared" si="0"/>
        <v>0</v>
      </c>
      <c r="H33" s="94"/>
      <c r="I33" s="89">
        <f t="shared" si="3"/>
        <v>0</v>
      </c>
      <c r="J33" s="84">
        <f t="shared" si="1"/>
        <v>0</v>
      </c>
      <c r="K33" s="85">
        <v>0</v>
      </c>
      <c r="L33" s="95">
        <f t="shared" si="4"/>
        <v>0</v>
      </c>
      <c r="M33" s="90">
        <f t="shared" si="2"/>
        <v>0</v>
      </c>
    </row>
    <row r="34" spans="1:13" ht="13" hidden="1" x14ac:dyDescent="0.3">
      <c r="A34" s="7">
        <v>1815</v>
      </c>
      <c r="B34" s="77" t="s">
        <v>14</v>
      </c>
      <c r="C34" s="91"/>
      <c r="D34" s="92"/>
      <c r="E34" s="93"/>
      <c r="F34" s="93"/>
      <c r="G34" s="81">
        <f t="shared" si="0"/>
        <v>0</v>
      </c>
      <c r="H34" s="94"/>
      <c r="I34" s="89">
        <f t="shared" si="3"/>
        <v>0</v>
      </c>
      <c r="J34" s="84">
        <f t="shared" si="1"/>
        <v>0</v>
      </c>
      <c r="K34" s="85">
        <v>0</v>
      </c>
      <c r="L34" s="95">
        <f t="shared" si="4"/>
        <v>0</v>
      </c>
      <c r="M34" s="90">
        <f t="shared" si="2"/>
        <v>0</v>
      </c>
    </row>
    <row r="35" spans="1:13" ht="13" hidden="1" x14ac:dyDescent="0.3">
      <c r="A35" s="7">
        <v>1820</v>
      </c>
      <c r="B35" s="77" t="s">
        <v>15</v>
      </c>
      <c r="C35" s="91"/>
      <c r="D35" s="92"/>
      <c r="E35" s="93"/>
      <c r="F35" s="93"/>
      <c r="G35" s="81">
        <f t="shared" si="0"/>
        <v>0</v>
      </c>
      <c r="H35" s="94"/>
      <c r="I35" s="89">
        <f t="shared" si="3"/>
        <v>0</v>
      </c>
      <c r="J35" s="84">
        <f t="shared" si="1"/>
        <v>0</v>
      </c>
      <c r="K35" s="85">
        <v>0</v>
      </c>
      <c r="L35" s="95">
        <f t="shared" si="4"/>
        <v>0</v>
      </c>
      <c r="M35" s="90">
        <f t="shared" si="2"/>
        <v>0</v>
      </c>
    </row>
    <row r="36" spans="1:13" ht="13" hidden="1" x14ac:dyDescent="0.3">
      <c r="A36" s="7">
        <v>1825</v>
      </c>
      <c r="B36" s="77" t="s">
        <v>16</v>
      </c>
      <c r="C36" s="91"/>
      <c r="D36" s="92"/>
      <c r="E36" s="93"/>
      <c r="F36" s="93"/>
      <c r="G36" s="81">
        <f t="shared" si="0"/>
        <v>0</v>
      </c>
      <c r="H36" s="94"/>
      <c r="I36" s="89">
        <f t="shared" si="3"/>
        <v>0</v>
      </c>
      <c r="J36" s="84">
        <f t="shared" si="1"/>
        <v>0</v>
      </c>
      <c r="K36" s="85">
        <v>0</v>
      </c>
      <c r="L36" s="95">
        <f t="shared" si="4"/>
        <v>0</v>
      </c>
      <c r="M36" s="90">
        <f t="shared" si="2"/>
        <v>0</v>
      </c>
    </row>
    <row r="37" spans="1:13" ht="13" hidden="1" x14ac:dyDescent="0.3">
      <c r="A37" s="7">
        <v>1830</v>
      </c>
      <c r="B37" s="77" t="s">
        <v>17</v>
      </c>
      <c r="C37" s="91"/>
      <c r="D37" s="92"/>
      <c r="E37" s="93"/>
      <c r="F37" s="93"/>
      <c r="G37" s="81">
        <f t="shared" si="0"/>
        <v>0</v>
      </c>
      <c r="H37" s="94"/>
      <c r="I37" s="89">
        <f t="shared" si="3"/>
        <v>0</v>
      </c>
      <c r="J37" s="84">
        <f t="shared" si="1"/>
        <v>0</v>
      </c>
      <c r="K37" s="85">
        <v>0</v>
      </c>
      <c r="L37" s="11">
        <f t="shared" si="4"/>
        <v>0</v>
      </c>
      <c r="M37" s="96">
        <f t="shared" si="2"/>
        <v>0</v>
      </c>
    </row>
    <row r="38" spans="1:13" ht="13" hidden="1" x14ac:dyDescent="0.3">
      <c r="A38" s="7">
        <v>1835</v>
      </c>
      <c r="B38" s="77" t="s">
        <v>18</v>
      </c>
      <c r="C38" s="91"/>
      <c r="D38" s="92"/>
      <c r="E38" s="93"/>
      <c r="F38" s="93"/>
      <c r="G38" s="81">
        <f t="shared" si="0"/>
        <v>0</v>
      </c>
      <c r="H38" s="94"/>
      <c r="I38" s="89">
        <f t="shared" si="3"/>
        <v>0</v>
      </c>
      <c r="J38" s="84">
        <f t="shared" si="1"/>
        <v>0</v>
      </c>
      <c r="K38" s="85">
        <v>0</v>
      </c>
      <c r="L38" s="95">
        <f t="shared" si="4"/>
        <v>0</v>
      </c>
      <c r="M38" s="90">
        <f t="shared" si="2"/>
        <v>0</v>
      </c>
    </row>
    <row r="39" spans="1:13" ht="13" hidden="1" x14ac:dyDescent="0.3">
      <c r="A39" s="7">
        <v>1840</v>
      </c>
      <c r="B39" s="77" t="s">
        <v>19</v>
      </c>
      <c r="C39" s="91"/>
      <c r="D39" s="92"/>
      <c r="E39" s="93"/>
      <c r="F39" s="93"/>
      <c r="G39" s="81">
        <f t="shared" si="0"/>
        <v>0</v>
      </c>
      <c r="H39" s="94"/>
      <c r="I39" s="89">
        <f t="shared" si="3"/>
        <v>0</v>
      </c>
      <c r="J39" s="84">
        <f t="shared" si="1"/>
        <v>0</v>
      </c>
      <c r="K39" s="85">
        <v>0</v>
      </c>
      <c r="L39" s="11">
        <f t="shared" si="4"/>
        <v>0</v>
      </c>
      <c r="M39" s="96">
        <f t="shared" si="2"/>
        <v>0</v>
      </c>
    </row>
    <row r="40" spans="1:13" ht="13" hidden="1" x14ac:dyDescent="0.3">
      <c r="A40" s="7">
        <v>1845</v>
      </c>
      <c r="B40" s="77" t="s">
        <v>20</v>
      </c>
      <c r="C40" s="91"/>
      <c r="D40" s="92"/>
      <c r="E40" s="93"/>
      <c r="F40" s="93"/>
      <c r="G40" s="81">
        <f t="shared" si="0"/>
        <v>0</v>
      </c>
      <c r="H40" s="94"/>
      <c r="I40" s="89">
        <f t="shared" si="3"/>
        <v>0</v>
      </c>
      <c r="J40" s="84">
        <f t="shared" si="1"/>
        <v>0</v>
      </c>
      <c r="K40" s="85">
        <v>0</v>
      </c>
      <c r="L40" s="95">
        <f t="shared" si="4"/>
        <v>0</v>
      </c>
      <c r="M40" s="90">
        <f t="shared" si="2"/>
        <v>0</v>
      </c>
    </row>
    <row r="41" spans="1:13" ht="13" hidden="1" x14ac:dyDescent="0.3">
      <c r="A41" s="7">
        <v>1850</v>
      </c>
      <c r="B41" s="77" t="s">
        <v>21</v>
      </c>
      <c r="C41" s="91"/>
      <c r="D41" s="92"/>
      <c r="E41" s="93"/>
      <c r="F41" s="93"/>
      <c r="G41" s="81">
        <f t="shared" si="0"/>
        <v>0</v>
      </c>
      <c r="H41" s="94"/>
      <c r="I41" s="89">
        <f t="shared" si="3"/>
        <v>0</v>
      </c>
      <c r="J41" s="84">
        <f t="shared" si="1"/>
        <v>0</v>
      </c>
      <c r="K41" s="85">
        <v>0</v>
      </c>
      <c r="L41" s="95">
        <f t="shared" si="4"/>
        <v>0</v>
      </c>
      <c r="M41" s="90">
        <f t="shared" si="2"/>
        <v>0</v>
      </c>
    </row>
    <row r="42" spans="1:13" ht="13" hidden="1" x14ac:dyDescent="0.3">
      <c r="A42" s="7">
        <v>1855</v>
      </c>
      <c r="B42" s="77" t="s">
        <v>22</v>
      </c>
      <c r="C42" s="91"/>
      <c r="D42" s="92"/>
      <c r="E42" s="93"/>
      <c r="F42" s="93"/>
      <c r="G42" s="81">
        <f t="shared" si="0"/>
        <v>0</v>
      </c>
      <c r="H42" s="94"/>
      <c r="I42" s="89">
        <f t="shared" si="3"/>
        <v>0</v>
      </c>
      <c r="J42" s="84">
        <f t="shared" si="1"/>
        <v>0</v>
      </c>
      <c r="K42" s="85">
        <v>0</v>
      </c>
      <c r="L42" s="95">
        <f t="shared" si="4"/>
        <v>0</v>
      </c>
      <c r="M42" s="90">
        <f t="shared" si="2"/>
        <v>0</v>
      </c>
    </row>
    <row r="43" spans="1:13" ht="13" hidden="1" x14ac:dyDescent="0.3">
      <c r="A43" s="7">
        <v>1860</v>
      </c>
      <c r="B43" s="77" t="s">
        <v>23</v>
      </c>
      <c r="C43" s="91"/>
      <c r="D43" s="92"/>
      <c r="E43" s="93"/>
      <c r="F43" s="93"/>
      <c r="G43" s="81">
        <f t="shared" si="0"/>
        <v>0</v>
      </c>
      <c r="H43" s="94"/>
      <c r="I43" s="89">
        <f t="shared" si="3"/>
        <v>0</v>
      </c>
      <c r="J43" s="84">
        <f t="shared" si="1"/>
        <v>0</v>
      </c>
      <c r="K43" s="85">
        <v>0</v>
      </c>
      <c r="L43" s="95">
        <f t="shared" si="4"/>
        <v>0</v>
      </c>
      <c r="M43" s="90">
        <f t="shared" si="2"/>
        <v>0</v>
      </c>
    </row>
    <row r="44" spans="1:13" ht="13" hidden="1" x14ac:dyDescent="0.3">
      <c r="A44" s="7">
        <v>1860</v>
      </c>
      <c r="B44" s="77" t="s">
        <v>24</v>
      </c>
      <c r="C44" s="91"/>
      <c r="D44" s="92"/>
      <c r="E44" s="93"/>
      <c r="F44" s="93"/>
      <c r="G44" s="81">
        <f t="shared" si="0"/>
        <v>0</v>
      </c>
      <c r="H44" s="94"/>
      <c r="I44" s="89">
        <f t="shared" si="3"/>
        <v>0</v>
      </c>
      <c r="J44" s="84">
        <f t="shared" si="1"/>
        <v>0</v>
      </c>
      <c r="K44" s="85">
        <v>0</v>
      </c>
      <c r="L44" s="95">
        <f t="shared" si="4"/>
        <v>0</v>
      </c>
      <c r="M44" s="90">
        <f t="shared" si="2"/>
        <v>0</v>
      </c>
    </row>
    <row r="45" spans="1:13" ht="13" hidden="1" x14ac:dyDescent="0.3">
      <c r="A45" s="7">
        <v>1905</v>
      </c>
      <c r="B45" s="77" t="s">
        <v>11</v>
      </c>
      <c r="C45" s="91"/>
      <c r="D45" s="92"/>
      <c r="E45" s="93"/>
      <c r="F45" s="93"/>
      <c r="G45" s="81">
        <f t="shared" si="0"/>
        <v>0</v>
      </c>
      <c r="H45" s="94"/>
      <c r="I45" s="89">
        <f t="shared" si="3"/>
        <v>0</v>
      </c>
      <c r="J45" s="84">
        <f t="shared" si="1"/>
        <v>0</v>
      </c>
      <c r="K45" s="85">
        <v>0</v>
      </c>
      <c r="L45" s="95">
        <f t="shared" si="4"/>
        <v>0</v>
      </c>
      <c r="M45" s="90">
        <f t="shared" si="2"/>
        <v>0</v>
      </c>
    </row>
    <row r="46" spans="1:13" ht="13" hidden="1" x14ac:dyDescent="0.3">
      <c r="A46" s="7">
        <v>1908</v>
      </c>
      <c r="B46" s="77" t="s">
        <v>25</v>
      </c>
      <c r="C46" s="91"/>
      <c r="D46" s="92"/>
      <c r="E46" s="93"/>
      <c r="F46" s="93"/>
      <c r="G46" s="81">
        <f t="shared" si="0"/>
        <v>0</v>
      </c>
      <c r="H46" s="94"/>
      <c r="I46" s="89">
        <f t="shared" si="3"/>
        <v>0</v>
      </c>
      <c r="J46" s="84">
        <f t="shared" si="1"/>
        <v>0</v>
      </c>
      <c r="K46" s="85">
        <v>0</v>
      </c>
      <c r="L46" s="95">
        <f t="shared" si="4"/>
        <v>0</v>
      </c>
      <c r="M46" s="90">
        <f t="shared" si="2"/>
        <v>0</v>
      </c>
    </row>
    <row r="47" spans="1:13" ht="13" hidden="1" x14ac:dyDescent="0.3">
      <c r="A47" s="7">
        <v>1910</v>
      </c>
      <c r="B47" s="77" t="s">
        <v>13</v>
      </c>
      <c r="C47" s="91"/>
      <c r="D47" s="92"/>
      <c r="E47" s="93"/>
      <c r="F47" s="93"/>
      <c r="G47" s="81">
        <f t="shared" si="0"/>
        <v>0</v>
      </c>
      <c r="H47" s="94"/>
      <c r="I47" s="89">
        <f t="shared" si="3"/>
        <v>0</v>
      </c>
      <c r="J47" s="84">
        <f t="shared" si="1"/>
        <v>0</v>
      </c>
      <c r="K47" s="85">
        <v>0</v>
      </c>
      <c r="L47" s="95">
        <f t="shared" si="4"/>
        <v>0</v>
      </c>
      <c r="M47" s="90">
        <f t="shared" si="2"/>
        <v>0</v>
      </c>
    </row>
    <row r="48" spans="1:13" ht="13" hidden="1" x14ac:dyDescent="0.3">
      <c r="A48" s="7">
        <v>1915</v>
      </c>
      <c r="B48" s="77" t="s">
        <v>26</v>
      </c>
      <c r="C48" s="91"/>
      <c r="D48" s="92"/>
      <c r="E48" s="93"/>
      <c r="F48" s="93"/>
      <c r="G48" s="81">
        <f t="shared" si="0"/>
        <v>0</v>
      </c>
      <c r="H48" s="94"/>
      <c r="I48" s="89">
        <f t="shared" si="3"/>
        <v>0</v>
      </c>
      <c r="J48" s="84">
        <f t="shared" si="1"/>
        <v>0</v>
      </c>
      <c r="K48" s="85">
        <v>0</v>
      </c>
      <c r="L48" s="95">
        <f t="shared" si="4"/>
        <v>0</v>
      </c>
      <c r="M48" s="90">
        <f t="shared" si="2"/>
        <v>0</v>
      </c>
    </row>
    <row r="49" spans="1:13" ht="13" hidden="1" x14ac:dyDescent="0.3">
      <c r="A49" s="7">
        <v>1915</v>
      </c>
      <c r="B49" s="77" t="s">
        <v>27</v>
      </c>
      <c r="C49" s="91"/>
      <c r="D49" s="92"/>
      <c r="E49" s="93"/>
      <c r="F49" s="93"/>
      <c r="G49" s="81">
        <f t="shared" si="0"/>
        <v>0</v>
      </c>
      <c r="H49" s="94"/>
      <c r="I49" s="89">
        <f t="shared" si="3"/>
        <v>0</v>
      </c>
      <c r="J49" s="84">
        <f t="shared" si="1"/>
        <v>0</v>
      </c>
      <c r="K49" s="85">
        <v>0</v>
      </c>
      <c r="L49" s="95">
        <f t="shared" si="4"/>
        <v>0</v>
      </c>
      <c r="M49" s="90">
        <f t="shared" si="2"/>
        <v>0</v>
      </c>
    </row>
    <row r="50" spans="1:13" ht="13" hidden="1" x14ac:dyDescent="0.3">
      <c r="A50" s="7">
        <v>1920</v>
      </c>
      <c r="B50" s="77" t="s">
        <v>28</v>
      </c>
      <c r="C50" s="91"/>
      <c r="D50" s="92"/>
      <c r="E50" s="93"/>
      <c r="F50" s="93"/>
      <c r="G50" s="81">
        <f t="shared" si="0"/>
        <v>0</v>
      </c>
      <c r="H50" s="94"/>
      <c r="I50" s="89">
        <f t="shared" si="3"/>
        <v>0</v>
      </c>
      <c r="J50" s="84">
        <f t="shared" si="1"/>
        <v>0</v>
      </c>
      <c r="K50" s="85">
        <v>0</v>
      </c>
      <c r="L50" s="95">
        <f t="shared" si="4"/>
        <v>0</v>
      </c>
      <c r="M50" s="90">
        <f t="shared" si="2"/>
        <v>0</v>
      </c>
    </row>
    <row r="51" spans="1:13" ht="13" hidden="1" x14ac:dyDescent="0.3">
      <c r="A51" s="7">
        <v>1920</v>
      </c>
      <c r="B51" s="77" t="s">
        <v>29</v>
      </c>
      <c r="C51" s="91"/>
      <c r="D51" s="92"/>
      <c r="E51" s="93"/>
      <c r="F51" s="93"/>
      <c r="G51" s="81">
        <f t="shared" si="0"/>
        <v>0</v>
      </c>
      <c r="H51" s="94"/>
      <c r="I51" s="89">
        <f t="shared" si="3"/>
        <v>0</v>
      </c>
      <c r="J51" s="84">
        <f t="shared" si="1"/>
        <v>0</v>
      </c>
      <c r="K51" s="85">
        <v>0</v>
      </c>
      <c r="L51" s="11">
        <f t="shared" si="4"/>
        <v>0</v>
      </c>
      <c r="M51" s="96">
        <f t="shared" si="2"/>
        <v>0</v>
      </c>
    </row>
    <row r="52" spans="1:13" ht="13" hidden="1" x14ac:dyDescent="0.3">
      <c r="A52" s="7">
        <v>1920</v>
      </c>
      <c r="B52" s="77" t="s">
        <v>30</v>
      </c>
      <c r="C52" s="91"/>
      <c r="D52" s="92"/>
      <c r="E52" s="93"/>
      <c r="F52" s="93"/>
      <c r="G52" s="81">
        <f t="shared" si="0"/>
        <v>0</v>
      </c>
      <c r="H52" s="94"/>
      <c r="I52" s="89">
        <f t="shared" si="3"/>
        <v>0</v>
      </c>
      <c r="J52" s="84">
        <f t="shared" si="1"/>
        <v>0</v>
      </c>
      <c r="K52" s="85">
        <v>0</v>
      </c>
      <c r="L52" s="11">
        <f t="shared" si="4"/>
        <v>0</v>
      </c>
      <c r="M52" s="96">
        <f t="shared" si="2"/>
        <v>0</v>
      </c>
    </row>
    <row r="53" spans="1:13" ht="13" hidden="1" x14ac:dyDescent="0.3">
      <c r="A53" s="7">
        <v>1930</v>
      </c>
      <c r="B53" s="77" t="s">
        <v>31</v>
      </c>
      <c r="C53" s="91"/>
      <c r="D53" s="92"/>
      <c r="E53" s="93"/>
      <c r="F53" s="93"/>
      <c r="G53" s="81">
        <f t="shared" si="0"/>
        <v>0</v>
      </c>
      <c r="H53" s="94"/>
      <c r="I53" s="89">
        <f t="shared" si="3"/>
        <v>0</v>
      </c>
      <c r="J53" s="84">
        <f t="shared" si="1"/>
        <v>0</v>
      </c>
      <c r="K53" s="85">
        <v>0</v>
      </c>
      <c r="L53" s="11">
        <f t="shared" si="4"/>
        <v>0</v>
      </c>
      <c r="M53" s="90">
        <f t="shared" si="2"/>
        <v>0</v>
      </c>
    </row>
    <row r="54" spans="1:13" ht="13" hidden="1" x14ac:dyDescent="0.3">
      <c r="A54" s="7">
        <v>1935</v>
      </c>
      <c r="B54" s="77" t="s">
        <v>32</v>
      </c>
      <c r="C54" s="91"/>
      <c r="D54" s="92"/>
      <c r="E54" s="93"/>
      <c r="F54" s="93"/>
      <c r="G54" s="81">
        <f t="shared" si="0"/>
        <v>0</v>
      </c>
      <c r="H54" s="94"/>
      <c r="I54" s="89">
        <f t="shared" si="3"/>
        <v>0</v>
      </c>
      <c r="J54" s="84">
        <f t="shared" si="1"/>
        <v>0</v>
      </c>
      <c r="K54" s="85">
        <v>0</v>
      </c>
      <c r="L54" s="95">
        <f t="shared" si="4"/>
        <v>0</v>
      </c>
      <c r="M54" s="90">
        <f t="shared" si="2"/>
        <v>0</v>
      </c>
    </row>
    <row r="55" spans="1:13" ht="13" hidden="1" x14ac:dyDescent="0.3">
      <c r="A55" s="7">
        <v>1940</v>
      </c>
      <c r="B55" s="77" t="s">
        <v>33</v>
      </c>
      <c r="C55" s="91"/>
      <c r="D55" s="92"/>
      <c r="E55" s="93"/>
      <c r="F55" s="93"/>
      <c r="G55" s="81">
        <f t="shared" si="0"/>
        <v>0</v>
      </c>
      <c r="H55" s="94"/>
      <c r="I55" s="89">
        <f t="shared" si="3"/>
        <v>0</v>
      </c>
      <c r="J55" s="84">
        <f t="shared" si="1"/>
        <v>0</v>
      </c>
      <c r="K55" s="85">
        <v>0</v>
      </c>
      <c r="L55" s="11">
        <f t="shared" si="4"/>
        <v>0</v>
      </c>
      <c r="M55" s="96">
        <f t="shared" si="2"/>
        <v>0</v>
      </c>
    </row>
    <row r="56" spans="1:13" ht="13" hidden="1" x14ac:dyDescent="0.3">
      <c r="A56" s="7">
        <v>1945</v>
      </c>
      <c r="B56" s="77" t="s">
        <v>34</v>
      </c>
      <c r="C56" s="91"/>
      <c r="D56" s="92"/>
      <c r="E56" s="93"/>
      <c r="F56" s="93"/>
      <c r="G56" s="81">
        <f t="shared" si="0"/>
        <v>0</v>
      </c>
      <c r="H56" s="94"/>
      <c r="I56" s="89">
        <f t="shared" si="3"/>
        <v>0</v>
      </c>
      <c r="J56" s="84">
        <f t="shared" si="1"/>
        <v>0</v>
      </c>
      <c r="K56" s="85">
        <v>0</v>
      </c>
      <c r="L56" s="95">
        <f t="shared" si="4"/>
        <v>0</v>
      </c>
      <c r="M56" s="90">
        <f t="shared" si="2"/>
        <v>0</v>
      </c>
    </row>
    <row r="57" spans="1:13" ht="13" hidden="1" x14ac:dyDescent="0.3">
      <c r="A57" s="7">
        <v>1950</v>
      </c>
      <c r="B57" s="77" t="s">
        <v>35</v>
      </c>
      <c r="C57" s="91"/>
      <c r="D57" s="92"/>
      <c r="E57" s="93"/>
      <c r="F57" s="93"/>
      <c r="G57" s="81">
        <f t="shared" si="0"/>
        <v>0</v>
      </c>
      <c r="H57" s="94"/>
      <c r="I57" s="89">
        <f t="shared" si="3"/>
        <v>0</v>
      </c>
      <c r="J57" s="84">
        <f t="shared" si="1"/>
        <v>0</v>
      </c>
      <c r="K57" s="85">
        <v>0</v>
      </c>
      <c r="L57" s="11">
        <f t="shared" si="4"/>
        <v>0</v>
      </c>
      <c r="M57" s="96">
        <f t="shared" si="2"/>
        <v>0</v>
      </c>
    </row>
    <row r="58" spans="1:13" ht="13" hidden="1" x14ac:dyDescent="0.3">
      <c r="A58" s="7">
        <v>1955</v>
      </c>
      <c r="B58" s="77" t="s">
        <v>36</v>
      </c>
      <c r="C58" s="91"/>
      <c r="D58" s="92"/>
      <c r="E58" s="93"/>
      <c r="F58" s="93"/>
      <c r="G58" s="81">
        <f t="shared" si="0"/>
        <v>0</v>
      </c>
      <c r="H58" s="94"/>
      <c r="I58" s="89">
        <f t="shared" si="3"/>
        <v>0</v>
      </c>
      <c r="J58" s="84">
        <f t="shared" si="1"/>
        <v>0</v>
      </c>
      <c r="K58" s="85">
        <v>0</v>
      </c>
      <c r="L58" s="11">
        <f t="shared" si="4"/>
        <v>0</v>
      </c>
      <c r="M58" s="96">
        <f t="shared" si="2"/>
        <v>0</v>
      </c>
    </row>
    <row r="59" spans="1:13" ht="13" hidden="1" x14ac:dyDescent="0.3">
      <c r="A59" s="7">
        <v>1955</v>
      </c>
      <c r="B59" s="77" t="s">
        <v>37</v>
      </c>
      <c r="C59" s="91"/>
      <c r="D59" s="92"/>
      <c r="E59" s="93"/>
      <c r="F59" s="93"/>
      <c r="G59" s="81">
        <f t="shared" si="0"/>
        <v>0</v>
      </c>
      <c r="H59" s="94"/>
      <c r="I59" s="89">
        <f t="shared" si="3"/>
        <v>0</v>
      </c>
      <c r="J59" s="84">
        <f t="shared" si="1"/>
        <v>0</v>
      </c>
      <c r="K59" s="85">
        <v>0</v>
      </c>
      <c r="L59" s="95">
        <f t="shared" si="4"/>
        <v>0</v>
      </c>
      <c r="M59" s="90">
        <f t="shared" si="2"/>
        <v>0</v>
      </c>
    </row>
    <row r="60" spans="1:13" ht="13" hidden="1" x14ac:dyDescent="0.3">
      <c r="A60" s="7">
        <v>1960</v>
      </c>
      <c r="B60" s="77" t="s">
        <v>38</v>
      </c>
      <c r="C60" s="91"/>
      <c r="D60" s="92"/>
      <c r="E60" s="93"/>
      <c r="F60" s="93"/>
      <c r="G60" s="81">
        <f t="shared" si="0"/>
        <v>0</v>
      </c>
      <c r="H60" s="94"/>
      <c r="I60" s="89">
        <f t="shared" si="3"/>
        <v>0</v>
      </c>
      <c r="J60" s="84">
        <f t="shared" si="1"/>
        <v>0</v>
      </c>
      <c r="K60" s="85">
        <v>0</v>
      </c>
      <c r="L60" s="11">
        <f t="shared" si="4"/>
        <v>0</v>
      </c>
      <c r="M60" s="96">
        <f t="shared" si="2"/>
        <v>0</v>
      </c>
    </row>
    <row r="61" spans="1:13" ht="13" hidden="1" x14ac:dyDescent="0.3">
      <c r="A61" s="7">
        <v>1970</v>
      </c>
      <c r="B61" s="97" t="s">
        <v>39</v>
      </c>
      <c r="C61" s="91"/>
      <c r="D61" s="92"/>
      <c r="E61" s="93"/>
      <c r="F61" s="93"/>
      <c r="G61" s="81">
        <f t="shared" si="0"/>
        <v>0</v>
      </c>
      <c r="H61" s="94"/>
      <c r="I61" s="89">
        <f t="shared" si="3"/>
        <v>0</v>
      </c>
      <c r="J61" s="84">
        <f t="shared" si="1"/>
        <v>0</v>
      </c>
      <c r="K61" s="85">
        <v>0</v>
      </c>
      <c r="L61" s="11">
        <f t="shared" si="4"/>
        <v>0</v>
      </c>
      <c r="M61" s="96">
        <f t="shared" si="2"/>
        <v>0</v>
      </c>
    </row>
    <row r="62" spans="1:13" ht="13" hidden="1" x14ac:dyDescent="0.3">
      <c r="A62" s="7">
        <v>1975</v>
      </c>
      <c r="B62" s="77" t="s">
        <v>40</v>
      </c>
      <c r="C62" s="91"/>
      <c r="D62" s="92"/>
      <c r="E62" s="93"/>
      <c r="F62" s="93"/>
      <c r="G62" s="81">
        <f t="shared" si="0"/>
        <v>0</v>
      </c>
      <c r="H62" s="94"/>
      <c r="I62" s="89">
        <f t="shared" si="3"/>
        <v>0</v>
      </c>
      <c r="J62" s="84">
        <f t="shared" si="1"/>
        <v>0</v>
      </c>
      <c r="K62" s="85">
        <v>0</v>
      </c>
      <c r="L62" s="95">
        <f t="shared" si="4"/>
        <v>0</v>
      </c>
      <c r="M62" s="90">
        <f t="shared" si="2"/>
        <v>0</v>
      </c>
    </row>
    <row r="63" spans="1:13" ht="13" hidden="1" x14ac:dyDescent="0.3">
      <c r="A63" s="7">
        <v>1980</v>
      </c>
      <c r="B63" s="77" t="s">
        <v>41</v>
      </c>
      <c r="C63" s="91"/>
      <c r="D63" s="92"/>
      <c r="E63" s="93"/>
      <c r="F63" s="93"/>
      <c r="G63" s="81">
        <f t="shared" si="0"/>
        <v>0</v>
      </c>
      <c r="H63" s="94"/>
      <c r="I63" s="89">
        <f t="shared" si="3"/>
        <v>0</v>
      </c>
      <c r="J63" s="84">
        <f t="shared" si="1"/>
        <v>0</v>
      </c>
      <c r="K63" s="85">
        <v>0</v>
      </c>
      <c r="L63" s="95">
        <f t="shared" si="4"/>
        <v>0</v>
      </c>
      <c r="M63" s="90">
        <f t="shared" si="2"/>
        <v>0</v>
      </c>
    </row>
    <row r="64" spans="1:13" ht="13" hidden="1" x14ac:dyDescent="0.3">
      <c r="A64" s="7">
        <v>1985</v>
      </c>
      <c r="B64" s="77" t="s">
        <v>42</v>
      </c>
      <c r="C64" s="91"/>
      <c r="D64" s="92"/>
      <c r="E64" s="93"/>
      <c r="F64" s="93"/>
      <c r="G64" s="81">
        <f t="shared" si="0"/>
        <v>0</v>
      </c>
      <c r="H64" s="94"/>
      <c r="I64" s="89">
        <f t="shared" si="3"/>
        <v>0</v>
      </c>
      <c r="J64" s="84">
        <f t="shared" si="1"/>
        <v>0</v>
      </c>
      <c r="K64" s="85">
        <v>0</v>
      </c>
      <c r="L64" s="11">
        <f t="shared" si="4"/>
        <v>0</v>
      </c>
      <c r="M64" s="96">
        <f t="shared" si="2"/>
        <v>0</v>
      </c>
    </row>
    <row r="65" spans="1:17" ht="13" hidden="1" x14ac:dyDescent="0.3">
      <c r="A65" s="7">
        <v>1990</v>
      </c>
      <c r="B65" s="39" t="s">
        <v>43</v>
      </c>
      <c r="C65" s="91"/>
      <c r="D65" s="92"/>
      <c r="E65" s="93"/>
      <c r="F65" s="93"/>
      <c r="G65" s="81">
        <f t="shared" si="0"/>
        <v>0</v>
      </c>
      <c r="H65" s="94"/>
      <c r="I65" s="89">
        <f t="shared" si="3"/>
        <v>0</v>
      </c>
      <c r="J65" s="84">
        <f t="shared" si="1"/>
        <v>0</v>
      </c>
      <c r="K65" s="85">
        <v>0</v>
      </c>
      <c r="L65" s="95">
        <f t="shared" si="4"/>
        <v>0</v>
      </c>
      <c r="M65" s="90">
        <f t="shared" si="2"/>
        <v>0</v>
      </c>
    </row>
    <row r="66" spans="1:17" ht="13" hidden="1" x14ac:dyDescent="0.3">
      <c r="A66" s="7">
        <v>1995</v>
      </c>
      <c r="B66" s="77" t="s">
        <v>44</v>
      </c>
      <c r="C66" s="91"/>
      <c r="D66" s="92"/>
      <c r="E66" s="93"/>
      <c r="F66" s="93"/>
      <c r="G66" s="81">
        <f t="shared" si="0"/>
        <v>0</v>
      </c>
      <c r="H66" s="94"/>
      <c r="I66" s="98">
        <f t="shared" si="3"/>
        <v>0</v>
      </c>
      <c r="J66" s="99">
        <f t="shared" si="1"/>
        <v>0</v>
      </c>
      <c r="K66" s="85">
        <v>0</v>
      </c>
      <c r="L66" s="95">
        <f t="shared" si="4"/>
        <v>0</v>
      </c>
      <c r="M66" s="90">
        <f t="shared" si="2"/>
        <v>0</v>
      </c>
    </row>
    <row r="67" spans="1:17" ht="13" hidden="1" x14ac:dyDescent="0.3">
      <c r="A67" s="7">
        <v>2440</v>
      </c>
      <c r="B67" s="8" t="s">
        <v>46</v>
      </c>
      <c r="C67" s="91"/>
      <c r="D67" s="92"/>
      <c r="E67" s="93"/>
      <c r="F67" s="93"/>
      <c r="G67" s="81">
        <f t="shared" si="0"/>
        <v>0</v>
      </c>
      <c r="H67" s="94"/>
      <c r="I67" s="98">
        <f t="shared" si="3"/>
        <v>0</v>
      </c>
      <c r="J67" s="99">
        <f t="shared" si="1"/>
        <v>0</v>
      </c>
      <c r="K67" s="85">
        <v>0</v>
      </c>
      <c r="L67" s="95">
        <f t="shared" si="4"/>
        <v>0</v>
      </c>
      <c r="M67" s="90">
        <f t="shared" si="2"/>
        <v>0</v>
      </c>
    </row>
    <row r="68" spans="1:17" ht="13.5" hidden="1" thickBot="1" x14ac:dyDescent="0.35">
      <c r="A68" s="37">
        <v>2005</v>
      </c>
      <c r="B68" s="100" t="s">
        <v>201</v>
      </c>
      <c r="C68" s="101"/>
      <c r="D68" s="102"/>
      <c r="E68" s="103"/>
      <c r="F68" s="103"/>
      <c r="G68" s="81">
        <f t="shared" si="0"/>
        <v>0</v>
      </c>
      <c r="H68" s="104"/>
      <c r="I68" s="105">
        <f t="shared" si="3"/>
        <v>0</v>
      </c>
      <c r="J68" s="106">
        <f t="shared" si="1"/>
        <v>0</v>
      </c>
      <c r="K68" s="85">
        <v>0</v>
      </c>
      <c r="L68" s="107">
        <f t="shared" si="4"/>
        <v>0</v>
      </c>
      <c r="M68" s="108">
        <f t="shared" si="2"/>
        <v>0</v>
      </c>
    </row>
    <row r="69" spans="1:17" ht="13.5" hidden="1" thickBot="1" x14ac:dyDescent="0.35">
      <c r="A69" s="109"/>
      <c r="B69" s="110" t="s">
        <v>45</v>
      </c>
      <c r="C69" s="111">
        <f>SUM(C28:C68)</f>
        <v>0</v>
      </c>
      <c r="D69" s="111">
        <f t="shared" ref="D69:E69" si="5">SUM(D28:D68)</f>
        <v>0</v>
      </c>
      <c r="E69" s="111">
        <f t="shared" si="5"/>
        <v>0</v>
      </c>
      <c r="F69" s="112"/>
      <c r="G69" s="111">
        <f>SUM(G29:G68)</f>
        <v>0</v>
      </c>
      <c r="H69" s="111">
        <f t="shared" ref="H69" si="6">SUM(H28:H68)</f>
        <v>0</v>
      </c>
      <c r="I69" s="113"/>
      <c r="J69" s="111">
        <f>SUM(J28:J68)</f>
        <v>0</v>
      </c>
      <c r="K69" s="111">
        <f t="shared" ref="K69:L69" si="7">SUM(K28:K68)</f>
        <v>0</v>
      </c>
      <c r="L69" s="114">
        <f t="shared" si="7"/>
        <v>0</v>
      </c>
      <c r="M69" s="115">
        <f t="shared" si="2"/>
        <v>0</v>
      </c>
    </row>
    <row r="70" spans="1:17" ht="13" hidden="1" x14ac:dyDescent="0.3">
      <c r="A70" s="1"/>
      <c r="B70" s="3"/>
      <c r="C70" s="116"/>
      <c r="D70" s="116"/>
      <c r="E70" s="116"/>
      <c r="F70" s="116"/>
      <c r="G70" s="116"/>
      <c r="H70" s="116"/>
      <c r="I70" s="116"/>
      <c r="J70" s="116"/>
      <c r="K70" s="116"/>
    </row>
    <row r="71" spans="1:17" hidden="1" x14ac:dyDescent="0.25"/>
    <row r="72" spans="1:17" ht="18" hidden="1" customHeight="1" thickBot="1" x14ac:dyDescent="0.45">
      <c r="A72" s="54"/>
      <c r="B72" s="54"/>
      <c r="C72" s="54"/>
      <c r="D72" s="54"/>
      <c r="E72" s="55" t="s">
        <v>173</v>
      </c>
      <c r="F72" s="60">
        <f>F121-1</f>
        <v>2017</v>
      </c>
      <c r="G72" s="54"/>
      <c r="H72" s="54"/>
      <c r="I72" s="54"/>
      <c r="J72" s="54"/>
      <c r="K72" s="54"/>
    </row>
    <row r="73" spans="1:17" ht="13" hidden="1" x14ac:dyDescent="0.25">
      <c r="A73" s="61"/>
      <c r="B73" s="61"/>
      <c r="C73" s="61"/>
      <c r="D73" s="61"/>
      <c r="E73" s="61"/>
      <c r="F73" s="61"/>
      <c r="G73" s="61"/>
      <c r="H73" s="61"/>
      <c r="I73" s="61"/>
      <c r="J73" s="61"/>
      <c r="K73" s="61"/>
      <c r="Q73" s="2">
        <v>2017</v>
      </c>
    </row>
    <row r="74" spans="1:17" ht="19" hidden="1" customHeight="1" thickBot="1" x14ac:dyDescent="0.45">
      <c r="A74" s="54"/>
      <c r="B74" s="54"/>
      <c r="C74" s="126" t="s">
        <v>174</v>
      </c>
      <c r="D74" s="127"/>
      <c r="E74" s="127"/>
      <c r="F74" s="127"/>
      <c r="G74" s="128" t="s">
        <v>175</v>
      </c>
      <c r="H74" s="129"/>
      <c r="I74" s="62" t="s">
        <v>176</v>
      </c>
      <c r="J74" s="54"/>
      <c r="K74" s="54"/>
      <c r="Q74" s="2">
        <v>2018</v>
      </c>
    </row>
    <row r="75" spans="1:17" ht="64" hidden="1" customHeight="1" thickBot="1" x14ac:dyDescent="0.3">
      <c r="A75" s="130" t="s">
        <v>177</v>
      </c>
      <c r="B75" s="132" t="s">
        <v>178</v>
      </c>
      <c r="C75" s="63" t="s">
        <v>179</v>
      </c>
      <c r="D75" s="64" t="s">
        <v>180</v>
      </c>
      <c r="E75" s="65" t="s">
        <v>181</v>
      </c>
      <c r="F75" s="66" t="s">
        <v>182</v>
      </c>
      <c r="G75" s="66" t="s">
        <v>183</v>
      </c>
      <c r="H75" s="63" t="s">
        <v>184</v>
      </c>
      <c r="I75" s="67" t="s">
        <v>185</v>
      </c>
      <c r="J75" s="68" t="s">
        <v>186</v>
      </c>
      <c r="K75" s="65" t="s">
        <v>187</v>
      </c>
      <c r="L75" s="66" t="s">
        <v>188</v>
      </c>
      <c r="M75" s="67" t="s">
        <v>189</v>
      </c>
    </row>
    <row r="76" spans="1:17" ht="13.5" hidden="1" thickBot="1" x14ac:dyDescent="0.35">
      <c r="A76" s="131"/>
      <c r="B76" s="133"/>
      <c r="C76" s="69" t="s">
        <v>190</v>
      </c>
      <c r="D76" s="70" t="s">
        <v>191</v>
      </c>
      <c r="E76" s="71" t="s">
        <v>192</v>
      </c>
      <c r="F76" s="71" t="s">
        <v>193</v>
      </c>
      <c r="G76" s="72" t="s">
        <v>194</v>
      </c>
      <c r="H76" s="73" t="s">
        <v>195</v>
      </c>
      <c r="I76" s="71" t="s">
        <v>196</v>
      </c>
      <c r="J76" s="69" t="s">
        <v>197</v>
      </c>
      <c r="K76" s="74" t="s">
        <v>198</v>
      </c>
      <c r="L76" s="71" t="s">
        <v>199</v>
      </c>
      <c r="M76" s="75" t="s">
        <v>200</v>
      </c>
    </row>
    <row r="77" spans="1:17" ht="13" hidden="1" x14ac:dyDescent="0.3">
      <c r="A77" s="76">
        <v>1609</v>
      </c>
      <c r="B77" s="77" t="s">
        <v>8</v>
      </c>
      <c r="C77" s="78"/>
      <c r="D77" s="79"/>
      <c r="E77" s="79"/>
      <c r="F77" s="80"/>
      <c r="G77" s="81">
        <f t="shared" ref="G77:G117" si="8">C77-D77+(E77*0.5)-F77</f>
        <v>0</v>
      </c>
      <c r="H77" s="82"/>
      <c r="I77" s="83">
        <f>IF(H77=0,0,1/H77)</f>
        <v>0</v>
      </c>
      <c r="J77" s="84">
        <f t="shared" ref="J77:J117" si="9">IF(H77=0,0,+G77/H77)</f>
        <v>0</v>
      </c>
      <c r="K77" s="85">
        <v>0</v>
      </c>
      <c r="L77" s="86">
        <f>IF(ISERROR(+K77-J77), 0, +K77-J77)</f>
        <v>0</v>
      </c>
      <c r="M77" s="87">
        <f>IFERROR(L77/K77,0)</f>
        <v>0</v>
      </c>
    </row>
    <row r="78" spans="1:17" ht="13" hidden="1" x14ac:dyDescent="0.3">
      <c r="A78" s="41">
        <v>1611</v>
      </c>
      <c r="B78" s="88" t="s">
        <v>9</v>
      </c>
      <c r="C78" s="78"/>
      <c r="D78" s="79"/>
      <c r="E78" s="80"/>
      <c r="F78" s="80"/>
      <c r="G78" s="81">
        <f t="shared" si="8"/>
        <v>0</v>
      </c>
      <c r="H78" s="82"/>
      <c r="I78" s="89">
        <f>IF(H78=0,0,1/H78)</f>
        <v>0</v>
      </c>
      <c r="J78" s="84">
        <f t="shared" si="9"/>
        <v>0</v>
      </c>
      <c r="K78" s="85">
        <v>0</v>
      </c>
      <c r="L78" s="86">
        <f>IF(ISERROR(+K78-J78), 0, +K78-J78)</f>
        <v>0</v>
      </c>
      <c r="M78" s="90">
        <f t="shared" ref="M78:M118" si="10">IFERROR(L78/K78,0)</f>
        <v>0</v>
      </c>
    </row>
    <row r="79" spans="1:17" ht="13" hidden="1" x14ac:dyDescent="0.3">
      <c r="A79" s="7">
        <v>1612</v>
      </c>
      <c r="B79" s="77" t="s">
        <v>10</v>
      </c>
      <c r="C79" s="91"/>
      <c r="D79" s="92"/>
      <c r="E79" s="93"/>
      <c r="F79" s="93"/>
      <c r="G79" s="81">
        <f t="shared" si="8"/>
        <v>0</v>
      </c>
      <c r="H79" s="94"/>
      <c r="I79" s="89">
        <f t="shared" ref="I79:I117" si="11">IF(H79=0,0,1/H79)</f>
        <v>0</v>
      </c>
      <c r="J79" s="84">
        <f t="shared" si="9"/>
        <v>0</v>
      </c>
      <c r="K79" s="85">
        <v>0</v>
      </c>
      <c r="L79" s="95">
        <f t="shared" ref="L79:L117" si="12">IF(ISERROR(+K79-J79), 0, +K79-J79)</f>
        <v>0</v>
      </c>
      <c r="M79" s="90">
        <f t="shared" si="10"/>
        <v>0</v>
      </c>
    </row>
    <row r="80" spans="1:17" ht="13" hidden="1" x14ac:dyDescent="0.3">
      <c r="A80" s="7">
        <v>1805</v>
      </c>
      <c r="B80" s="77" t="s">
        <v>11</v>
      </c>
      <c r="C80" s="91"/>
      <c r="D80" s="92"/>
      <c r="E80" s="93"/>
      <c r="F80" s="93"/>
      <c r="G80" s="81">
        <f t="shared" si="8"/>
        <v>0</v>
      </c>
      <c r="H80" s="94"/>
      <c r="I80" s="89">
        <f t="shared" si="11"/>
        <v>0</v>
      </c>
      <c r="J80" s="84">
        <f t="shared" si="9"/>
        <v>0</v>
      </c>
      <c r="K80" s="85">
        <v>0</v>
      </c>
      <c r="L80" s="95">
        <f t="shared" si="12"/>
        <v>0</v>
      </c>
      <c r="M80" s="90">
        <f t="shared" si="10"/>
        <v>0</v>
      </c>
    </row>
    <row r="81" spans="1:13" ht="13" hidden="1" x14ac:dyDescent="0.3">
      <c r="A81" s="7">
        <v>1808</v>
      </c>
      <c r="B81" s="77" t="s">
        <v>12</v>
      </c>
      <c r="C81" s="91"/>
      <c r="D81" s="92"/>
      <c r="E81" s="93"/>
      <c r="F81" s="93"/>
      <c r="G81" s="81">
        <f t="shared" si="8"/>
        <v>0</v>
      </c>
      <c r="H81" s="94"/>
      <c r="I81" s="89">
        <f t="shared" si="11"/>
        <v>0</v>
      </c>
      <c r="J81" s="84">
        <f t="shared" si="9"/>
        <v>0</v>
      </c>
      <c r="K81" s="85">
        <v>0</v>
      </c>
      <c r="L81" s="95">
        <f t="shared" si="12"/>
        <v>0</v>
      </c>
      <c r="M81" s="90">
        <f t="shared" si="10"/>
        <v>0</v>
      </c>
    </row>
    <row r="82" spans="1:13" ht="13" hidden="1" x14ac:dyDescent="0.3">
      <c r="A82" s="7">
        <v>1810</v>
      </c>
      <c r="B82" s="77" t="s">
        <v>13</v>
      </c>
      <c r="C82" s="91"/>
      <c r="D82" s="92"/>
      <c r="E82" s="93"/>
      <c r="F82" s="93"/>
      <c r="G82" s="81">
        <f t="shared" si="8"/>
        <v>0</v>
      </c>
      <c r="H82" s="94"/>
      <c r="I82" s="89">
        <f t="shared" si="11"/>
        <v>0</v>
      </c>
      <c r="J82" s="84">
        <f t="shared" si="9"/>
        <v>0</v>
      </c>
      <c r="K82" s="85">
        <v>0</v>
      </c>
      <c r="L82" s="95">
        <f t="shared" si="12"/>
        <v>0</v>
      </c>
      <c r="M82" s="90">
        <f t="shared" si="10"/>
        <v>0</v>
      </c>
    </row>
    <row r="83" spans="1:13" ht="13" hidden="1" x14ac:dyDescent="0.3">
      <c r="A83" s="7">
        <v>1815</v>
      </c>
      <c r="B83" s="77" t="s">
        <v>14</v>
      </c>
      <c r="C83" s="91"/>
      <c r="D83" s="92"/>
      <c r="E83" s="93"/>
      <c r="F83" s="93"/>
      <c r="G83" s="81">
        <f t="shared" si="8"/>
        <v>0</v>
      </c>
      <c r="H83" s="94"/>
      <c r="I83" s="89">
        <f t="shared" si="11"/>
        <v>0</v>
      </c>
      <c r="J83" s="84">
        <f t="shared" si="9"/>
        <v>0</v>
      </c>
      <c r="K83" s="85">
        <v>0</v>
      </c>
      <c r="L83" s="95">
        <f t="shared" si="12"/>
        <v>0</v>
      </c>
      <c r="M83" s="90">
        <f t="shared" si="10"/>
        <v>0</v>
      </c>
    </row>
    <row r="84" spans="1:13" ht="13" hidden="1" x14ac:dyDescent="0.3">
      <c r="A84" s="7">
        <v>1820</v>
      </c>
      <c r="B84" s="77" t="s">
        <v>15</v>
      </c>
      <c r="C84" s="91"/>
      <c r="D84" s="92"/>
      <c r="E84" s="93"/>
      <c r="F84" s="93"/>
      <c r="G84" s="81">
        <f t="shared" si="8"/>
        <v>0</v>
      </c>
      <c r="H84" s="94"/>
      <c r="I84" s="89">
        <f t="shared" si="11"/>
        <v>0</v>
      </c>
      <c r="J84" s="84">
        <f t="shared" si="9"/>
        <v>0</v>
      </c>
      <c r="K84" s="85">
        <v>0</v>
      </c>
      <c r="L84" s="95">
        <f t="shared" si="12"/>
        <v>0</v>
      </c>
      <c r="M84" s="90">
        <f t="shared" si="10"/>
        <v>0</v>
      </c>
    </row>
    <row r="85" spans="1:13" ht="13" hidden="1" x14ac:dyDescent="0.3">
      <c r="A85" s="7">
        <v>1825</v>
      </c>
      <c r="B85" s="77" t="s">
        <v>16</v>
      </c>
      <c r="C85" s="91"/>
      <c r="D85" s="92"/>
      <c r="E85" s="93"/>
      <c r="F85" s="93"/>
      <c r="G85" s="81">
        <f t="shared" si="8"/>
        <v>0</v>
      </c>
      <c r="H85" s="94"/>
      <c r="I85" s="89">
        <f t="shared" si="11"/>
        <v>0</v>
      </c>
      <c r="J85" s="84">
        <f t="shared" si="9"/>
        <v>0</v>
      </c>
      <c r="K85" s="85">
        <v>0</v>
      </c>
      <c r="L85" s="95">
        <f t="shared" si="12"/>
        <v>0</v>
      </c>
      <c r="M85" s="90">
        <f t="shared" si="10"/>
        <v>0</v>
      </c>
    </row>
    <row r="86" spans="1:13" ht="13" hidden="1" x14ac:dyDescent="0.3">
      <c r="A86" s="7">
        <v>1830</v>
      </c>
      <c r="B86" s="77" t="s">
        <v>17</v>
      </c>
      <c r="C86" s="91"/>
      <c r="D86" s="92"/>
      <c r="E86" s="93"/>
      <c r="F86" s="93"/>
      <c r="G86" s="81">
        <f t="shared" si="8"/>
        <v>0</v>
      </c>
      <c r="H86" s="94"/>
      <c r="I86" s="89">
        <f t="shared" si="11"/>
        <v>0</v>
      </c>
      <c r="J86" s="84">
        <f t="shared" si="9"/>
        <v>0</v>
      </c>
      <c r="K86" s="85">
        <v>0</v>
      </c>
      <c r="L86" s="11">
        <f t="shared" si="12"/>
        <v>0</v>
      </c>
      <c r="M86" s="96">
        <f t="shared" si="10"/>
        <v>0</v>
      </c>
    </row>
    <row r="87" spans="1:13" ht="13" hidden="1" x14ac:dyDescent="0.3">
      <c r="A87" s="7">
        <v>1835</v>
      </c>
      <c r="B87" s="77" t="s">
        <v>18</v>
      </c>
      <c r="C87" s="91"/>
      <c r="D87" s="92"/>
      <c r="E87" s="93"/>
      <c r="F87" s="93"/>
      <c r="G87" s="81">
        <f t="shared" si="8"/>
        <v>0</v>
      </c>
      <c r="H87" s="94"/>
      <c r="I87" s="89">
        <f t="shared" si="11"/>
        <v>0</v>
      </c>
      <c r="J87" s="84">
        <f t="shared" si="9"/>
        <v>0</v>
      </c>
      <c r="K87" s="85">
        <v>0</v>
      </c>
      <c r="L87" s="95">
        <f t="shared" si="12"/>
        <v>0</v>
      </c>
      <c r="M87" s="90">
        <f t="shared" si="10"/>
        <v>0</v>
      </c>
    </row>
    <row r="88" spans="1:13" ht="13" hidden="1" x14ac:dyDescent="0.3">
      <c r="A88" s="7">
        <v>1840</v>
      </c>
      <c r="B88" s="77" t="s">
        <v>19</v>
      </c>
      <c r="C88" s="91"/>
      <c r="D88" s="92"/>
      <c r="E88" s="93"/>
      <c r="F88" s="93"/>
      <c r="G88" s="81">
        <f t="shared" si="8"/>
        <v>0</v>
      </c>
      <c r="H88" s="94"/>
      <c r="I88" s="89">
        <f t="shared" si="11"/>
        <v>0</v>
      </c>
      <c r="J88" s="84">
        <f t="shared" si="9"/>
        <v>0</v>
      </c>
      <c r="K88" s="85">
        <v>0</v>
      </c>
      <c r="L88" s="11">
        <f t="shared" si="12"/>
        <v>0</v>
      </c>
      <c r="M88" s="96">
        <f t="shared" si="10"/>
        <v>0</v>
      </c>
    </row>
    <row r="89" spans="1:13" ht="13" hidden="1" x14ac:dyDescent="0.3">
      <c r="A89" s="7">
        <v>1845</v>
      </c>
      <c r="B89" s="77" t="s">
        <v>20</v>
      </c>
      <c r="C89" s="91"/>
      <c r="D89" s="92"/>
      <c r="E89" s="93"/>
      <c r="F89" s="93"/>
      <c r="G89" s="81">
        <f t="shared" si="8"/>
        <v>0</v>
      </c>
      <c r="H89" s="94"/>
      <c r="I89" s="89">
        <f t="shared" si="11"/>
        <v>0</v>
      </c>
      <c r="J89" s="84">
        <f t="shared" si="9"/>
        <v>0</v>
      </c>
      <c r="K89" s="85">
        <v>0</v>
      </c>
      <c r="L89" s="95">
        <f t="shared" si="12"/>
        <v>0</v>
      </c>
      <c r="M89" s="90">
        <f t="shared" si="10"/>
        <v>0</v>
      </c>
    </row>
    <row r="90" spans="1:13" ht="13" hidden="1" x14ac:dyDescent="0.3">
      <c r="A90" s="7">
        <v>1850</v>
      </c>
      <c r="B90" s="77" t="s">
        <v>21</v>
      </c>
      <c r="C90" s="91"/>
      <c r="D90" s="92"/>
      <c r="E90" s="93"/>
      <c r="F90" s="93"/>
      <c r="G90" s="81">
        <f t="shared" si="8"/>
        <v>0</v>
      </c>
      <c r="H90" s="94"/>
      <c r="I90" s="89">
        <f t="shared" si="11"/>
        <v>0</v>
      </c>
      <c r="J90" s="84">
        <f t="shared" si="9"/>
        <v>0</v>
      </c>
      <c r="K90" s="85">
        <v>0</v>
      </c>
      <c r="L90" s="95">
        <f t="shared" si="12"/>
        <v>0</v>
      </c>
      <c r="M90" s="90">
        <f t="shared" si="10"/>
        <v>0</v>
      </c>
    </row>
    <row r="91" spans="1:13" ht="13" hidden="1" x14ac:dyDescent="0.3">
      <c r="A91" s="7">
        <v>1855</v>
      </c>
      <c r="B91" s="77" t="s">
        <v>22</v>
      </c>
      <c r="C91" s="91"/>
      <c r="D91" s="92"/>
      <c r="E91" s="93"/>
      <c r="F91" s="93"/>
      <c r="G91" s="81">
        <f t="shared" si="8"/>
        <v>0</v>
      </c>
      <c r="H91" s="94"/>
      <c r="I91" s="89">
        <f t="shared" si="11"/>
        <v>0</v>
      </c>
      <c r="J91" s="84">
        <f t="shared" si="9"/>
        <v>0</v>
      </c>
      <c r="K91" s="85">
        <v>0</v>
      </c>
      <c r="L91" s="95">
        <f t="shared" si="12"/>
        <v>0</v>
      </c>
      <c r="M91" s="90">
        <f t="shared" si="10"/>
        <v>0</v>
      </c>
    </row>
    <row r="92" spans="1:13" ht="13" hidden="1" x14ac:dyDescent="0.3">
      <c r="A92" s="7">
        <v>1860</v>
      </c>
      <c r="B92" s="77" t="s">
        <v>23</v>
      </c>
      <c r="C92" s="91"/>
      <c r="D92" s="92"/>
      <c r="E92" s="93"/>
      <c r="F92" s="93"/>
      <c r="G92" s="81">
        <f t="shared" si="8"/>
        <v>0</v>
      </c>
      <c r="H92" s="94"/>
      <c r="I92" s="89">
        <f t="shared" si="11"/>
        <v>0</v>
      </c>
      <c r="J92" s="84">
        <f t="shared" si="9"/>
        <v>0</v>
      </c>
      <c r="K92" s="85">
        <v>0</v>
      </c>
      <c r="L92" s="95">
        <f t="shared" si="12"/>
        <v>0</v>
      </c>
      <c r="M92" s="90">
        <f t="shared" si="10"/>
        <v>0</v>
      </c>
    </row>
    <row r="93" spans="1:13" ht="13" hidden="1" x14ac:dyDescent="0.3">
      <c r="A93" s="7">
        <v>1860</v>
      </c>
      <c r="B93" s="77" t="s">
        <v>24</v>
      </c>
      <c r="C93" s="91"/>
      <c r="D93" s="92"/>
      <c r="E93" s="93"/>
      <c r="F93" s="93"/>
      <c r="G93" s="81">
        <f t="shared" si="8"/>
        <v>0</v>
      </c>
      <c r="H93" s="94"/>
      <c r="I93" s="89">
        <f t="shared" si="11"/>
        <v>0</v>
      </c>
      <c r="J93" s="84">
        <f t="shared" si="9"/>
        <v>0</v>
      </c>
      <c r="K93" s="85">
        <v>0</v>
      </c>
      <c r="L93" s="95">
        <f t="shared" si="12"/>
        <v>0</v>
      </c>
      <c r="M93" s="90">
        <f t="shared" si="10"/>
        <v>0</v>
      </c>
    </row>
    <row r="94" spans="1:13" ht="13" hidden="1" x14ac:dyDescent="0.3">
      <c r="A94" s="7">
        <v>1905</v>
      </c>
      <c r="B94" s="77" t="s">
        <v>11</v>
      </c>
      <c r="C94" s="91"/>
      <c r="D94" s="92"/>
      <c r="E94" s="93"/>
      <c r="F94" s="93"/>
      <c r="G94" s="81">
        <f t="shared" si="8"/>
        <v>0</v>
      </c>
      <c r="H94" s="94"/>
      <c r="I94" s="89">
        <f t="shared" si="11"/>
        <v>0</v>
      </c>
      <c r="J94" s="84">
        <f t="shared" si="9"/>
        <v>0</v>
      </c>
      <c r="K94" s="85">
        <v>0</v>
      </c>
      <c r="L94" s="95">
        <f t="shared" si="12"/>
        <v>0</v>
      </c>
      <c r="M94" s="90">
        <f t="shared" si="10"/>
        <v>0</v>
      </c>
    </row>
    <row r="95" spans="1:13" ht="13" hidden="1" x14ac:dyDescent="0.3">
      <c r="A95" s="7">
        <v>1908</v>
      </c>
      <c r="B95" s="77" t="s">
        <v>25</v>
      </c>
      <c r="C95" s="91"/>
      <c r="D95" s="92"/>
      <c r="E95" s="93"/>
      <c r="F95" s="93"/>
      <c r="G95" s="81">
        <f t="shared" si="8"/>
        <v>0</v>
      </c>
      <c r="H95" s="94"/>
      <c r="I95" s="89">
        <f t="shared" si="11"/>
        <v>0</v>
      </c>
      <c r="J95" s="84">
        <f t="shared" si="9"/>
        <v>0</v>
      </c>
      <c r="K95" s="85">
        <v>0</v>
      </c>
      <c r="L95" s="95">
        <f t="shared" si="12"/>
        <v>0</v>
      </c>
      <c r="M95" s="90">
        <f t="shared" si="10"/>
        <v>0</v>
      </c>
    </row>
    <row r="96" spans="1:13" ht="13" hidden="1" x14ac:dyDescent="0.3">
      <c r="A96" s="7">
        <v>1910</v>
      </c>
      <c r="B96" s="77" t="s">
        <v>13</v>
      </c>
      <c r="C96" s="91"/>
      <c r="D96" s="92"/>
      <c r="E96" s="93"/>
      <c r="F96" s="93"/>
      <c r="G96" s="81">
        <f t="shared" si="8"/>
        <v>0</v>
      </c>
      <c r="H96" s="94"/>
      <c r="I96" s="89">
        <f t="shared" si="11"/>
        <v>0</v>
      </c>
      <c r="J96" s="84">
        <f t="shared" si="9"/>
        <v>0</v>
      </c>
      <c r="K96" s="85">
        <v>0</v>
      </c>
      <c r="L96" s="95">
        <f t="shared" si="12"/>
        <v>0</v>
      </c>
      <c r="M96" s="90">
        <f t="shared" si="10"/>
        <v>0</v>
      </c>
    </row>
    <row r="97" spans="1:13" ht="13" hidden="1" x14ac:dyDescent="0.3">
      <c r="A97" s="7">
        <v>1915</v>
      </c>
      <c r="B97" s="77" t="s">
        <v>26</v>
      </c>
      <c r="C97" s="91"/>
      <c r="D97" s="92"/>
      <c r="E97" s="93"/>
      <c r="F97" s="93"/>
      <c r="G97" s="81">
        <f t="shared" si="8"/>
        <v>0</v>
      </c>
      <c r="H97" s="94"/>
      <c r="I97" s="89">
        <f t="shared" si="11"/>
        <v>0</v>
      </c>
      <c r="J97" s="84">
        <f t="shared" si="9"/>
        <v>0</v>
      </c>
      <c r="K97" s="85">
        <v>0</v>
      </c>
      <c r="L97" s="95">
        <f t="shared" si="12"/>
        <v>0</v>
      </c>
      <c r="M97" s="90">
        <f t="shared" si="10"/>
        <v>0</v>
      </c>
    </row>
    <row r="98" spans="1:13" ht="13" hidden="1" x14ac:dyDescent="0.3">
      <c r="A98" s="7">
        <v>1915</v>
      </c>
      <c r="B98" s="77" t="s">
        <v>27</v>
      </c>
      <c r="C98" s="91"/>
      <c r="D98" s="92"/>
      <c r="E98" s="93"/>
      <c r="F98" s="93"/>
      <c r="G98" s="81">
        <f t="shared" si="8"/>
        <v>0</v>
      </c>
      <c r="H98" s="94"/>
      <c r="I98" s="89">
        <f t="shared" si="11"/>
        <v>0</v>
      </c>
      <c r="J98" s="84">
        <f t="shared" si="9"/>
        <v>0</v>
      </c>
      <c r="K98" s="85">
        <v>0</v>
      </c>
      <c r="L98" s="95">
        <f t="shared" si="12"/>
        <v>0</v>
      </c>
      <c r="M98" s="90">
        <f t="shared" si="10"/>
        <v>0</v>
      </c>
    </row>
    <row r="99" spans="1:13" ht="13" hidden="1" x14ac:dyDescent="0.3">
      <c r="A99" s="7">
        <v>1920</v>
      </c>
      <c r="B99" s="77" t="s">
        <v>28</v>
      </c>
      <c r="C99" s="91"/>
      <c r="D99" s="92"/>
      <c r="E99" s="93"/>
      <c r="F99" s="93"/>
      <c r="G99" s="81">
        <f t="shared" si="8"/>
        <v>0</v>
      </c>
      <c r="H99" s="94"/>
      <c r="I99" s="89">
        <f t="shared" si="11"/>
        <v>0</v>
      </c>
      <c r="J99" s="84">
        <f t="shared" si="9"/>
        <v>0</v>
      </c>
      <c r="K99" s="85">
        <v>0</v>
      </c>
      <c r="L99" s="95">
        <f t="shared" si="12"/>
        <v>0</v>
      </c>
      <c r="M99" s="90">
        <f t="shared" si="10"/>
        <v>0</v>
      </c>
    </row>
    <row r="100" spans="1:13" ht="13" hidden="1" x14ac:dyDescent="0.3">
      <c r="A100" s="7">
        <v>1920</v>
      </c>
      <c r="B100" s="77" t="s">
        <v>29</v>
      </c>
      <c r="C100" s="91"/>
      <c r="D100" s="92"/>
      <c r="E100" s="93"/>
      <c r="F100" s="93"/>
      <c r="G100" s="81">
        <f t="shared" si="8"/>
        <v>0</v>
      </c>
      <c r="H100" s="94"/>
      <c r="I100" s="89">
        <f t="shared" si="11"/>
        <v>0</v>
      </c>
      <c r="J100" s="84">
        <f t="shared" si="9"/>
        <v>0</v>
      </c>
      <c r="K100" s="85">
        <v>0</v>
      </c>
      <c r="L100" s="11">
        <f t="shared" si="12"/>
        <v>0</v>
      </c>
      <c r="M100" s="96">
        <f t="shared" si="10"/>
        <v>0</v>
      </c>
    </row>
    <row r="101" spans="1:13" ht="13" hidden="1" x14ac:dyDescent="0.3">
      <c r="A101" s="7">
        <v>1920</v>
      </c>
      <c r="B101" s="77" t="s">
        <v>30</v>
      </c>
      <c r="C101" s="91"/>
      <c r="D101" s="92"/>
      <c r="E101" s="93"/>
      <c r="F101" s="93"/>
      <c r="G101" s="81">
        <f t="shared" si="8"/>
        <v>0</v>
      </c>
      <c r="H101" s="94"/>
      <c r="I101" s="89">
        <f t="shared" si="11"/>
        <v>0</v>
      </c>
      <c r="J101" s="84">
        <f t="shared" si="9"/>
        <v>0</v>
      </c>
      <c r="K101" s="85">
        <v>0</v>
      </c>
      <c r="L101" s="11">
        <f t="shared" si="12"/>
        <v>0</v>
      </c>
      <c r="M101" s="96">
        <f t="shared" si="10"/>
        <v>0</v>
      </c>
    </row>
    <row r="102" spans="1:13" ht="13" hidden="1" x14ac:dyDescent="0.3">
      <c r="A102" s="7">
        <v>1930</v>
      </c>
      <c r="B102" s="77" t="s">
        <v>31</v>
      </c>
      <c r="C102" s="91"/>
      <c r="D102" s="92"/>
      <c r="E102" s="93"/>
      <c r="F102" s="93"/>
      <c r="G102" s="81">
        <f t="shared" si="8"/>
        <v>0</v>
      </c>
      <c r="H102" s="94"/>
      <c r="I102" s="89">
        <f t="shared" si="11"/>
        <v>0</v>
      </c>
      <c r="J102" s="84">
        <f t="shared" si="9"/>
        <v>0</v>
      </c>
      <c r="K102" s="85">
        <v>0</v>
      </c>
      <c r="L102" s="11">
        <f t="shared" si="12"/>
        <v>0</v>
      </c>
      <c r="M102" s="90">
        <f t="shared" si="10"/>
        <v>0</v>
      </c>
    </row>
    <row r="103" spans="1:13" ht="13" hidden="1" x14ac:dyDescent="0.3">
      <c r="A103" s="7">
        <v>1935</v>
      </c>
      <c r="B103" s="77" t="s">
        <v>32</v>
      </c>
      <c r="C103" s="91"/>
      <c r="D103" s="92"/>
      <c r="E103" s="93"/>
      <c r="F103" s="93"/>
      <c r="G103" s="81">
        <f t="shared" si="8"/>
        <v>0</v>
      </c>
      <c r="H103" s="94"/>
      <c r="I103" s="89">
        <f t="shared" si="11"/>
        <v>0</v>
      </c>
      <c r="J103" s="84">
        <f t="shared" si="9"/>
        <v>0</v>
      </c>
      <c r="K103" s="85">
        <v>0</v>
      </c>
      <c r="L103" s="95">
        <f t="shared" si="12"/>
        <v>0</v>
      </c>
      <c r="M103" s="90">
        <f t="shared" si="10"/>
        <v>0</v>
      </c>
    </row>
    <row r="104" spans="1:13" ht="13" hidden="1" x14ac:dyDescent="0.3">
      <c r="A104" s="7">
        <v>1940</v>
      </c>
      <c r="B104" s="77" t="s">
        <v>33</v>
      </c>
      <c r="C104" s="91"/>
      <c r="D104" s="92"/>
      <c r="E104" s="93"/>
      <c r="F104" s="93"/>
      <c r="G104" s="81">
        <f t="shared" si="8"/>
        <v>0</v>
      </c>
      <c r="H104" s="94"/>
      <c r="I104" s="89">
        <f t="shared" si="11"/>
        <v>0</v>
      </c>
      <c r="J104" s="84">
        <f t="shared" si="9"/>
        <v>0</v>
      </c>
      <c r="K104" s="85">
        <v>0</v>
      </c>
      <c r="L104" s="11">
        <f t="shared" si="12"/>
        <v>0</v>
      </c>
      <c r="M104" s="96">
        <f t="shared" si="10"/>
        <v>0</v>
      </c>
    </row>
    <row r="105" spans="1:13" ht="13" hidden="1" x14ac:dyDescent="0.3">
      <c r="A105" s="7">
        <v>1945</v>
      </c>
      <c r="B105" s="77" t="s">
        <v>34</v>
      </c>
      <c r="C105" s="91"/>
      <c r="D105" s="92"/>
      <c r="E105" s="93"/>
      <c r="F105" s="93"/>
      <c r="G105" s="81">
        <f t="shared" si="8"/>
        <v>0</v>
      </c>
      <c r="H105" s="94"/>
      <c r="I105" s="89">
        <f t="shared" si="11"/>
        <v>0</v>
      </c>
      <c r="J105" s="84">
        <f t="shared" si="9"/>
        <v>0</v>
      </c>
      <c r="K105" s="85">
        <v>0</v>
      </c>
      <c r="L105" s="95">
        <f t="shared" si="12"/>
        <v>0</v>
      </c>
      <c r="M105" s="90">
        <f t="shared" si="10"/>
        <v>0</v>
      </c>
    </row>
    <row r="106" spans="1:13" ht="13" hidden="1" x14ac:dyDescent="0.3">
      <c r="A106" s="7">
        <v>1950</v>
      </c>
      <c r="B106" s="77" t="s">
        <v>35</v>
      </c>
      <c r="C106" s="91"/>
      <c r="D106" s="92"/>
      <c r="E106" s="93"/>
      <c r="F106" s="93"/>
      <c r="G106" s="81">
        <f t="shared" si="8"/>
        <v>0</v>
      </c>
      <c r="H106" s="94"/>
      <c r="I106" s="89">
        <f t="shared" si="11"/>
        <v>0</v>
      </c>
      <c r="J106" s="84">
        <f t="shared" si="9"/>
        <v>0</v>
      </c>
      <c r="K106" s="85">
        <v>0</v>
      </c>
      <c r="L106" s="11">
        <f t="shared" si="12"/>
        <v>0</v>
      </c>
      <c r="M106" s="96">
        <f t="shared" si="10"/>
        <v>0</v>
      </c>
    </row>
    <row r="107" spans="1:13" ht="13" hidden="1" x14ac:dyDescent="0.3">
      <c r="A107" s="7">
        <v>1955</v>
      </c>
      <c r="B107" s="77" t="s">
        <v>36</v>
      </c>
      <c r="C107" s="91"/>
      <c r="D107" s="92"/>
      <c r="E107" s="93"/>
      <c r="F107" s="93"/>
      <c r="G107" s="81">
        <f t="shared" si="8"/>
        <v>0</v>
      </c>
      <c r="H107" s="94"/>
      <c r="I107" s="89">
        <f t="shared" si="11"/>
        <v>0</v>
      </c>
      <c r="J107" s="84">
        <f t="shared" si="9"/>
        <v>0</v>
      </c>
      <c r="K107" s="85">
        <v>0</v>
      </c>
      <c r="L107" s="11">
        <f t="shared" si="12"/>
        <v>0</v>
      </c>
      <c r="M107" s="96">
        <f t="shared" si="10"/>
        <v>0</v>
      </c>
    </row>
    <row r="108" spans="1:13" ht="13" hidden="1" x14ac:dyDescent="0.3">
      <c r="A108" s="7">
        <v>1955</v>
      </c>
      <c r="B108" s="77" t="s">
        <v>37</v>
      </c>
      <c r="C108" s="91"/>
      <c r="D108" s="92"/>
      <c r="E108" s="93"/>
      <c r="F108" s="93"/>
      <c r="G108" s="81">
        <f t="shared" si="8"/>
        <v>0</v>
      </c>
      <c r="H108" s="94"/>
      <c r="I108" s="89">
        <f t="shared" si="11"/>
        <v>0</v>
      </c>
      <c r="J108" s="84">
        <f t="shared" si="9"/>
        <v>0</v>
      </c>
      <c r="K108" s="85">
        <v>0</v>
      </c>
      <c r="L108" s="95">
        <f t="shared" si="12"/>
        <v>0</v>
      </c>
      <c r="M108" s="90">
        <f t="shared" si="10"/>
        <v>0</v>
      </c>
    </row>
    <row r="109" spans="1:13" ht="13" hidden="1" x14ac:dyDescent="0.3">
      <c r="A109" s="7">
        <v>1960</v>
      </c>
      <c r="B109" s="77" t="s">
        <v>38</v>
      </c>
      <c r="C109" s="91"/>
      <c r="D109" s="92"/>
      <c r="E109" s="93"/>
      <c r="F109" s="93"/>
      <c r="G109" s="81">
        <f t="shared" si="8"/>
        <v>0</v>
      </c>
      <c r="H109" s="94"/>
      <c r="I109" s="89">
        <f t="shared" si="11"/>
        <v>0</v>
      </c>
      <c r="J109" s="84">
        <f t="shared" si="9"/>
        <v>0</v>
      </c>
      <c r="K109" s="85">
        <v>0</v>
      </c>
      <c r="L109" s="11">
        <f t="shared" si="12"/>
        <v>0</v>
      </c>
      <c r="M109" s="96">
        <f t="shared" si="10"/>
        <v>0</v>
      </c>
    </row>
    <row r="110" spans="1:13" ht="13" hidden="1" x14ac:dyDescent="0.3">
      <c r="A110" s="7">
        <v>1970</v>
      </c>
      <c r="B110" s="97" t="s">
        <v>39</v>
      </c>
      <c r="C110" s="91"/>
      <c r="D110" s="92"/>
      <c r="E110" s="93"/>
      <c r="F110" s="93"/>
      <c r="G110" s="81">
        <f t="shared" si="8"/>
        <v>0</v>
      </c>
      <c r="H110" s="94"/>
      <c r="I110" s="89">
        <f t="shared" si="11"/>
        <v>0</v>
      </c>
      <c r="J110" s="84">
        <f t="shared" si="9"/>
        <v>0</v>
      </c>
      <c r="K110" s="85">
        <v>0</v>
      </c>
      <c r="L110" s="11">
        <f t="shared" si="12"/>
        <v>0</v>
      </c>
      <c r="M110" s="96">
        <f t="shared" si="10"/>
        <v>0</v>
      </c>
    </row>
    <row r="111" spans="1:13" ht="13" hidden="1" x14ac:dyDescent="0.3">
      <c r="A111" s="7">
        <v>1975</v>
      </c>
      <c r="B111" s="77" t="s">
        <v>40</v>
      </c>
      <c r="C111" s="91"/>
      <c r="D111" s="92"/>
      <c r="E111" s="93"/>
      <c r="F111" s="93"/>
      <c r="G111" s="81">
        <f t="shared" si="8"/>
        <v>0</v>
      </c>
      <c r="H111" s="94"/>
      <c r="I111" s="89">
        <f t="shared" si="11"/>
        <v>0</v>
      </c>
      <c r="J111" s="84">
        <f t="shared" si="9"/>
        <v>0</v>
      </c>
      <c r="K111" s="85">
        <v>0</v>
      </c>
      <c r="L111" s="95">
        <f t="shared" si="12"/>
        <v>0</v>
      </c>
      <c r="M111" s="90">
        <f t="shared" si="10"/>
        <v>0</v>
      </c>
    </row>
    <row r="112" spans="1:13" ht="13" hidden="1" x14ac:dyDescent="0.3">
      <c r="A112" s="7">
        <v>1980</v>
      </c>
      <c r="B112" s="77" t="s">
        <v>41</v>
      </c>
      <c r="C112" s="91"/>
      <c r="D112" s="92"/>
      <c r="E112" s="93"/>
      <c r="F112" s="93"/>
      <c r="G112" s="81">
        <f t="shared" si="8"/>
        <v>0</v>
      </c>
      <c r="H112" s="94"/>
      <c r="I112" s="89">
        <f t="shared" si="11"/>
        <v>0</v>
      </c>
      <c r="J112" s="84">
        <f t="shared" si="9"/>
        <v>0</v>
      </c>
      <c r="K112" s="85">
        <v>0</v>
      </c>
      <c r="L112" s="95">
        <f t="shared" si="12"/>
        <v>0</v>
      </c>
      <c r="M112" s="90">
        <f t="shared" si="10"/>
        <v>0</v>
      </c>
    </row>
    <row r="113" spans="1:17" ht="13" hidden="1" x14ac:dyDescent="0.3">
      <c r="A113" s="7">
        <v>1985</v>
      </c>
      <c r="B113" s="77" t="s">
        <v>42</v>
      </c>
      <c r="C113" s="91"/>
      <c r="D113" s="92"/>
      <c r="E113" s="93"/>
      <c r="F113" s="93"/>
      <c r="G113" s="81">
        <f t="shared" si="8"/>
        <v>0</v>
      </c>
      <c r="H113" s="94"/>
      <c r="I113" s="89">
        <f t="shared" si="11"/>
        <v>0</v>
      </c>
      <c r="J113" s="84">
        <f t="shared" si="9"/>
        <v>0</v>
      </c>
      <c r="K113" s="85">
        <v>0</v>
      </c>
      <c r="L113" s="11">
        <f t="shared" si="12"/>
        <v>0</v>
      </c>
      <c r="M113" s="96">
        <f t="shared" si="10"/>
        <v>0</v>
      </c>
    </row>
    <row r="114" spans="1:17" ht="13" hidden="1" x14ac:dyDescent="0.3">
      <c r="A114" s="7">
        <v>1990</v>
      </c>
      <c r="B114" s="39" t="s">
        <v>43</v>
      </c>
      <c r="C114" s="91"/>
      <c r="D114" s="92"/>
      <c r="E114" s="93"/>
      <c r="F114" s="93"/>
      <c r="G114" s="81">
        <f t="shared" si="8"/>
        <v>0</v>
      </c>
      <c r="H114" s="94"/>
      <c r="I114" s="89">
        <f t="shared" si="11"/>
        <v>0</v>
      </c>
      <c r="J114" s="84">
        <f t="shared" si="9"/>
        <v>0</v>
      </c>
      <c r="K114" s="85">
        <v>0</v>
      </c>
      <c r="L114" s="95">
        <f t="shared" si="12"/>
        <v>0</v>
      </c>
      <c r="M114" s="90">
        <f t="shared" si="10"/>
        <v>0</v>
      </c>
    </row>
    <row r="115" spans="1:17" ht="13" hidden="1" x14ac:dyDescent="0.3">
      <c r="A115" s="7">
        <v>1995</v>
      </c>
      <c r="B115" s="77" t="s">
        <v>44</v>
      </c>
      <c r="C115" s="91"/>
      <c r="D115" s="92"/>
      <c r="E115" s="93"/>
      <c r="F115" s="93"/>
      <c r="G115" s="81">
        <f t="shared" si="8"/>
        <v>0</v>
      </c>
      <c r="H115" s="94"/>
      <c r="I115" s="98">
        <f t="shared" si="11"/>
        <v>0</v>
      </c>
      <c r="J115" s="99">
        <f t="shared" si="9"/>
        <v>0</v>
      </c>
      <c r="K115" s="85">
        <v>0</v>
      </c>
      <c r="L115" s="95">
        <f t="shared" si="12"/>
        <v>0</v>
      </c>
      <c r="M115" s="90">
        <f t="shared" si="10"/>
        <v>0</v>
      </c>
    </row>
    <row r="116" spans="1:17" ht="13" hidden="1" x14ac:dyDescent="0.3">
      <c r="A116" s="7">
        <v>2440</v>
      </c>
      <c r="B116" s="8" t="s">
        <v>46</v>
      </c>
      <c r="C116" s="91"/>
      <c r="D116" s="92"/>
      <c r="E116" s="93"/>
      <c r="F116" s="93"/>
      <c r="G116" s="81">
        <f t="shared" si="8"/>
        <v>0</v>
      </c>
      <c r="H116" s="94"/>
      <c r="I116" s="98">
        <f t="shared" si="11"/>
        <v>0</v>
      </c>
      <c r="J116" s="99">
        <f t="shared" si="9"/>
        <v>0</v>
      </c>
      <c r="K116" s="85">
        <v>0</v>
      </c>
      <c r="L116" s="95">
        <f t="shared" si="12"/>
        <v>0</v>
      </c>
      <c r="M116" s="90">
        <f t="shared" si="10"/>
        <v>0</v>
      </c>
    </row>
    <row r="117" spans="1:17" ht="13.5" hidden="1" thickBot="1" x14ac:dyDescent="0.35">
      <c r="A117" s="37">
        <v>2005</v>
      </c>
      <c r="B117" s="100" t="s">
        <v>201</v>
      </c>
      <c r="C117" s="101"/>
      <c r="D117" s="102"/>
      <c r="E117" s="103"/>
      <c r="F117" s="103"/>
      <c r="G117" s="81">
        <f t="shared" si="8"/>
        <v>0</v>
      </c>
      <c r="H117" s="104"/>
      <c r="I117" s="105">
        <f t="shared" si="11"/>
        <v>0</v>
      </c>
      <c r="J117" s="106">
        <f t="shared" si="9"/>
        <v>0</v>
      </c>
      <c r="K117" s="85">
        <v>0</v>
      </c>
      <c r="L117" s="107">
        <f t="shared" si="12"/>
        <v>0</v>
      </c>
      <c r="M117" s="108">
        <f t="shared" si="10"/>
        <v>0</v>
      </c>
    </row>
    <row r="118" spans="1:17" ht="13.5" hidden="1" thickBot="1" x14ac:dyDescent="0.35">
      <c r="A118" s="109"/>
      <c r="B118" s="110" t="s">
        <v>45</v>
      </c>
      <c r="C118" s="111">
        <f>SUM(C77:C117)</f>
        <v>0</v>
      </c>
      <c r="D118" s="111">
        <f t="shared" ref="D118:E118" si="13">SUM(D77:D117)</f>
        <v>0</v>
      </c>
      <c r="E118" s="111">
        <f t="shared" si="13"/>
        <v>0</v>
      </c>
      <c r="F118" s="112"/>
      <c r="G118" s="111">
        <f>SUM(G78:G117)</f>
        <v>0</v>
      </c>
      <c r="H118" s="111">
        <f t="shared" ref="H118" si="14">SUM(H77:H117)</f>
        <v>0</v>
      </c>
      <c r="I118" s="113"/>
      <c r="J118" s="111">
        <f>SUM(J77:J117)</f>
        <v>0</v>
      </c>
      <c r="K118" s="111">
        <f t="shared" ref="K118:L118" si="15">SUM(K77:K117)</f>
        <v>0</v>
      </c>
      <c r="L118" s="114">
        <f t="shared" si="15"/>
        <v>0</v>
      </c>
      <c r="M118" s="115">
        <f t="shared" si="10"/>
        <v>0</v>
      </c>
    </row>
    <row r="119" spans="1:17" ht="13" hidden="1" x14ac:dyDescent="0.3">
      <c r="A119" s="1"/>
      <c r="B119" s="3"/>
      <c r="C119" s="116"/>
      <c r="D119" s="116"/>
      <c r="E119" s="116"/>
      <c r="F119" s="116"/>
      <c r="G119" s="116"/>
      <c r="H119" s="116"/>
      <c r="I119" s="116"/>
      <c r="J119" s="116"/>
      <c r="K119" s="116"/>
    </row>
    <row r="120" spans="1:17" hidden="1" x14ac:dyDescent="0.25"/>
    <row r="121" spans="1:17" ht="18" hidden="1" customHeight="1" thickBot="1" x14ac:dyDescent="0.45">
      <c r="A121" s="54"/>
      <c r="B121" s="54"/>
      <c r="C121" s="54"/>
      <c r="D121" s="54"/>
      <c r="E121" s="55" t="s">
        <v>173</v>
      </c>
      <c r="F121" s="60">
        <f>F170-1</f>
        <v>2018</v>
      </c>
      <c r="G121" s="54"/>
      <c r="H121" s="54"/>
      <c r="I121" s="54"/>
      <c r="J121" s="54"/>
      <c r="K121" s="54"/>
    </row>
    <row r="122" spans="1:17" ht="13" hidden="1" x14ac:dyDescent="0.25">
      <c r="A122" s="61"/>
      <c r="B122" s="61"/>
      <c r="C122" s="61"/>
      <c r="D122" s="61"/>
      <c r="E122" s="61"/>
      <c r="F122" s="61"/>
      <c r="G122" s="61"/>
      <c r="H122" s="61"/>
      <c r="I122" s="61"/>
      <c r="J122" s="61"/>
      <c r="K122" s="61"/>
      <c r="Q122" s="2">
        <v>2017</v>
      </c>
    </row>
    <row r="123" spans="1:17" ht="19" hidden="1" customHeight="1" thickBot="1" x14ac:dyDescent="0.45">
      <c r="A123" s="54"/>
      <c r="B123" s="54"/>
      <c r="C123" s="126" t="s">
        <v>174</v>
      </c>
      <c r="D123" s="127"/>
      <c r="E123" s="127"/>
      <c r="F123" s="127"/>
      <c r="G123" s="128" t="s">
        <v>175</v>
      </c>
      <c r="H123" s="129"/>
      <c r="I123" s="62" t="s">
        <v>176</v>
      </c>
      <c r="J123" s="54"/>
      <c r="K123" s="54"/>
      <c r="Q123" s="2">
        <v>2018</v>
      </c>
    </row>
    <row r="124" spans="1:17" ht="64" hidden="1" customHeight="1" thickBot="1" x14ac:dyDescent="0.3">
      <c r="A124" s="130" t="s">
        <v>177</v>
      </c>
      <c r="B124" s="132" t="s">
        <v>178</v>
      </c>
      <c r="C124" s="63" t="s">
        <v>179</v>
      </c>
      <c r="D124" s="64" t="s">
        <v>180</v>
      </c>
      <c r="E124" s="65" t="s">
        <v>181</v>
      </c>
      <c r="F124" s="66" t="s">
        <v>182</v>
      </c>
      <c r="G124" s="66" t="s">
        <v>183</v>
      </c>
      <c r="H124" s="63" t="s">
        <v>184</v>
      </c>
      <c r="I124" s="67" t="s">
        <v>185</v>
      </c>
      <c r="J124" s="68" t="s">
        <v>186</v>
      </c>
      <c r="K124" s="65" t="s">
        <v>187</v>
      </c>
      <c r="L124" s="66" t="s">
        <v>188</v>
      </c>
      <c r="M124" s="67" t="s">
        <v>189</v>
      </c>
    </row>
    <row r="125" spans="1:17" ht="13.5" hidden="1" thickBot="1" x14ac:dyDescent="0.35">
      <c r="A125" s="131"/>
      <c r="B125" s="133"/>
      <c r="C125" s="69" t="s">
        <v>190</v>
      </c>
      <c r="D125" s="70" t="s">
        <v>191</v>
      </c>
      <c r="E125" s="71" t="s">
        <v>192</v>
      </c>
      <c r="F125" s="71" t="s">
        <v>193</v>
      </c>
      <c r="G125" s="72" t="s">
        <v>194</v>
      </c>
      <c r="H125" s="73" t="s">
        <v>195</v>
      </c>
      <c r="I125" s="71" t="s">
        <v>196</v>
      </c>
      <c r="J125" s="69" t="s">
        <v>197</v>
      </c>
      <c r="K125" s="74" t="s">
        <v>198</v>
      </c>
      <c r="L125" s="71" t="s">
        <v>199</v>
      </c>
      <c r="M125" s="75" t="s">
        <v>200</v>
      </c>
    </row>
    <row r="126" spans="1:17" ht="13" hidden="1" x14ac:dyDescent="0.3">
      <c r="A126" s="76">
        <v>1609</v>
      </c>
      <c r="B126" s="77" t="s">
        <v>8</v>
      </c>
      <c r="C126" s="78"/>
      <c r="D126" s="79"/>
      <c r="E126" s="79"/>
      <c r="F126" s="80"/>
      <c r="G126" s="81">
        <f t="shared" ref="G126:G166" si="16">C126-D126+(E126*0.5)-F126</f>
        <v>0</v>
      </c>
      <c r="H126" s="82"/>
      <c r="I126" s="83">
        <f>IF(H126=0,0,1/H126)</f>
        <v>0</v>
      </c>
      <c r="J126" s="84">
        <f t="shared" ref="J126:J166" si="17">IF(H126=0,0,+G126/H126)</f>
        <v>0</v>
      </c>
      <c r="K126" s="85">
        <v>0</v>
      </c>
      <c r="L126" s="86">
        <f>IF(ISERROR(+K126-J126), 0, +K126-J126)</f>
        <v>0</v>
      </c>
      <c r="M126" s="87">
        <f>IFERROR(L126/K126,0)</f>
        <v>0</v>
      </c>
    </row>
    <row r="127" spans="1:17" ht="13" hidden="1" x14ac:dyDescent="0.3">
      <c r="A127" s="41">
        <v>1611</v>
      </c>
      <c r="B127" s="88" t="s">
        <v>9</v>
      </c>
      <c r="C127" s="78"/>
      <c r="D127" s="79"/>
      <c r="E127" s="80"/>
      <c r="F127" s="80"/>
      <c r="G127" s="81">
        <f t="shared" si="16"/>
        <v>0</v>
      </c>
      <c r="H127" s="82"/>
      <c r="I127" s="89">
        <f>IF(H127=0,0,1/H127)</f>
        <v>0</v>
      </c>
      <c r="J127" s="84">
        <f t="shared" si="17"/>
        <v>0</v>
      </c>
      <c r="K127" s="85">
        <v>0</v>
      </c>
      <c r="L127" s="86">
        <f>IF(ISERROR(+K127-J127), 0, +K127-J127)</f>
        <v>0</v>
      </c>
      <c r="M127" s="90">
        <f t="shared" ref="M127:M167" si="18">IFERROR(L127/K127,0)</f>
        <v>0</v>
      </c>
    </row>
    <row r="128" spans="1:17" ht="13" hidden="1" x14ac:dyDescent="0.3">
      <c r="A128" s="7">
        <v>1612</v>
      </c>
      <c r="B128" s="77" t="s">
        <v>10</v>
      </c>
      <c r="C128" s="91"/>
      <c r="D128" s="92"/>
      <c r="E128" s="93"/>
      <c r="F128" s="93"/>
      <c r="G128" s="81">
        <f t="shared" si="16"/>
        <v>0</v>
      </c>
      <c r="H128" s="94"/>
      <c r="I128" s="89">
        <f t="shared" ref="I128:I166" si="19">IF(H128=0,0,1/H128)</f>
        <v>0</v>
      </c>
      <c r="J128" s="84">
        <f t="shared" si="17"/>
        <v>0</v>
      </c>
      <c r="K128" s="85">
        <v>0</v>
      </c>
      <c r="L128" s="95">
        <f t="shared" ref="L128:L166" si="20">IF(ISERROR(+K128-J128), 0, +K128-J128)</f>
        <v>0</v>
      </c>
      <c r="M128" s="90">
        <f t="shared" si="18"/>
        <v>0</v>
      </c>
    </row>
    <row r="129" spans="1:13" ht="13" hidden="1" x14ac:dyDescent="0.3">
      <c r="A129" s="7">
        <v>1805</v>
      </c>
      <c r="B129" s="77" t="s">
        <v>11</v>
      </c>
      <c r="C129" s="91"/>
      <c r="D129" s="92"/>
      <c r="E129" s="93"/>
      <c r="F129" s="93"/>
      <c r="G129" s="81">
        <f t="shared" si="16"/>
        <v>0</v>
      </c>
      <c r="H129" s="94"/>
      <c r="I129" s="89">
        <f t="shared" si="19"/>
        <v>0</v>
      </c>
      <c r="J129" s="84">
        <f t="shared" si="17"/>
        <v>0</v>
      </c>
      <c r="K129" s="85">
        <v>0</v>
      </c>
      <c r="L129" s="95">
        <f t="shared" si="20"/>
        <v>0</v>
      </c>
      <c r="M129" s="90">
        <f t="shared" si="18"/>
        <v>0</v>
      </c>
    </row>
    <row r="130" spans="1:13" ht="13" hidden="1" x14ac:dyDescent="0.3">
      <c r="A130" s="7">
        <v>1808</v>
      </c>
      <c r="B130" s="77" t="s">
        <v>12</v>
      </c>
      <c r="C130" s="91"/>
      <c r="D130" s="92"/>
      <c r="E130" s="93"/>
      <c r="F130" s="93"/>
      <c r="G130" s="81">
        <f t="shared" si="16"/>
        <v>0</v>
      </c>
      <c r="H130" s="94"/>
      <c r="I130" s="89">
        <f t="shared" si="19"/>
        <v>0</v>
      </c>
      <c r="J130" s="84">
        <f t="shared" si="17"/>
        <v>0</v>
      </c>
      <c r="K130" s="85">
        <v>0</v>
      </c>
      <c r="L130" s="95">
        <f t="shared" si="20"/>
        <v>0</v>
      </c>
      <c r="M130" s="90">
        <f t="shared" si="18"/>
        <v>0</v>
      </c>
    </row>
    <row r="131" spans="1:13" ht="13" hidden="1" x14ac:dyDescent="0.3">
      <c r="A131" s="7">
        <v>1810</v>
      </c>
      <c r="B131" s="77" t="s">
        <v>13</v>
      </c>
      <c r="C131" s="91"/>
      <c r="D131" s="92"/>
      <c r="E131" s="93"/>
      <c r="F131" s="93"/>
      <c r="G131" s="81">
        <f t="shared" si="16"/>
        <v>0</v>
      </c>
      <c r="H131" s="94"/>
      <c r="I131" s="89">
        <f t="shared" si="19"/>
        <v>0</v>
      </c>
      <c r="J131" s="84">
        <f t="shared" si="17"/>
        <v>0</v>
      </c>
      <c r="K131" s="85">
        <v>0</v>
      </c>
      <c r="L131" s="95">
        <f t="shared" si="20"/>
        <v>0</v>
      </c>
      <c r="M131" s="90">
        <f t="shared" si="18"/>
        <v>0</v>
      </c>
    </row>
    <row r="132" spans="1:13" ht="13" hidden="1" x14ac:dyDescent="0.3">
      <c r="A132" s="7">
        <v>1815</v>
      </c>
      <c r="B132" s="77" t="s">
        <v>14</v>
      </c>
      <c r="C132" s="91"/>
      <c r="D132" s="92"/>
      <c r="E132" s="93"/>
      <c r="F132" s="93"/>
      <c r="G132" s="81">
        <f t="shared" si="16"/>
        <v>0</v>
      </c>
      <c r="H132" s="94"/>
      <c r="I132" s="89">
        <f t="shared" si="19"/>
        <v>0</v>
      </c>
      <c r="J132" s="84">
        <f t="shared" si="17"/>
        <v>0</v>
      </c>
      <c r="K132" s="85">
        <v>0</v>
      </c>
      <c r="L132" s="95">
        <f t="shared" si="20"/>
        <v>0</v>
      </c>
      <c r="M132" s="90">
        <f t="shared" si="18"/>
        <v>0</v>
      </c>
    </row>
    <row r="133" spans="1:13" ht="13" hidden="1" x14ac:dyDescent="0.3">
      <c r="A133" s="7">
        <v>1820</v>
      </c>
      <c r="B133" s="77" t="s">
        <v>15</v>
      </c>
      <c r="C133" s="91"/>
      <c r="D133" s="92"/>
      <c r="E133" s="93"/>
      <c r="F133" s="93"/>
      <c r="G133" s="81">
        <f t="shared" si="16"/>
        <v>0</v>
      </c>
      <c r="H133" s="94"/>
      <c r="I133" s="89">
        <f t="shared" si="19"/>
        <v>0</v>
      </c>
      <c r="J133" s="84">
        <f t="shared" si="17"/>
        <v>0</v>
      </c>
      <c r="K133" s="85">
        <v>0</v>
      </c>
      <c r="L133" s="95">
        <f t="shared" si="20"/>
        <v>0</v>
      </c>
      <c r="M133" s="90">
        <f t="shared" si="18"/>
        <v>0</v>
      </c>
    </row>
    <row r="134" spans="1:13" ht="13" hidden="1" x14ac:dyDescent="0.3">
      <c r="A134" s="7">
        <v>1825</v>
      </c>
      <c r="B134" s="77" t="s">
        <v>16</v>
      </c>
      <c r="C134" s="91"/>
      <c r="D134" s="92"/>
      <c r="E134" s="93"/>
      <c r="F134" s="93"/>
      <c r="G134" s="81">
        <f t="shared" si="16"/>
        <v>0</v>
      </c>
      <c r="H134" s="94"/>
      <c r="I134" s="89">
        <f t="shared" si="19"/>
        <v>0</v>
      </c>
      <c r="J134" s="84">
        <f t="shared" si="17"/>
        <v>0</v>
      </c>
      <c r="K134" s="85">
        <v>0</v>
      </c>
      <c r="L134" s="95">
        <f t="shared" si="20"/>
        <v>0</v>
      </c>
      <c r="M134" s="90">
        <f t="shared" si="18"/>
        <v>0</v>
      </c>
    </row>
    <row r="135" spans="1:13" ht="13" hidden="1" x14ac:dyDescent="0.3">
      <c r="A135" s="7">
        <v>1830</v>
      </c>
      <c r="B135" s="77" t="s">
        <v>17</v>
      </c>
      <c r="C135" s="91"/>
      <c r="D135" s="92"/>
      <c r="E135" s="93"/>
      <c r="F135" s="93"/>
      <c r="G135" s="81">
        <f t="shared" si="16"/>
        <v>0</v>
      </c>
      <c r="H135" s="94"/>
      <c r="I135" s="89">
        <f t="shared" si="19"/>
        <v>0</v>
      </c>
      <c r="J135" s="84">
        <f t="shared" si="17"/>
        <v>0</v>
      </c>
      <c r="K135" s="85">
        <v>0</v>
      </c>
      <c r="L135" s="11">
        <f t="shared" si="20"/>
        <v>0</v>
      </c>
      <c r="M135" s="96">
        <f t="shared" si="18"/>
        <v>0</v>
      </c>
    </row>
    <row r="136" spans="1:13" ht="13" hidden="1" x14ac:dyDescent="0.3">
      <c r="A136" s="7">
        <v>1835</v>
      </c>
      <c r="B136" s="77" t="s">
        <v>18</v>
      </c>
      <c r="C136" s="91"/>
      <c r="D136" s="92"/>
      <c r="E136" s="93"/>
      <c r="F136" s="93"/>
      <c r="G136" s="81">
        <f t="shared" si="16"/>
        <v>0</v>
      </c>
      <c r="H136" s="94"/>
      <c r="I136" s="89">
        <f t="shared" si="19"/>
        <v>0</v>
      </c>
      <c r="J136" s="84">
        <f t="shared" si="17"/>
        <v>0</v>
      </c>
      <c r="K136" s="85">
        <v>0</v>
      </c>
      <c r="L136" s="95">
        <f t="shared" si="20"/>
        <v>0</v>
      </c>
      <c r="M136" s="90">
        <f t="shared" si="18"/>
        <v>0</v>
      </c>
    </row>
    <row r="137" spans="1:13" ht="13" hidden="1" x14ac:dyDescent="0.3">
      <c r="A137" s="7">
        <v>1840</v>
      </c>
      <c r="B137" s="77" t="s">
        <v>19</v>
      </c>
      <c r="C137" s="91"/>
      <c r="D137" s="92"/>
      <c r="E137" s="93"/>
      <c r="F137" s="93"/>
      <c r="G137" s="81">
        <f t="shared" si="16"/>
        <v>0</v>
      </c>
      <c r="H137" s="94"/>
      <c r="I137" s="89">
        <f t="shared" si="19"/>
        <v>0</v>
      </c>
      <c r="J137" s="84">
        <f t="shared" si="17"/>
        <v>0</v>
      </c>
      <c r="K137" s="85">
        <v>0</v>
      </c>
      <c r="L137" s="11">
        <f t="shared" si="20"/>
        <v>0</v>
      </c>
      <c r="M137" s="96">
        <f t="shared" si="18"/>
        <v>0</v>
      </c>
    </row>
    <row r="138" spans="1:13" ht="13" hidden="1" x14ac:dyDescent="0.3">
      <c r="A138" s="7">
        <v>1845</v>
      </c>
      <c r="B138" s="77" t="s">
        <v>20</v>
      </c>
      <c r="C138" s="91"/>
      <c r="D138" s="92"/>
      <c r="E138" s="93"/>
      <c r="F138" s="93"/>
      <c r="G138" s="81">
        <f t="shared" si="16"/>
        <v>0</v>
      </c>
      <c r="H138" s="94"/>
      <c r="I138" s="89">
        <f t="shared" si="19"/>
        <v>0</v>
      </c>
      <c r="J138" s="84">
        <f t="shared" si="17"/>
        <v>0</v>
      </c>
      <c r="K138" s="85">
        <v>0</v>
      </c>
      <c r="L138" s="95">
        <f t="shared" si="20"/>
        <v>0</v>
      </c>
      <c r="M138" s="90">
        <f t="shared" si="18"/>
        <v>0</v>
      </c>
    </row>
    <row r="139" spans="1:13" ht="13" hidden="1" x14ac:dyDescent="0.3">
      <c r="A139" s="7">
        <v>1850</v>
      </c>
      <c r="B139" s="77" t="s">
        <v>21</v>
      </c>
      <c r="C139" s="91"/>
      <c r="D139" s="92"/>
      <c r="E139" s="93"/>
      <c r="F139" s="93"/>
      <c r="G139" s="81">
        <f t="shared" si="16"/>
        <v>0</v>
      </c>
      <c r="H139" s="94"/>
      <c r="I139" s="89">
        <f t="shared" si="19"/>
        <v>0</v>
      </c>
      <c r="J139" s="84">
        <f t="shared" si="17"/>
        <v>0</v>
      </c>
      <c r="K139" s="85">
        <v>0</v>
      </c>
      <c r="L139" s="95">
        <f t="shared" si="20"/>
        <v>0</v>
      </c>
      <c r="M139" s="90">
        <f t="shared" si="18"/>
        <v>0</v>
      </c>
    </row>
    <row r="140" spans="1:13" ht="13" hidden="1" x14ac:dyDescent="0.3">
      <c r="A140" s="7">
        <v>1855</v>
      </c>
      <c r="B140" s="77" t="s">
        <v>22</v>
      </c>
      <c r="C140" s="91"/>
      <c r="D140" s="92"/>
      <c r="E140" s="93"/>
      <c r="F140" s="93"/>
      <c r="G140" s="81">
        <f t="shared" si="16"/>
        <v>0</v>
      </c>
      <c r="H140" s="94"/>
      <c r="I140" s="89">
        <f t="shared" si="19"/>
        <v>0</v>
      </c>
      <c r="J140" s="84">
        <f t="shared" si="17"/>
        <v>0</v>
      </c>
      <c r="K140" s="85">
        <v>0</v>
      </c>
      <c r="L140" s="95">
        <f t="shared" si="20"/>
        <v>0</v>
      </c>
      <c r="M140" s="90">
        <f t="shared" si="18"/>
        <v>0</v>
      </c>
    </row>
    <row r="141" spans="1:13" ht="13" hidden="1" x14ac:dyDescent="0.3">
      <c r="A141" s="7">
        <v>1860</v>
      </c>
      <c r="B141" s="77" t="s">
        <v>23</v>
      </c>
      <c r="C141" s="91"/>
      <c r="D141" s="92"/>
      <c r="E141" s="93"/>
      <c r="F141" s="93"/>
      <c r="G141" s="81">
        <f t="shared" si="16"/>
        <v>0</v>
      </c>
      <c r="H141" s="94"/>
      <c r="I141" s="89">
        <f t="shared" si="19"/>
        <v>0</v>
      </c>
      <c r="J141" s="84">
        <f t="shared" si="17"/>
        <v>0</v>
      </c>
      <c r="K141" s="85">
        <v>0</v>
      </c>
      <c r="L141" s="95">
        <f t="shared" si="20"/>
        <v>0</v>
      </c>
      <c r="M141" s="90">
        <f t="shared" si="18"/>
        <v>0</v>
      </c>
    </row>
    <row r="142" spans="1:13" ht="13" hidden="1" x14ac:dyDescent="0.3">
      <c r="A142" s="7">
        <v>1860</v>
      </c>
      <c r="B142" s="77" t="s">
        <v>24</v>
      </c>
      <c r="C142" s="91"/>
      <c r="D142" s="92"/>
      <c r="E142" s="93"/>
      <c r="F142" s="93"/>
      <c r="G142" s="81">
        <f t="shared" si="16"/>
        <v>0</v>
      </c>
      <c r="H142" s="94"/>
      <c r="I142" s="89">
        <f t="shared" si="19"/>
        <v>0</v>
      </c>
      <c r="J142" s="84">
        <f t="shared" si="17"/>
        <v>0</v>
      </c>
      <c r="K142" s="85">
        <v>0</v>
      </c>
      <c r="L142" s="95">
        <f t="shared" si="20"/>
        <v>0</v>
      </c>
      <c r="M142" s="90">
        <f t="shared" si="18"/>
        <v>0</v>
      </c>
    </row>
    <row r="143" spans="1:13" ht="13" hidden="1" x14ac:dyDescent="0.3">
      <c r="A143" s="7">
        <v>1905</v>
      </c>
      <c r="B143" s="77" t="s">
        <v>11</v>
      </c>
      <c r="C143" s="91"/>
      <c r="D143" s="92"/>
      <c r="E143" s="93"/>
      <c r="F143" s="93"/>
      <c r="G143" s="81">
        <f t="shared" si="16"/>
        <v>0</v>
      </c>
      <c r="H143" s="94"/>
      <c r="I143" s="89">
        <f t="shared" si="19"/>
        <v>0</v>
      </c>
      <c r="J143" s="84">
        <f t="shared" si="17"/>
        <v>0</v>
      </c>
      <c r="K143" s="85">
        <v>0</v>
      </c>
      <c r="L143" s="95">
        <f t="shared" si="20"/>
        <v>0</v>
      </c>
      <c r="M143" s="90">
        <f t="shared" si="18"/>
        <v>0</v>
      </c>
    </row>
    <row r="144" spans="1:13" ht="13" hidden="1" x14ac:dyDescent="0.3">
      <c r="A144" s="7">
        <v>1908</v>
      </c>
      <c r="B144" s="77" t="s">
        <v>25</v>
      </c>
      <c r="C144" s="91"/>
      <c r="D144" s="92"/>
      <c r="E144" s="93"/>
      <c r="F144" s="93"/>
      <c r="G144" s="81">
        <f t="shared" si="16"/>
        <v>0</v>
      </c>
      <c r="H144" s="94"/>
      <c r="I144" s="89">
        <f t="shared" si="19"/>
        <v>0</v>
      </c>
      <c r="J144" s="84">
        <f t="shared" si="17"/>
        <v>0</v>
      </c>
      <c r="K144" s="85">
        <v>0</v>
      </c>
      <c r="L144" s="95">
        <f t="shared" si="20"/>
        <v>0</v>
      </c>
      <c r="M144" s="90">
        <f t="shared" si="18"/>
        <v>0</v>
      </c>
    </row>
    <row r="145" spans="1:13" ht="13" hidden="1" x14ac:dyDescent="0.3">
      <c r="A145" s="7">
        <v>1910</v>
      </c>
      <c r="B145" s="77" t="s">
        <v>13</v>
      </c>
      <c r="C145" s="91"/>
      <c r="D145" s="92"/>
      <c r="E145" s="93"/>
      <c r="F145" s="93"/>
      <c r="G145" s="81">
        <f t="shared" si="16"/>
        <v>0</v>
      </c>
      <c r="H145" s="94"/>
      <c r="I145" s="89">
        <f t="shared" si="19"/>
        <v>0</v>
      </c>
      <c r="J145" s="84">
        <f t="shared" si="17"/>
        <v>0</v>
      </c>
      <c r="K145" s="85">
        <v>0</v>
      </c>
      <c r="L145" s="95">
        <f t="shared" si="20"/>
        <v>0</v>
      </c>
      <c r="M145" s="90">
        <f t="shared" si="18"/>
        <v>0</v>
      </c>
    </row>
    <row r="146" spans="1:13" ht="13" hidden="1" x14ac:dyDescent="0.3">
      <c r="A146" s="7">
        <v>1915</v>
      </c>
      <c r="B146" s="77" t="s">
        <v>26</v>
      </c>
      <c r="C146" s="91"/>
      <c r="D146" s="92"/>
      <c r="E146" s="93"/>
      <c r="F146" s="93"/>
      <c r="G146" s="81">
        <f t="shared" si="16"/>
        <v>0</v>
      </c>
      <c r="H146" s="94"/>
      <c r="I146" s="89">
        <f t="shared" si="19"/>
        <v>0</v>
      </c>
      <c r="J146" s="84">
        <f t="shared" si="17"/>
        <v>0</v>
      </c>
      <c r="K146" s="85">
        <v>0</v>
      </c>
      <c r="L146" s="95">
        <f t="shared" si="20"/>
        <v>0</v>
      </c>
      <c r="M146" s="90">
        <f t="shared" si="18"/>
        <v>0</v>
      </c>
    </row>
    <row r="147" spans="1:13" ht="13" hidden="1" x14ac:dyDescent="0.3">
      <c r="A147" s="7">
        <v>1915</v>
      </c>
      <c r="B147" s="77" t="s">
        <v>27</v>
      </c>
      <c r="C147" s="91"/>
      <c r="D147" s="92"/>
      <c r="E147" s="93"/>
      <c r="F147" s="93"/>
      <c r="G147" s="81">
        <f t="shared" si="16"/>
        <v>0</v>
      </c>
      <c r="H147" s="94"/>
      <c r="I147" s="89">
        <f t="shared" si="19"/>
        <v>0</v>
      </c>
      <c r="J147" s="84">
        <f t="shared" si="17"/>
        <v>0</v>
      </c>
      <c r="K147" s="85">
        <v>0</v>
      </c>
      <c r="L147" s="95">
        <f t="shared" si="20"/>
        <v>0</v>
      </c>
      <c r="M147" s="90">
        <f t="shared" si="18"/>
        <v>0</v>
      </c>
    </row>
    <row r="148" spans="1:13" ht="13" hidden="1" x14ac:dyDescent="0.3">
      <c r="A148" s="7">
        <v>1920</v>
      </c>
      <c r="B148" s="77" t="s">
        <v>28</v>
      </c>
      <c r="C148" s="91"/>
      <c r="D148" s="92"/>
      <c r="E148" s="93"/>
      <c r="F148" s="93"/>
      <c r="G148" s="81">
        <f t="shared" si="16"/>
        <v>0</v>
      </c>
      <c r="H148" s="94"/>
      <c r="I148" s="89">
        <f t="shared" si="19"/>
        <v>0</v>
      </c>
      <c r="J148" s="84">
        <f t="shared" si="17"/>
        <v>0</v>
      </c>
      <c r="K148" s="85">
        <v>0</v>
      </c>
      <c r="L148" s="95">
        <f t="shared" si="20"/>
        <v>0</v>
      </c>
      <c r="M148" s="90">
        <f t="shared" si="18"/>
        <v>0</v>
      </c>
    </row>
    <row r="149" spans="1:13" ht="13" hidden="1" x14ac:dyDescent="0.3">
      <c r="A149" s="7">
        <v>1920</v>
      </c>
      <c r="B149" s="77" t="s">
        <v>29</v>
      </c>
      <c r="C149" s="91"/>
      <c r="D149" s="92"/>
      <c r="E149" s="93"/>
      <c r="F149" s="93"/>
      <c r="G149" s="81">
        <f t="shared" si="16"/>
        <v>0</v>
      </c>
      <c r="H149" s="94"/>
      <c r="I149" s="89">
        <f t="shared" si="19"/>
        <v>0</v>
      </c>
      <c r="J149" s="84">
        <f t="shared" si="17"/>
        <v>0</v>
      </c>
      <c r="K149" s="85">
        <v>0</v>
      </c>
      <c r="L149" s="11">
        <f t="shared" si="20"/>
        <v>0</v>
      </c>
      <c r="M149" s="96">
        <f t="shared" si="18"/>
        <v>0</v>
      </c>
    </row>
    <row r="150" spans="1:13" ht="13" hidden="1" x14ac:dyDescent="0.3">
      <c r="A150" s="7">
        <v>1920</v>
      </c>
      <c r="B150" s="77" t="s">
        <v>30</v>
      </c>
      <c r="C150" s="91"/>
      <c r="D150" s="92"/>
      <c r="E150" s="93"/>
      <c r="F150" s="93"/>
      <c r="G150" s="81">
        <f t="shared" si="16"/>
        <v>0</v>
      </c>
      <c r="H150" s="94"/>
      <c r="I150" s="89">
        <f t="shared" si="19"/>
        <v>0</v>
      </c>
      <c r="J150" s="84">
        <f t="shared" si="17"/>
        <v>0</v>
      </c>
      <c r="K150" s="85">
        <v>0</v>
      </c>
      <c r="L150" s="11">
        <f t="shared" si="20"/>
        <v>0</v>
      </c>
      <c r="M150" s="96">
        <f t="shared" si="18"/>
        <v>0</v>
      </c>
    </row>
    <row r="151" spans="1:13" ht="13" hidden="1" x14ac:dyDescent="0.3">
      <c r="A151" s="7">
        <v>1930</v>
      </c>
      <c r="B151" s="77" t="s">
        <v>31</v>
      </c>
      <c r="C151" s="91"/>
      <c r="D151" s="92"/>
      <c r="E151" s="93"/>
      <c r="F151" s="93"/>
      <c r="G151" s="81">
        <f t="shared" si="16"/>
        <v>0</v>
      </c>
      <c r="H151" s="94"/>
      <c r="I151" s="89">
        <f t="shared" si="19"/>
        <v>0</v>
      </c>
      <c r="J151" s="84">
        <f t="shared" si="17"/>
        <v>0</v>
      </c>
      <c r="K151" s="85">
        <v>0</v>
      </c>
      <c r="L151" s="11">
        <f t="shared" si="20"/>
        <v>0</v>
      </c>
      <c r="M151" s="90">
        <f t="shared" si="18"/>
        <v>0</v>
      </c>
    </row>
    <row r="152" spans="1:13" ht="13" hidden="1" x14ac:dyDescent="0.3">
      <c r="A152" s="7">
        <v>1935</v>
      </c>
      <c r="B152" s="77" t="s">
        <v>32</v>
      </c>
      <c r="C152" s="91"/>
      <c r="D152" s="92"/>
      <c r="E152" s="93"/>
      <c r="F152" s="93"/>
      <c r="G152" s="81">
        <f t="shared" si="16"/>
        <v>0</v>
      </c>
      <c r="H152" s="94"/>
      <c r="I152" s="89">
        <f t="shared" si="19"/>
        <v>0</v>
      </c>
      <c r="J152" s="84">
        <f t="shared" si="17"/>
        <v>0</v>
      </c>
      <c r="K152" s="85">
        <v>0</v>
      </c>
      <c r="L152" s="95">
        <f t="shared" si="20"/>
        <v>0</v>
      </c>
      <c r="M152" s="90">
        <f t="shared" si="18"/>
        <v>0</v>
      </c>
    </row>
    <row r="153" spans="1:13" ht="13" hidden="1" x14ac:dyDescent="0.3">
      <c r="A153" s="7">
        <v>1940</v>
      </c>
      <c r="B153" s="77" t="s">
        <v>33</v>
      </c>
      <c r="C153" s="91"/>
      <c r="D153" s="92"/>
      <c r="E153" s="93"/>
      <c r="F153" s="93"/>
      <c r="G153" s="81">
        <f t="shared" si="16"/>
        <v>0</v>
      </c>
      <c r="H153" s="94"/>
      <c r="I153" s="89">
        <f t="shared" si="19"/>
        <v>0</v>
      </c>
      <c r="J153" s="84">
        <f t="shared" si="17"/>
        <v>0</v>
      </c>
      <c r="K153" s="85">
        <v>0</v>
      </c>
      <c r="L153" s="11">
        <f t="shared" si="20"/>
        <v>0</v>
      </c>
      <c r="M153" s="96">
        <f t="shared" si="18"/>
        <v>0</v>
      </c>
    </row>
    <row r="154" spans="1:13" ht="13" hidden="1" x14ac:dyDescent="0.3">
      <c r="A154" s="7">
        <v>1945</v>
      </c>
      <c r="B154" s="77" t="s">
        <v>34</v>
      </c>
      <c r="C154" s="91"/>
      <c r="D154" s="92"/>
      <c r="E154" s="93"/>
      <c r="F154" s="93"/>
      <c r="G154" s="81">
        <f t="shared" si="16"/>
        <v>0</v>
      </c>
      <c r="H154" s="94"/>
      <c r="I154" s="89">
        <f t="shared" si="19"/>
        <v>0</v>
      </c>
      <c r="J154" s="84">
        <f t="shared" si="17"/>
        <v>0</v>
      </c>
      <c r="K154" s="85">
        <v>0</v>
      </c>
      <c r="L154" s="95">
        <f t="shared" si="20"/>
        <v>0</v>
      </c>
      <c r="M154" s="90">
        <f t="shared" si="18"/>
        <v>0</v>
      </c>
    </row>
    <row r="155" spans="1:13" ht="13" hidden="1" x14ac:dyDescent="0.3">
      <c r="A155" s="7">
        <v>1950</v>
      </c>
      <c r="B155" s="77" t="s">
        <v>35</v>
      </c>
      <c r="C155" s="91"/>
      <c r="D155" s="92"/>
      <c r="E155" s="93"/>
      <c r="F155" s="93"/>
      <c r="G155" s="81">
        <f t="shared" si="16"/>
        <v>0</v>
      </c>
      <c r="H155" s="94"/>
      <c r="I155" s="89">
        <f t="shared" si="19"/>
        <v>0</v>
      </c>
      <c r="J155" s="84">
        <f t="shared" si="17"/>
        <v>0</v>
      </c>
      <c r="K155" s="85">
        <v>0</v>
      </c>
      <c r="L155" s="11">
        <f t="shared" si="20"/>
        <v>0</v>
      </c>
      <c r="M155" s="96">
        <f t="shared" si="18"/>
        <v>0</v>
      </c>
    </row>
    <row r="156" spans="1:13" ht="13" hidden="1" x14ac:dyDescent="0.3">
      <c r="A156" s="7">
        <v>1955</v>
      </c>
      <c r="B156" s="77" t="s">
        <v>36</v>
      </c>
      <c r="C156" s="91"/>
      <c r="D156" s="92"/>
      <c r="E156" s="93"/>
      <c r="F156" s="93"/>
      <c r="G156" s="81">
        <f t="shared" si="16"/>
        <v>0</v>
      </c>
      <c r="H156" s="94"/>
      <c r="I156" s="89">
        <f t="shared" si="19"/>
        <v>0</v>
      </c>
      <c r="J156" s="84">
        <f t="shared" si="17"/>
        <v>0</v>
      </c>
      <c r="K156" s="85">
        <v>0</v>
      </c>
      <c r="L156" s="11">
        <f t="shared" si="20"/>
        <v>0</v>
      </c>
      <c r="M156" s="96">
        <f t="shared" si="18"/>
        <v>0</v>
      </c>
    </row>
    <row r="157" spans="1:13" ht="13" hidden="1" x14ac:dyDescent="0.3">
      <c r="A157" s="7">
        <v>1955</v>
      </c>
      <c r="B157" s="77" t="s">
        <v>37</v>
      </c>
      <c r="C157" s="91"/>
      <c r="D157" s="92"/>
      <c r="E157" s="93"/>
      <c r="F157" s="93"/>
      <c r="G157" s="81">
        <f t="shared" si="16"/>
        <v>0</v>
      </c>
      <c r="H157" s="94"/>
      <c r="I157" s="89">
        <f t="shared" si="19"/>
        <v>0</v>
      </c>
      <c r="J157" s="84">
        <f t="shared" si="17"/>
        <v>0</v>
      </c>
      <c r="K157" s="85">
        <v>0</v>
      </c>
      <c r="L157" s="95">
        <f t="shared" si="20"/>
        <v>0</v>
      </c>
      <c r="M157" s="90">
        <f t="shared" si="18"/>
        <v>0</v>
      </c>
    </row>
    <row r="158" spans="1:13" ht="13" hidden="1" x14ac:dyDescent="0.3">
      <c r="A158" s="7">
        <v>1960</v>
      </c>
      <c r="B158" s="77" t="s">
        <v>38</v>
      </c>
      <c r="C158" s="91"/>
      <c r="D158" s="92"/>
      <c r="E158" s="93"/>
      <c r="F158" s="93"/>
      <c r="G158" s="81">
        <f t="shared" si="16"/>
        <v>0</v>
      </c>
      <c r="H158" s="94"/>
      <c r="I158" s="89">
        <f t="shared" si="19"/>
        <v>0</v>
      </c>
      <c r="J158" s="84">
        <f t="shared" si="17"/>
        <v>0</v>
      </c>
      <c r="K158" s="85">
        <v>0</v>
      </c>
      <c r="L158" s="11">
        <f t="shared" si="20"/>
        <v>0</v>
      </c>
      <c r="M158" s="96">
        <f t="shared" si="18"/>
        <v>0</v>
      </c>
    </row>
    <row r="159" spans="1:13" ht="13" hidden="1" x14ac:dyDescent="0.3">
      <c r="A159" s="7">
        <v>1970</v>
      </c>
      <c r="B159" s="97" t="s">
        <v>39</v>
      </c>
      <c r="C159" s="91"/>
      <c r="D159" s="92"/>
      <c r="E159" s="93"/>
      <c r="F159" s="93"/>
      <c r="G159" s="81">
        <f t="shared" si="16"/>
        <v>0</v>
      </c>
      <c r="H159" s="94"/>
      <c r="I159" s="89">
        <f t="shared" si="19"/>
        <v>0</v>
      </c>
      <c r="J159" s="84">
        <f t="shared" si="17"/>
        <v>0</v>
      </c>
      <c r="K159" s="85">
        <v>0</v>
      </c>
      <c r="L159" s="11">
        <f t="shared" si="20"/>
        <v>0</v>
      </c>
      <c r="M159" s="96">
        <f t="shared" si="18"/>
        <v>0</v>
      </c>
    </row>
    <row r="160" spans="1:13" ht="13" hidden="1" x14ac:dyDescent="0.3">
      <c r="A160" s="7">
        <v>1975</v>
      </c>
      <c r="B160" s="77" t="s">
        <v>40</v>
      </c>
      <c r="C160" s="91"/>
      <c r="D160" s="92"/>
      <c r="E160" s="93"/>
      <c r="F160" s="93"/>
      <c r="G160" s="81">
        <f t="shared" si="16"/>
        <v>0</v>
      </c>
      <c r="H160" s="94"/>
      <c r="I160" s="89">
        <f t="shared" si="19"/>
        <v>0</v>
      </c>
      <c r="J160" s="84">
        <f t="shared" si="17"/>
        <v>0</v>
      </c>
      <c r="K160" s="85">
        <v>0</v>
      </c>
      <c r="L160" s="95">
        <f t="shared" si="20"/>
        <v>0</v>
      </c>
      <c r="M160" s="90">
        <f t="shared" si="18"/>
        <v>0</v>
      </c>
    </row>
    <row r="161" spans="1:17" ht="13" hidden="1" x14ac:dyDescent="0.3">
      <c r="A161" s="7">
        <v>1980</v>
      </c>
      <c r="B161" s="77" t="s">
        <v>41</v>
      </c>
      <c r="C161" s="91"/>
      <c r="D161" s="92"/>
      <c r="E161" s="93"/>
      <c r="F161" s="93"/>
      <c r="G161" s="81">
        <f t="shared" si="16"/>
        <v>0</v>
      </c>
      <c r="H161" s="94"/>
      <c r="I161" s="89">
        <f t="shared" si="19"/>
        <v>0</v>
      </c>
      <c r="J161" s="84">
        <f t="shared" si="17"/>
        <v>0</v>
      </c>
      <c r="K161" s="85">
        <v>0</v>
      </c>
      <c r="L161" s="95">
        <f t="shared" si="20"/>
        <v>0</v>
      </c>
      <c r="M161" s="90">
        <f t="shared" si="18"/>
        <v>0</v>
      </c>
    </row>
    <row r="162" spans="1:17" ht="13" hidden="1" x14ac:dyDescent="0.3">
      <c r="A162" s="7">
        <v>1985</v>
      </c>
      <c r="B162" s="77" t="s">
        <v>42</v>
      </c>
      <c r="C162" s="91"/>
      <c r="D162" s="92"/>
      <c r="E162" s="93"/>
      <c r="F162" s="93"/>
      <c r="G162" s="81">
        <f t="shared" si="16"/>
        <v>0</v>
      </c>
      <c r="H162" s="94"/>
      <c r="I162" s="89">
        <f t="shared" si="19"/>
        <v>0</v>
      </c>
      <c r="J162" s="84">
        <f t="shared" si="17"/>
        <v>0</v>
      </c>
      <c r="K162" s="85">
        <v>0</v>
      </c>
      <c r="L162" s="11">
        <f t="shared" si="20"/>
        <v>0</v>
      </c>
      <c r="M162" s="96">
        <f t="shared" si="18"/>
        <v>0</v>
      </c>
    </row>
    <row r="163" spans="1:17" ht="13" hidden="1" x14ac:dyDescent="0.3">
      <c r="A163" s="7">
        <v>1990</v>
      </c>
      <c r="B163" s="39" t="s">
        <v>43</v>
      </c>
      <c r="C163" s="91"/>
      <c r="D163" s="92"/>
      <c r="E163" s="93"/>
      <c r="F163" s="93"/>
      <c r="G163" s="81">
        <f t="shared" si="16"/>
        <v>0</v>
      </c>
      <c r="H163" s="94"/>
      <c r="I163" s="89">
        <f t="shared" si="19"/>
        <v>0</v>
      </c>
      <c r="J163" s="84">
        <f t="shared" si="17"/>
        <v>0</v>
      </c>
      <c r="K163" s="85">
        <v>0</v>
      </c>
      <c r="L163" s="95">
        <f t="shared" si="20"/>
        <v>0</v>
      </c>
      <c r="M163" s="90">
        <f t="shared" si="18"/>
        <v>0</v>
      </c>
    </row>
    <row r="164" spans="1:17" ht="13" hidden="1" x14ac:dyDescent="0.3">
      <c r="A164" s="7">
        <v>1995</v>
      </c>
      <c r="B164" s="77" t="s">
        <v>44</v>
      </c>
      <c r="C164" s="91"/>
      <c r="D164" s="92"/>
      <c r="E164" s="93"/>
      <c r="F164" s="93"/>
      <c r="G164" s="81">
        <f t="shared" si="16"/>
        <v>0</v>
      </c>
      <c r="H164" s="94"/>
      <c r="I164" s="98">
        <f t="shared" si="19"/>
        <v>0</v>
      </c>
      <c r="J164" s="99">
        <f t="shared" si="17"/>
        <v>0</v>
      </c>
      <c r="K164" s="85">
        <v>0</v>
      </c>
      <c r="L164" s="95">
        <f t="shared" si="20"/>
        <v>0</v>
      </c>
      <c r="M164" s="90">
        <f t="shared" si="18"/>
        <v>0</v>
      </c>
    </row>
    <row r="165" spans="1:17" ht="13" hidden="1" x14ac:dyDescent="0.3">
      <c r="A165" s="7">
        <v>2440</v>
      </c>
      <c r="B165" s="8" t="s">
        <v>46</v>
      </c>
      <c r="C165" s="91"/>
      <c r="D165" s="92"/>
      <c r="E165" s="93"/>
      <c r="F165" s="93"/>
      <c r="G165" s="81">
        <f t="shared" si="16"/>
        <v>0</v>
      </c>
      <c r="H165" s="94"/>
      <c r="I165" s="98">
        <f t="shared" si="19"/>
        <v>0</v>
      </c>
      <c r="J165" s="99">
        <f t="shared" si="17"/>
        <v>0</v>
      </c>
      <c r="K165" s="85">
        <v>0</v>
      </c>
      <c r="L165" s="95">
        <f t="shared" si="20"/>
        <v>0</v>
      </c>
      <c r="M165" s="90">
        <f t="shared" si="18"/>
        <v>0</v>
      </c>
    </row>
    <row r="166" spans="1:17" ht="13.5" hidden="1" thickBot="1" x14ac:dyDescent="0.35">
      <c r="A166" s="37">
        <v>2005</v>
      </c>
      <c r="B166" s="100" t="s">
        <v>201</v>
      </c>
      <c r="C166" s="101"/>
      <c r="D166" s="102"/>
      <c r="E166" s="103"/>
      <c r="F166" s="103"/>
      <c r="G166" s="81">
        <f t="shared" si="16"/>
        <v>0</v>
      </c>
      <c r="H166" s="104"/>
      <c r="I166" s="105">
        <f t="shared" si="19"/>
        <v>0</v>
      </c>
      <c r="J166" s="106">
        <f t="shared" si="17"/>
        <v>0</v>
      </c>
      <c r="K166" s="85">
        <v>0</v>
      </c>
      <c r="L166" s="107">
        <f t="shared" si="20"/>
        <v>0</v>
      </c>
      <c r="M166" s="108">
        <f t="shared" si="18"/>
        <v>0</v>
      </c>
    </row>
    <row r="167" spans="1:17" ht="13.5" hidden="1" thickBot="1" x14ac:dyDescent="0.35">
      <c r="A167" s="109"/>
      <c r="B167" s="110" t="s">
        <v>45</v>
      </c>
      <c r="C167" s="111">
        <f>SUM(C126:C166)</f>
        <v>0</v>
      </c>
      <c r="D167" s="111">
        <f t="shared" ref="D167:E167" si="21">SUM(D126:D166)</f>
        <v>0</v>
      </c>
      <c r="E167" s="111">
        <f t="shared" si="21"/>
        <v>0</v>
      </c>
      <c r="F167" s="112"/>
      <c r="G167" s="111">
        <f>SUM(G127:G166)</f>
        <v>0</v>
      </c>
      <c r="H167" s="111">
        <f t="shared" ref="H167" si="22">SUM(H126:H166)</f>
        <v>0</v>
      </c>
      <c r="I167" s="113"/>
      <c r="J167" s="111">
        <f>SUM(J126:J166)</f>
        <v>0</v>
      </c>
      <c r="K167" s="111">
        <f t="shared" ref="K167:L167" si="23">SUM(K126:K166)</f>
        <v>0</v>
      </c>
      <c r="L167" s="114">
        <f t="shared" si="23"/>
        <v>0</v>
      </c>
      <c r="M167" s="115">
        <f t="shared" si="18"/>
        <v>0</v>
      </c>
    </row>
    <row r="168" spans="1:17" ht="13" hidden="1" x14ac:dyDescent="0.3">
      <c r="A168" s="1"/>
      <c r="B168" s="3"/>
      <c r="C168" s="116"/>
      <c r="D168" s="116"/>
      <c r="E168" s="116"/>
      <c r="F168" s="116"/>
      <c r="G168" s="116"/>
      <c r="H168" s="116"/>
      <c r="I168" s="116"/>
      <c r="J168" s="116"/>
      <c r="K168" s="116"/>
    </row>
    <row r="169" spans="1:17" hidden="1" x14ac:dyDescent="0.25"/>
    <row r="170" spans="1:17" ht="18" hidden="1" customHeight="1" thickBot="1" x14ac:dyDescent="0.45">
      <c r="A170" s="54"/>
      <c r="B170" s="54"/>
      <c r="C170" s="54"/>
      <c r="D170" s="54"/>
      <c r="E170" s="55" t="s">
        <v>173</v>
      </c>
      <c r="F170" s="60">
        <f>F219-1</f>
        <v>2019</v>
      </c>
      <c r="G170" s="54"/>
      <c r="H170" s="54"/>
      <c r="I170" s="54"/>
      <c r="J170" s="54"/>
      <c r="K170" s="54"/>
    </row>
    <row r="171" spans="1:17" ht="13" hidden="1" x14ac:dyDescent="0.25">
      <c r="A171" s="61"/>
      <c r="B171" s="61"/>
      <c r="C171" s="61"/>
      <c r="D171" s="61"/>
      <c r="E171" s="61"/>
      <c r="F171" s="61"/>
      <c r="G171" s="61"/>
      <c r="H171" s="61"/>
      <c r="I171" s="61"/>
      <c r="J171" s="61"/>
      <c r="K171" s="61"/>
      <c r="Q171" s="2">
        <v>2017</v>
      </c>
    </row>
    <row r="172" spans="1:17" ht="19" hidden="1" customHeight="1" thickBot="1" x14ac:dyDescent="0.45">
      <c r="A172" s="54"/>
      <c r="B172" s="54"/>
      <c r="C172" s="126" t="s">
        <v>174</v>
      </c>
      <c r="D172" s="127"/>
      <c r="E172" s="127"/>
      <c r="F172" s="127"/>
      <c r="G172" s="128" t="s">
        <v>175</v>
      </c>
      <c r="H172" s="129"/>
      <c r="I172" s="62" t="s">
        <v>176</v>
      </c>
      <c r="J172" s="54"/>
      <c r="K172" s="54"/>
      <c r="Q172" s="2">
        <v>2018</v>
      </c>
    </row>
    <row r="173" spans="1:17" ht="64" hidden="1" customHeight="1" thickBot="1" x14ac:dyDescent="0.3">
      <c r="A173" s="130" t="s">
        <v>177</v>
      </c>
      <c r="B173" s="132" t="s">
        <v>178</v>
      </c>
      <c r="C173" s="63" t="s">
        <v>179</v>
      </c>
      <c r="D173" s="64" t="s">
        <v>180</v>
      </c>
      <c r="E173" s="65" t="s">
        <v>181</v>
      </c>
      <c r="F173" s="66" t="s">
        <v>182</v>
      </c>
      <c r="G173" s="66" t="s">
        <v>183</v>
      </c>
      <c r="H173" s="63" t="s">
        <v>184</v>
      </c>
      <c r="I173" s="67" t="s">
        <v>185</v>
      </c>
      <c r="J173" s="68" t="s">
        <v>186</v>
      </c>
      <c r="K173" s="65" t="s">
        <v>187</v>
      </c>
      <c r="L173" s="66" t="s">
        <v>188</v>
      </c>
      <c r="M173" s="67" t="s">
        <v>189</v>
      </c>
    </row>
    <row r="174" spans="1:17" ht="13.5" hidden="1" thickBot="1" x14ac:dyDescent="0.35">
      <c r="A174" s="131"/>
      <c r="B174" s="133"/>
      <c r="C174" s="69" t="s">
        <v>190</v>
      </c>
      <c r="D174" s="70" t="s">
        <v>191</v>
      </c>
      <c r="E174" s="71" t="s">
        <v>192</v>
      </c>
      <c r="F174" s="71" t="s">
        <v>193</v>
      </c>
      <c r="G174" s="72" t="s">
        <v>194</v>
      </c>
      <c r="H174" s="73" t="s">
        <v>195</v>
      </c>
      <c r="I174" s="71" t="s">
        <v>196</v>
      </c>
      <c r="J174" s="69" t="s">
        <v>197</v>
      </c>
      <c r="K174" s="74" t="s">
        <v>198</v>
      </c>
      <c r="L174" s="71" t="s">
        <v>199</v>
      </c>
      <c r="M174" s="75" t="s">
        <v>200</v>
      </c>
    </row>
    <row r="175" spans="1:17" ht="13" hidden="1" x14ac:dyDescent="0.3">
      <c r="A175" s="76">
        <v>1609</v>
      </c>
      <c r="B175" s="77" t="s">
        <v>8</v>
      </c>
      <c r="C175" s="78"/>
      <c r="D175" s="79"/>
      <c r="E175" s="79"/>
      <c r="F175" s="80"/>
      <c r="G175" s="81">
        <f t="shared" ref="G175:G215" si="24">C175-D175+(E175*0.5)-F175</f>
        <v>0</v>
      </c>
      <c r="H175" s="82"/>
      <c r="I175" s="83">
        <f>IF(H175=0,0,1/H175)</f>
        <v>0</v>
      </c>
      <c r="J175" s="84">
        <f t="shared" ref="J175:J215" si="25">IF(H175=0,0,+G175/H175)</f>
        <v>0</v>
      </c>
      <c r="K175" s="85">
        <v>0</v>
      </c>
      <c r="L175" s="86">
        <f>IF(ISERROR(+K175-J175), 0, +K175-J175)</f>
        <v>0</v>
      </c>
      <c r="M175" s="87">
        <f>IFERROR(L175/K175,0)</f>
        <v>0</v>
      </c>
    </row>
    <row r="176" spans="1:17" ht="13" hidden="1" x14ac:dyDescent="0.3">
      <c r="A176" s="41">
        <v>1611</v>
      </c>
      <c r="B176" s="88" t="s">
        <v>9</v>
      </c>
      <c r="C176" s="78"/>
      <c r="D176" s="79"/>
      <c r="E176" s="80"/>
      <c r="F176" s="80"/>
      <c r="G176" s="81">
        <f t="shared" si="24"/>
        <v>0</v>
      </c>
      <c r="H176" s="82"/>
      <c r="I176" s="89">
        <f>IF(H176=0,0,1/H176)</f>
        <v>0</v>
      </c>
      <c r="J176" s="84">
        <f t="shared" si="25"/>
        <v>0</v>
      </c>
      <c r="K176" s="85">
        <v>0</v>
      </c>
      <c r="L176" s="86">
        <f>IF(ISERROR(+K176-J176), 0, +K176-J176)</f>
        <v>0</v>
      </c>
      <c r="M176" s="90">
        <f t="shared" ref="M176:M216" si="26">IFERROR(L176/K176,0)</f>
        <v>0</v>
      </c>
    </row>
    <row r="177" spans="1:13" ht="13" hidden="1" x14ac:dyDescent="0.3">
      <c r="A177" s="7">
        <v>1612</v>
      </c>
      <c r="B177" s="77" t="s">
        <v>10</v>
      </c>
      <c r="C177" s="91"/>
      <c r="D177" s="92"/>
      <c r="E177" s="93"/>
      <c r="F177" s="93"/>
      <c r="G177" s="81">
        <f t="shared" si="24"/>
        <v>0</v>
      </c>
      <c r="H177" s="94"/>
      <c r="I177" s="89">
        <f t="shared" ref="I177:I215" si="27">IF(H177=0,0,1/H177)</f>
        <v>0</v>
      </c>
      <c r="J177" s="84">
        <f t="shared" si="25"/>
        <v>0</v>
      </c>
      <c r="K177" s="85">
        <v>0</v>
      </c>
      <c r="L177" s="95">
        <f t="shared" ref="L177:L215" si="28">IF(ISERROR(+K177-J177), 0, +K177-J177)</f>
        <v>0</v>
      </c>
      <c r="M177" s="90">
        <f t="shared" si="26"/>
        <v>0</v>
      </c>
    </row>
    <row r="178" spans="1:13" ht="13" hidden="1" x14ac:dyDescent="0.3">
      <c r="A178" s="7">
        <v>1805</v>
      </c>
      <c r="B178" s="77" t="s">
        <v>11</v>
      </c>
      <c r="C178" s="91"/>
      <c r="D178" s="92"/>
      <c r="E178" s="93"/>
      <c r="F178" s="93"/>
      <c r="G178" s="81">
        <f t="shared" si="24"/>
        <v>0</v>
      </c>
      <c r="H178" s="94"/>
      <c r="I178" s="89">
        <f t="shared" si="27"/>
        <v>0</v>
      </c>
      <c r="J178" s="84">
        <f t="shared" si="25"/>
        <v>0</v>
      </c>
      <c r="K178" s="85">
        <v>0</v>
      </c>
      <c r="L178" s="95">
        <f t="shared" si="28"/>
        <v>0</v>
      </c>
      <c r="M178" s="90">
        <f t="shared" si="26"/>
        <v>0</v>
      </c>
    </row>
    <row r="179" spans="1:13" ht="13" hidden="1" x14ac:dyDescent="0.3">
      <c r="A179" s="7">
        <v>1808</v>
      </c>
      <c r="B179" s="77" t="s">
        <v>12</v>
      </c>
      <c r="C179" s="91"/>
      <c r="D179" s="92"/>
      <c r="E179" s="93"/>
      <c r="F179" s="93"/>
      <c r="G179" s="81">
        <f t="shared" si="24"/>
        <v>0</v>
      </c>
      <c r="H179" s="94"/>
      <c r="I179" s="89">
        <f t="shared" si="27"/>
        <v>0</v>
      </c>
      <c r="J179" s="84">
        <f t="shared" si="25"/>
        <v>0</v>
      </c>
      <c r="K179" s="85">
        <v>0</v>
      </c>
      <c r="L179" s="95">
        <f t="shared" si="28"/>
        <v>0</v>
      </c>
      <c r="M179" s="90">
        <f t="shared" si="26"/>
        <v>0</v>
      </c>
    </row>
    <row r="180" spans="1:13" ht="13" hidden="1" x14ac:dyDescent="0.3">
      <c r="A180" s="7">
        <v>1810</v>
      </c>
      <c r="B180" s="77" t="s">
        <v>13</v>
      </c>
      <c r="C180" s="91"/>
      <c r="D180" s="92"/>
      <c r="E180" s="93"/>
      <c r="F180" s="93"/>
      <c r="G180" s="81">
        <f t="shared" si="24"/>
        <v>0</v>
      </c>
      <c r="H180" s="94"/>
      <c r="I180" s="89">
        <f t="shared" si="27"/>
        <v>0</v>
      </c>
      <c r="J180" s="84">
        <f t="shared" si="25"/>
        <v>0</v>
      </c>
      <c r="K180" s="85">
        <v>0</v>
      </c>
      <c r="L180" s="95">
        <f t="shared" si="28"/>
        <v>0</v>
      </c>
      <c r="M180" s="90">
        <f t="shared" si="26"/>
        <v>0</v>
      </c>
    </row>
    <row r="181" spans="1:13" ht="13" hidden="1" x14ac:dyDescent="0.3">
      <c r="A181" s="7">
        <v>1815</v>
      </c>
      <c r="B181" s="77" t="s">
        <v>14</v>
      </c>
      <c r="C181" s="91"/>
      <c r="D181" s="92"/>
      <c r="E181" s="93"/>
      <c r="F181" s="93"/>
      <c r="G181" s="81">
        <f t="shared" si="24"/>
        <v>0</v>
      </c>
      <c r="H181" s="94"/>
      <c r="I181" s="89">
        <f t="shared" si="27"/>
        <v>0</v>
      </c>
      <c r="J181" s="84">
        <f t="shared" si="25"/>
        <v>0</v>
      </c>
      <c r="K181" s="85">
        <v>0</v>
      </c>
      <c r="L181" s="95">
        <f t="shared" si="28"/>
        <v>0</v>
      </c>
      <c r="M181" s="90">
        <f t="shared" si="26"/>
        <v>0</v>
      </c>
    </row>
    <row r="182" spans="1:13" ht="13" hidden="1" x14ac:dyDescent="0.3">
      <c r="A182" s="7">
        <v>1820</v>
      </c>
      <c r="B182" s="77" t="s">
        <v>15</v>
      </c>
      <c r="C182" s="91"/>
      <c r="D182" s="92"/>
      <c r="E182" s="93"/>
      <c r="F182" s="93"/>
      <c r="G182" s="81">
        <f t="shared" si="24"/>
        <v>0</v>
      </c>
      <c r="H182" s="94"/>
      <c r="I182" s="89">
        <f t="shared" si="27"/>
        <v>0</v>
      </c>
      <c r="J182" s="84">
        <f t="shared" si="25"/>
        <v>0</v>
      </c>
      <c r="K182" s="85">
        <v>0</v>
      </c>
      <c r="L182" s="95">
        <f t="shared" si="28"/>
        <v>0</v>
      </c>
      <c r="M182" s="90">
        <f t="shared" si="26"/>
        <v>0</v>
      </c>
    </row>
    <row r="183" spans="1:13" ht="13" hidden="1" x14ac:dyDescent="0.3">
      <c r="A183" s="7">
        <v>1825</v>
      </c>
      <c r="B183" s="77" t="s">
        <v>16</v>
      </c>
      <c r="C183" s="91"/>
      <c r="D183" s="92"/>
      <c r="E183" s="93"/>
      <c r="F183" s="93"/>
      <c r="G183" s="81">
        <f t="shared" si="24"/>
        <v>0</v>
      </c>
      <c r="H183" s="94"/>
      <c r="I183" s="89">
        <f t="shared" si="27"/>
        <v>0</v>
      </c>
      <c r="J183" s="84">
        <f t="shared" si="25"/>
        <v>0</v>
      </c>
      <c r="K183" s="85">
        <v>0</v>
      </c>
      <c r="L183" s="95">
        <f t="shared" si="28"/>
        <v>0</v>
      </c>
      <c r="M183" s="90">
        <f t="shared" si="26"/>
        <v>0</v>
      </c>
    </row>
    <row r="184" spans="1:13" ht="13" hidden="1" x14ac:dyDescent="0.3">
      <c r="A184" s="7">
        <v>1830</v>
      </c>
      <c r="B184" s="77" t="s">
        <v>17</v>
      </c>
      <c r="C184" s="91"/>
      <c r="D184" s="92"/>
      <c r="E184" s="93"/>
      <c r="F184" s="93"/>
      <c r="G184" s="81">
        <f t="shared" si="24"/>
        <v>0</v>
      </c>
      <c r="H184" s="94"/>
      <c r="I184" s="89">
        <f t="shared" si="27"/>
        <v>0</v>
      </c>
      <c r="J184" s="84">
        <f t="shared" si="25"/>
        <v>0</v>
      </c>
      <c r="K184" s="85">
        <v>0</v>
      </c>
      <c r="L184" s="11">
        <f t="shared" si="28"/>
        <v>0</v>
      </c>
      <c r="M184" s="96">
        <f t="shared" si="26"/>
        <v>0</v>
      </c>
    </row>
    <row r="185" spans="1:13" ht="13" hidden="1" x14ac:dyDescent="0.3">
      <c r="A185" s="7">
        <v>1835</v>
      </c>
      <c r="B185" s="77" t="s">
        <v>18</v>
      </c>
      <c r="C185" s="91"/>
      <c r="D185" s="92"/>
      <c r="E185" s="93"/>
      <c r="F185" s="93"/>
      <c r="G185" s="81">
        <f t="shared" si="24"/>
        <v>0</v>
      </c>
      <c r="H185" s="94"/>
      <c r="I185" s="89">
        <f t="shared" si="27"/>
        <v>0</v>
      </c>
      <c r="J185" s="84">
        <f t="shared" si="25"/>
        <v>0</v>
      </c>
      <c r="K185" s="85">
        <v>0</v>
      </c>
      <c r="L185" s="95">
        <f t="shared" si="28"/>
        <v>0</v>
      </c>
      <c r="M185" s="90">
        <f t="shared" si="26"/>
        <v>0</v>
      </c>
    </row>
    <row r="186" spans="1:13" ht="13" hidden="1" x14ac:dyDescent="0.3">
      <c r="A186" s="7">
        <v>1840</v>
      </c>
      <c r="B186" s="77" t="s">
        <v>19</v>
      </c>
      <c r="C186" s="91"/>
      <c r="D186" s="92"/>
      <c r="E186" s="93"/>
      <c r="F186" s="93"/>
      <c r="G186" s="81">
        <f t="shared" si="24"/>
        <v>0</v>
      </c>
      <c r="H186" s="94"/>
      <c r="I186" s="89">
        <f t="shared" si="27"/>
        <v>0</v>
      </c>
      <c r="J186" s="84">
        <f t="shared" si="25"/>
        <v>0</v>
      </c>
      <c r="K186" s="85">
        <v>0</v>
      </c>
      <c r="L186" s="11">
        <f t="shared" si="28"/>
        <v>0</v>
      </c>
      <c r="M186" s="96">
        <f t="shared" si="26"/>
        <v>0</v>
      </c>
    </row>
    <row r="187" spans="1:13" ht="13" hidden="1" x14ac:dyDescent="0.3">
      <c r="A187" s="7">
        <v>1845</v>
      </c>
      <c r="B187" s="77" t="s">
        <v>20</v>
      </c>
      <c r="C187" s="91"/>
      <c r="D187" s="92"/>
      <c r="E187" s="93"/>
      <c r="F187" s="93"/>
      <c r="G187" s="81">
        <f t="shared" si="24"/>
        <v>0</v>
      </c>
      <c r="H187" s="94"/>
      <c r="I187" s="89">
        <f t="shared" si="27"/>
        <v>0</v>
      </c>
      <c r="J187" s="84">
        <f t="shared" si="25"/>
        <v>0</v>
      </c>
      <c r="K187" s="85">
        <v>0</v>
      </c>
      <c r="L187" s="95">
        <f t="shared" si="28"/>
        <v>0</v>
      </c>
      <c r="M187" s="90">
        <f t="shared" si="26"/>
        <v>0</v>
      </c>
    </row>
    <row r="188" spans="1:13" ht="13" hidden="1" x14ac:dyDescent="0.3">
      <c r="A188" s="7">
        <v>1850</v>
      </c>
      <c r="B188" s="77" t="s">
        <v>21</v>
      </c>
      <c r="C188" s="91"/>
      <c r="D188" s="92"/>
      <c r="E188" s="93"/>
      <c r="F188" s="93"/>
      <c r="G188" s="81">
        <f t="shared" si="24"/>
        <v>0</v>
      </c>
      <c r="H188" s="94"/>
      <c r="I188" s="89">
        <f t="shared" si="27"/>
        <v>0</v>
      </c>
      <c r="J188" s="84">
        <f t="shared" si="25"/>
        <v>0</v>
      </c>
      <c r="K188" s="85">
        <v>0</v>
      </c>
      <c r="L188" s="95">
        <f t="shared" si="28"/>
        <v>0</v>
      </c>
      <c r="M188" s="90">
        <f t="shared" si="26"/>
        <v>0</v>
      </c>
    </row>
    <row r="189" spans="1:13" ht="13" hidden="1" x14ac:dyDescent="0.3">
      <c r="A189" s="7">
        <v>1855</v>
      </c>
      <c r="B189" s="77" t="s">
        <v>22</v>
      </c>
      <c r="C189" s="91"/>
      <c r="D189" s="92"/>
      <c r="E189" s="93"/>
      <c r="F189" s="93"/>
      <c r="G189" s="81">
        <f t="shared" si="24"/>
        <v>0</v>
      </c>
      <c r="H189" s="94"/>
      <c r="I189" s="89">
        <f t="shared" si="27"/>
        <v>0</v>
      </c>
      <c r="J189" s="84">
        <f t="shared" si="25"/>
        <v>0</v>
      </c>
      <c r="K189" s="85">
        <v>0</v>
      </c>
      <c r="L189" s="95">
        <f t="shared" si="28"/>
        <v>0</v>
      </c>
      <c r="M189" s="90">
        <f t="shared" si="26"/>
        <v>0</v>
      </c>
    </row>
    <row r="190" spans="1:13" ht="13" hidden="1" x14ac:dyDescent="0.3">
      <c r="A190" s="7">
        <v>1860</v>
      </c>
      <c r="B190" s="77" t="s">
        <v>23</v>
      </c>
      <c r="C190" s="91"/>
      <c r="D190" s="92"/>
      <c r="E190" s="93"/>
      <c r="F190" s="93"/>
      <c r="G190" s="81">
        <f t="shared" si="24"/>
        <v>0</v>
      </c>
      <c r="H190" s="94"/>
      <c r="I190" s="89">
        <f t="shared" si="27"/>
        <v>0</v>
      </c>
      <c r="J190" s="84">
        <f t="shared" si="25"/>
        <v>0</v>
      </c>
      <c r="K190" s="85">
        <v>0</v>
      </c>
      <c r="L190" s="95">
        <f t="shared" si="28"/>
        <v>0</v>
      </c>
      <c r="M190" s="90">
        <f t="shared" si="26"/>
        <v>0</v>
      </c>
    </row>
    <row r="191" spans="1:13" ht="13" hidden="1" x14ac:dyDescent="0.3">
      <c r="A191" s="7">
        <v>1860</v>
      </c>
      <c r="B191" s="77" t="s">
        <v>24</v>
      </c>
      <c r="C191" s="91"/>
      <c r="D191" s="92"/>
      <c r="E191" s="93"/>
      <c r="F191" s="93"/>
      <c r="G191" s="81">
        <f t="shared" si="24"/>
        <v>0</v>
      </c>
      <c r="H191" s="94"/>
      <c r="I191" s="89">
        <f t="shared" si="27"/>
        <v>0</v>
      </c>
      <c r="J191" s="84">
        <f t="shared" si="25"/>
        <v>0</v>
      </c>
      <c r="K191" s="85">
        <v>0</v>
      </c>
      <c r="L191" s="95">
        <f t="shared" si="28"/>
        <v>0</v>
      </c>
      <c r="M191" s="90">
        <f t="shared" si="26"/>
        <v>0</v>
      </c>
    </row>
    <row r="192" spans="1:13" ht="13" hidden="1" x14ac:dyDescent="0.3">
      <c r="A192" s="7">
        <v>1905</v>
      </c>
      <c r="B192" s="77" t="s">
        <v>11</v>
      </c>
      <c r="C192" s="91"/>
      <c r="D192" s="92"/>
      <c r="E192" s="93"/>
      <c r="F192" s="93"/>
      <c r="G192" s="81">
        <f t="shared" si="24"/>
        <v>0</v>
      </c>
      <c r="H192" s="94"/>
      <c r="I192" s="89">
        <f t="shared" si="27"/>
        <v>0</v>
      </c>
      <c r="J192" s="84">
        <f t="shared" si="25"/>
        <v>0</v>
      </c>
      <c r="K192" s="85">
        <v>0</v>
      </c>
      <c r="L192" s="95">
        <f t="shared" si="28"/>
        <v>0</v>
      </c>
      <c r="M192" s="90">
        <f t="shared" si="26"/>
        <v>0</v>
      </c>
    </row>
    <row r="193" spans="1:13" ht="13" hidden="1" x14ac:dyDescent="0.3">
      <c r="A193" s="7">
        <v>1908</v>
      </c>
      <c r="B193" s="77" t="s">
        <v>25</v>
      </c>
      <c r="C193" s="91"/>
      <c r="D193" s="92"/>
      <c r="E193" s="93"/>
      <c r="F193" s="93"/>
      <c r="G193" s="81">
        <f t="shared" si="24"/>
        <v>0</v>
      </c>
      <c r="H193" s="94"/>
      <c r="I193" s="89">
        <f t="shared" si="27"/>
        <v>0</v>
      </c>
      <c r="J193" s="84">
        <f t="shared" si="25"/>
        <v>0</v>
      </c>
      <c r="K193" s="85">
        <v>0</v>
      </c>
      <c r="L193" s="95">
        <f t="shared" si="28"/>
        <v>0</v>
      </c>
      <c r="M193" s="90">
        <f t="shared" si="26"/>
        <v>0</v>
      </c>
    </row>
    <row r="194" spans="1:13" ht="13" hidden="1" x14ac:dyDescent="0.3">
      <c r="A194" s="7">
        <v>1910</v>
      </c>
      <c r="B194" s="77" t="s">
        <v>13</v>
      </c>
      <c r="C194" s="91"/>
      <c r="D194" s="92"/>
      <c r="E194" s="93"/>
      <c r="F194" s="93"/>
      <c r="G194" s="81">
        <f t="shared" si="24"/>
        <v>0</v>
      </c>
      <c r="H194" s="94"/>
      <c r="I194" s="89">
        <f t="shared" si="27"/>
        <v>0</v>
      </c>
      <c r="J194" s="84">
        <f t="shared" si="25"/>
        <v>0</v>
      </c>
      <c r="K194" s="85">
        <v>0</v>
      </c>
      <c r="L194" s="95">
        <f t="shared" si="28"/>
        <v>0</v>
      </c>
      <c r="M194" s="90">
        <f t="shared" si="26"/>
        <v>0</v>
      </c>
    </row>
    <row r="195" spans="1:13" ht="13" hidden="1" x14ac:dyDescent="0.3">
      <c r="A195" s="7">
        <v>1915</v>
      </c>
      <c r="B195" s="77" t="s">
        <v>26</v>
      </c>
      <c r="C195" s="91"/>
      <c r="D195" s="92"/>
      <c r="E195" s="93"/>
      <c r="F195" s="93"/>
      <c r="G195" s="81">
        <f t="shared" si="24"/>
        <v>0</v>
      </c>
      <c r="H195" s="94"/>
      <c r="I195" s="89">
        <f t="shared" si="27"/>
        <v>0</v>
      </c>
      <c r="J195" s="84">
        <f t="shared" si="25"/>
        <v>0</v>
      </c>
      <c r="K195" s="85">
        <v>0</v>
      </c>
      <c r="L195" s="95">
        <f t="shared" si="28"/>
        <v>0</v>
      </c>
      <c r="M195" s="90">
        <f t="shared" si="26"/>
        <v>0</v>
      </c>
    </row>
    <row r="196" spans="1:13" ht="13" hidden="1" x14ac:dyDescent="0.3">
      <c r="A196" s="7">
        <v>1915</v>
      </c>
      <c r="B196" s="77" t="s">
        <v>27</v>
      </c>
      <c r="C196" s="91"/>
      <c r="D196" s="92"/>
      <c r="E196" s="93"/>
      <c r="F196" s="93"/>
      <c r="G196" s="81">
        <f t="shared" si="24"/>
        <v>0</v>
      </c>
      <c r="H196" s="94"/>
      <c r="I196" s="89">
        <f t="shared" si="27"/>
        <v>0</v>
      </c>
      <c r="J196" s="84">
        <f t="shared" si="25"/>
        <v>0</v>
      </c>
      <c r="K196" s="85">
        <v>0</v>
      </c>
      <c r="L196" s="95">
        <f t="shared" si="28"/>
        <v>0</v>
      </c>
      <c r="M196" s="90">
        <f t="shared" si="26"/>
        <v>0</v>
      </c>
    </row>
    <row r="197" spans="1:13" ht="13" hidden="1" x14ac:dyDescent="0.3">
      <c r="A197" s="7">
        <v>1920</v>
      </c>
      <c r="B197" s="77" t="s">
        <v>28</v>
      </c>
      <c r="C197" s="91"/>
      <c r="D197" s="92"/>
      <c r="E197" s="93"/>
      <c r="F197" s="93"/>
      <c r="G197" s="81">
        <f t="shared" si="24"/>
        <v>0</v>
      </c>
      <c r="H197" s="94"/>
      <c r="I197" s="89">
        <f t="shared" si="27"/>
        <v>0</v>
      </c>
      <c r="J197" s="84">
        <f t="shared" si="25"/>
        <v>0</v>
      </c>
      <c r="K197" s="85">
        <v>0</v>
      </c>
      <c r="L197" s="95">
        <f t="shared" si="28"/>
        <v>0</v>
      </c>
      <c r="M197" s="90">
        <f t="shared" si="26"/>
        <v>0</v>
      </c>
    </row>
    <row r="198" spans="1:13" ht="13" hidden="1" x14ac:dyDescent="0.3">
      <c r="A198" s="7">
        <v>1920</v>
      </c>
      <c r="B198" s="77" t="s">
        <v>29</v>
      </c>
      <c r="C198" s="91"/>
      <c r="D198" s="92"/>
      <c r="E198" s="93"/>
      <c r="F198" s="93"/>
      <c r="G198" s="81">
        <f t="shared" si="24"/>
        <v>0</v>
      </c>
      <c r="H198" s="94"/>
      <c r="I198" s="89">
        <f t="shared" si="27"/>
        <v>0</v>
      </c>
      <c r="J198" s="84">
        <f t="shared" si="25"/>
        <v>0</v>
      </c>
      <c r="K198" s="85">
        <v>0</v>
      </c>
      <c r="L198" s="11">
        <f t="shared" si="28"/>
        <v>0</v>
      </c>
      <c r="M198" s="96">
        <f t="shared" si="26"/>
        <v>0</v>
      </c>
    </row>
    <row r="199" spans="1:13" ht="13" hidden="1" x14ac:dyDescent="0.3">
      <c r="A199" s="7">
        <v>1920</v>
      </c>
      <c r="B199" s="77" t="s">
        <v>30</v>
      </c>
      <c r="C199" s="91"/>
      <c r="D199" s="92"/>
      <c r="E199" s="93"/>
      <c r="F199" s="93"/>
      <c r="G199" s="81">
        <f t="shared" si="24"/>
        <v>0</v>
      </c>
      <c r="H199" s="94"/>
      <c r="I199" s="89">
        <f t="shared" si="27"/>
        <v>0</v>
      </c>
      <c r="J199" s="84">
        <f t="shared" si="25"/>
        <v>0</v>
      </c>
      <c r="K199" s="85">
        <v>0</v>
      </c>
      <c r="L199" s="11">
        <f t="shared" si="28"/>
        <v>0</v>
      </c>
      <c r="M199" s="96">
        <f t="shared" si="26"/>
        <v>0</v>
      </c>
    </row>
    <row r="200" spans="1:13" ht="13" hidden="1" x14ac:dyDescent="0.3">
      <c r="A200" s="7">
        <v>1930</v>
      </c>
      <c r="B200" s="77" t="s">
        <v>31</v>
      </c>
      <c r="C200" s="91"/>
      <c r="D200" s="92"/>
      <c r="E200" s="93"/>
      <c r="F200" s="93"/>
      <c r="G200" s="81">
        <f t="shared" si="24"/>
        <v>0</v>
      </c>
      <c r="H200" s="94"/>
      <c r="I200" s="89">
        <f t="shared" si="27"/>
        <v>0</v>
      </c>
      <c r="J200" s="84">
        <f t="shared" si="25"/>
        <v>0</v>
      </c>
      <c r="K200" s="85">
        <v>0</v>
      </c>
      <c r="L200" s="11">
        <f t="shared" si="28"/>
        <v>0</v>
      </c>
      <c r="M200" s="90">
        <f t="shared" si="26"/>
        <v>0</v>
      </c>
    </row>
    <row r="201" spans="1:13" ht="13" hidden="1" x14ac:dyDescent="0.3">
      <c r="A201" s="7">
        <v>1935</v>
      </c>
      <c r="B201" s="77" t="s">
        <v>32</v>
      </c>
      <c r="C201" s="91"/>
      <c r="D201" s="92"/>
      <c r="E201" s="93"/>
      <c r="F201" s="93"/>
      <c r="G201" s="81">
        <f t="shared" si="24"/>
        <v>0</v>
      </c>
      <c r="H201" s="94"/>
      <c r="I201" s="89">
        <f t="shared" si="27"/>
        <v>0</v>
      </c>
      <c r="J201" s="84">
        <f t="shared" si="25"/>
        <v>0</v>
      </c>
      <c r="K201" s="85">
        <v>0</v>
      </c>
      <c r="L201" s="95">
        <f t="shared" si="28"/>
        <v>0</v>
      </c>
      <c r="M201" s="90">
        <f t="shared" si="26"/>
        <v>0</v>
      </c>
    </row>
    <row r="202" spans="1:13" ht="13" hidden="1" x14ac:dyDescent="0.3">
      <c r="A202" s="7">
        <v>1940</v>
      </c>
      <c r="B202" s="77" t="s">
        <v>33</v>
      </c>
      <c r="C202" s="91"/>
      <c r="D202" s="92"/>
      <c r="E202" s="93"/>
      <c r="F202" s="93"/>
      <c r="G202" s="81">
        <f t="shared" si="24"/>
        <v>0</v>
      </c>
      <c r="H202" s="94"/>
      <c r="I202" s="89">
        <f t="shared" si="27"/>
        <v>0</v>
      </c>
      <c r="J202" s="84">
        <f t="shared" si="25"/>
        <v>0</v>
      </c>
      <c r="K202" s="85">
        <v>0</v>
      </c>
      <c r="L202" s="11">
        <f t="shared" si="28"/>
        <v>0</v>
      </c>
      <c r="M202" s="96">
        <f t="shared" si="26"/>
        <v>0</v>
      </c>
    </row>
    <row r="203" spans="1:13" ht="13" hidden="1" x14ac:dyDescent="0.3">
      <c r="A203" s="7">
        <v>1945</v>
      </c>
      <c r="B203" s="77" t="s">
        <v>34</v>
      </c>
      <c r="C203" s="91"/>
      <c r="D203" s="92"/>
      <c r="E203" s="93"/>
      <c r="F203" s="93"/>
      <c r="G203" s="81">
        <f t="shared" si="24"/>
        <v>0</v>
      </c>
      <c r="H203" s="94"/>
      <c r="I203" s="89">
        <f t="shared" si="27"/>
        <v>0</v>
      </c>
      <c r="J203" s="84">
        <f t="shared" si="25"/>
        <v>0</v>
      </c>
      <c r="K203" s="85">
        <v>0</v>
      </c>
      <c r="L203" s="95">
        <f t="shared" si="28"/>
        <v>0</v>
      </c>
      <c r="M203" s="90">
        <f t="shared" si="26"/>
        <v>0</v>
      </c>
    </row>
    <row r="204" spans="1:13" ht="13" hidden="1" x14ac:dyDescent="0.3">
      <c r="A204" s="7">
        <v>1950</v>
      </c>
      <c r="B204" s="77" t="s">
        <v>35</v>
      </c>
      <c r="C204" s="91"/>
      <c r="D204" s="92"/>
      <c r="E204" s="93"/>
      <c r="F204" s="93"/>
      <c r="G204" s="81">
        <f t="shared" si="24"/>
        <v>0</v>
      </c>
      <c r="H204" s="94"/>
      <c r="I204" s="89">
        <f t="shared" si="27"/>
        <v>0</v>
      </c>
      <c r="J204" s="84">
        <f t="shared" si="25"/>
        <v>0</v>
      </c>
      <c r="K204" s="85">
        <v>0</v>
      </c>
      <c r="L204" s="11">
        <f t="shared" si="28"/>
        <v>0</v>
      </c>
      <c r="M204" s="96">
        <f t="shared" si="26"/>
        <v>0</v>
      </c>
    </row>
    <row r="205" spans="1:13" ht="13" hidden="1" x14ac:dyDescent="0.3">
      <c r="A205" s="7">
        <v>1955</v>
      </c>
      <c r="B205" s="77" t="s">
        <v>36</v>
      </c>
      <c r="C205" s="91"/>
      <c r="D205" s="92"/>
      <c r="E205" s="93"/>
      <c r="F205" s="93"/>
      <c r="G205" s="81">
        <f t="shared" si="24"/>
        <v>0</v>
      </c>
      <c r="H205" s="94"/>
      <c r="I205" s="89">
        <f t="shared" si="27"/>
        <v>0</v>
      </c>
      <c r="J205" s="84">
        <f t="shared" si="25"/>
        <v>0</v>
      </c>
      <c r="K205" s="85">
        <v>0</v>
      </c>
      <c r="L205" s="11">
        <f t="shared" si="28"/>
        <v>0</v>
      </c>
      <c r="M205" s="96">
        <f t="shared" si="26"/>
        <v>0</v>
      </c>
    </row>
    <row r="206" spans="1:13" ht="13" hidden="1" x14ac:dyDescent="0.3">
      <c r="A206" s="7">
        <v>1955</v>
      </c>
      <c r="B206" s="77" t="s">
        <v>37</v>
      </c>
      <c r="C206" s="91"/>
      <c r="D206" s="92"/>
      <c r="E206" s="93"/>
      <c r="F206" s="93"/>
      <c r="G206" s="81">
        <f t="shared" si="24"/>
        <v>0</v>
      </c>
      <c r="H206" s="94"/>
      <c r="I206" s="89">
        <f t="shared" si="27"/>
        <v>0</v>
      </c>
      <c r="J206" s="84">
        <f t="shared" si="25"/>
        <v>0</v>
      </c>
      <c r="K206" s="85">
        <v>0</v>
      </c>
      <c r="L206" s="95">
        <f t="shared" si="28"/>
        <v>0</v>
      </c>
      <c r="M206" s="90">
        <f t="shared" si="26"/>
        <v>0</v>
      </c>
    </row>
    <row r="207" spans="1:13" ht="13" hidden="1" x14ac:dyDescent="0.3">
      <c r="A207" s="7">
        <v>1960</v>
      </c>
      <c r="B207" s="77" t="s">
        <v>38</v>
      </c>
      <c r="C207" s="91"/>
      <c r="D207" s="92"/>
      <c r="E207" s="93"/>
      <c r="F207" s="93"/>
      <c r="G207" s="81">
        <f t="shared" si="24"/>
        <v>0</v>
      </c>
      <c r="H207" s="94"/>
      <c r="I207" s="89">
        <f t="shared" si="27"/>
        <v>0</v>
      </c>
      <c r="J207" s="84">
        <f t="shared" si="25"/>
        <v>0</v>
      </c>
      <c r="K207" s="85">
        <v>0</v>
      </c>
      <c r="L207" s="11">
        <f t="shared" si="28"/>
        <v>0</v>
      </c>
      <c r="M207" s="96">
        <f t="shared" si="26"/>
        <v>0</v>
      </c>
    </row>
    <row r="208" spans="1:13" ht="13" hidden="1" x14ac:dyDescent="0.3">
      <c r="A208" s="7">
        <v>1970</v>
      </c>
      <c r="B208" s="97" t="s">
        <v>39</v>
      </c>
      <c r="C208" s="91"/>
      <c r="D208" s="92"/>
      <c r="E208" s="93"/>
      <c r="F208" s="93"/>
      <c r="G208" s="81">
        <f t="shared" si="24"/>
        <v>0</v>
      </c>
      <c r="H208" s="94"/>
      <c r="I208" s="89">
        <f t="shared" si="27"/>
        <v>0</v>
      </c>
      <c r="J208" s="84">
        <f t="shared" si="25"/>
        <v>0</v>
      </c>
      <c r="K208" s="85">
        <v>0</v>
      </c>
      <c r="L208" s="11">
        <f t="shared" si="28"/>
        <v>0</v>
      </c>
      <c r="M208" s="96">
        <f t="shared" si="26"/>
        <v>0</v>
      </c>
    </row>
    <row r="209" spans="1:17" ht="13" hidden="1" x14ac:dyDescent="0.3">
      <c r="A209" s="7">
        <v>1975</v>
      </c>
      <c r="B209" s="77" t="s">
        <v>40</v>
      </c>
      <c r="C209" s="91"/>
      <c r="D209" s="92"/>
      <c r="E209" s="93"/>
      <c r="F209" s="93"/>
      <c r="G209" s="81">
        <f t="shared" si="24"/>
        <v>0</v>
      </c>
      <c r="H209" s="94"/>
      <c r="I209" s="89">
        <f t="shared" si="27"/>
        <v>0</v>
      </c>
      <c r="J209" s="84">
        <f t="shared" si="25"/>
        <v>0</v>
      </c>
      <c r="K209" s="85">
        <v>0</v>
      </c>
      <c r="L209" s="95">
        <f t="shared" si="28"/>
        <v>0</v>
      </c>
      <c r="M209" s="90">
        <f t="shared" si="26"/>
        <v>0</v>
      </c>
    </row>
    <row r="210" spans="1:17" ht="13" hidden="1" x14ac:dyDescent="0.3">
      <c r="A210" s="7">
        <v>1980</v>
      </c>
      <c r="B210" s="77" t="s">
        <v>41</v>
      </c>
      <c r="C210" s="91"/>
      <c r="D210" s="92"/>
      <c r="E210" s="93"/>
      <c r="F210" s="93"/>
      <c r="G210" s="81">
        <f t="shared" si="24"/>
        <v>0</v>
      </c>
      <c r="H210" s="94"/>
      <c r="I210" s="89">
        <f t="shared" si="27"/>
        <v>0</v>
      </c>
      <c r="J210" s="84">
        <f t="shared" si="25"/>
        <v>0</v>
      </c>
      <c r="K210" s="85">
        <v>0</v>
      </c>
      <c r="L210" s="95">
        <f t="shared" si="28"/>
        <v>0</v>
      </c>
      <c r="M210" s="90">
        <f t="shared" si="26"/>
        <v>0</v>
      </c>
    </row>
    <row r="211" spans="1:17" ht="13" hidden="1" x14ac:dyDescent="0.3">
      <c r="A211" s="7">
        <v>1985</v>
      </c>
      <c r="B211" s="77" t="s">
        <v>42</v>
      </c>
      <c r="C211" s="91"/>
      <c r="D211" s="92"/>
      <c r="E211" s="93"/>
      <c r="F211" s="93"/>
      <c r="G211" s="81">
        <f t="shared" si="24"/>
        <v>0</v>
      </c>
      <c r="H211" s="94"/>
      <c r="I211" s="89">
        <f t="shared" si="27"/>
        <v>0</v>
      </c>
      <c r="J211" s="84">
        <f t="shared" si="25"/>
        <v>0</v>
      </c>
      <c r="K211" s="85">
        <v>0</v>
      </c>
      <c r="L211" s="11">
        <f t="shared" si="28"/>
        <v>0</v>
      </c>
      <c r="M211" s="96">
        <f t="shared" si="26"/>
        <v>0</v>
      </c>
    </row>
    <row r="212" spans="1:17" ht="13" hidden="1" x14ac:dyDescent="0.3">
      <c r="A212" s="7">
        <v>1990</v>
      </c>
      <c r="B212" s="39" t="s">
        <v>43</v>
      </c>
      <c r="C212" s="91"/>
      <c r="D212" s="92"/>
      <c r="E212" s="93"/>
      <c r="F212" s="93"/>
      <c r="G212" s="81">
        <f t="shared" si="24"/>
        <v>0</v>
      </c>
      <c r="H212" s="94"/>
      <c r="I212" s="89">
        <f t="shared" si="27"/>
        <v>0</v>
      </c>
      <c r="J212" s="84">
        <f t="shared" si="25"/>
        <v>0</v>
      </c>
      <c r="K212" s="85">
        <v>0</v>
      </c>
      <c r="L212" s="95">
        <f t="shared" si="28"/>
        <v>0</v>
      </c>
      <c r="M212" s="90">
        <f t="shared" si="26"/>
        <v>0</v>
      </c>
    </row>
    <row r="213" spans="1:17" ht="13" hidden="1" x14ac:dyDescent="0.3">
      <c r="A213" s="7">
        <v>1995</v>
      </c>
      <c r="B213" s="77" t="s">
        <v>44</v>
      </c>
      <c r="C213" s="91"/>
      <c r="D213" s="92"/>
      <c r="E213" s="93"/>
      <c r="F213" s="93"/>
      <c r="G213" s="81">
        <f t="shared" si="24"/>
        <v>0</v>
      </c>
      <c r="H213" s="94"/>
      <c r="I213" s="98">
        <f t="shared" si="27"/>
        <v>0</v>
      </c>
      <c r="J213" s="99">
        <f t="shared" si="25"/>
        <v>0</v>
      </c>
      <c r="K213" s="85">
        <v>0</v>
      </c>
      <c r="L213" s="95">
        <f t="shared" si="28"/>
        <v>0</v>
      </c>
      <c r="M213" s="90">
        <f t="shared" si="26"/>
        <v>0</v>
      </c>
    </row>
    <row r="214" spans="1:17" ht="13" hidden="1" x14ac:dyDescent="0.3">
      <c r="A214" s="7">
        <v>2440</v>
      </c>
      <c r="B214" s="8" t="s">
        <v>46</v>
      </c>
      <c r="C214" s="91"/>
      <c r="D214" s="92"/>
      <c r="E214" s="93"/>
      <c r="F214" s="93"/>
      <c r="G214" s="81">
        <f t="shared" si="24"/>
        <v>0</v>
      </c>
      <c r="H214" s="94"/>
      <c r="I214" s="98">
        <f t="shared" si="27"/>
        <v>0</v>
      </c>
      <c r="J214" s="99">
        <f t="shared" si="25"/>
        <v>0</v>
      </c>
      <c r="K214" s="85">
        <v>0</v>
      </c>
      <c r="L214" s="95">
        <f t="shared" si="28"/>
        <v>0</v>
      </c>
      <c r="M214" s="90">
        <f t="shared" si="26"/>
        <v>0</v>
      </c>
    </row>
    <row r="215" spans="1:17" ht="13.5" hidden="1" thickBot="1" x14ac:dyDescent="0.35">
      <c r="A215" s="7">
        <v>2005</v>
      </c>
      <c r="B215" s="100" t="s">
        <v>201</v>
      </c>
      <c r="C215" s="101"/>
      <c r="D215" s="102"/>
      <c r="E215" s="103"/>
      <c r="F215" s="103"/>
      <c r="G215" s="81">
        <f t="shared" si="24"/>
        <v>0</v>
      </c>
      <c r="H215" s="104"/>
      <c r="I215" s="105">
        <f t="shared" si="27"/>
        <v>0</v>
      </c>
      <c r="J215" s="106">
        <f t="shared" si="25"/>
        <v>0</v>
      </c>
      <c r="K215" s="85">
        <v>0</v>
      </c>
      <c r="L215" s="107">
        <f t="shared" si="28"/>
        <v>0</v>
      </c>
      <c r="M215" s="108">
        <f t="shared" si="26"/>
        <v>0</v>
      </c>
    </row>
    <row r="216" spans="1:17" ht="13.5" hidden="1" thickBot="1" x14ac:dyDescent="0.35">
      <c r="A216" s="117"/>
      <c r="B216" s="110" t="s">
        <v>45</v>
      </c>
      <c r="C216" s="111">
        <f>SUM(C175:C215)</f>
        <v>0</v>
      </c>
      <c r="D216" s="111">
        <f t="shared" ref="D216:E216" si="29">SUM(D175:D215)</f>
        <v>0</v>
      </c>
      <c r="E216" s="111">
        <f t="shared" si="29"/>
        <v>0</v>
      </c>
      <c r="F216" s="112"/>
      <c r="G216" s="111">
        <f>SUM(G176:G215)</f>
        <v>0</v>
      </c>
      <c r="H216" s="111">
        <f t="shared" ref="H216" si="30">SUM(H175:H215)</f>
        <v>0</v>
      </c>
      <c r="I216" s="113"/>
      <c r="J216" s="111">
        <f>SUM(J175:J215)</f>
        <v>0</v>
      </c>
      <c r="K216" s="111">
        <f t="shared" ref="K216:L216" si="31">SUM(K175:K215)</f>
        <v>0</v>
      </c>
      <c r="L216" s="114">
        <f t="shared" si="31"/>
        <v>0</v>
      </c>
      <c r="M216" s="115">
        <f t="shared" si="26"/>
        <v>0</v>
      </c>
    </row>
    <row r="217" spans="1:17" hidden="1" x14ac:dyDescent="0.25"/>
    <row r="218" spans="1:17" hidden="1" x14ac:dyDescent="0.25"/>
    <row r="219" spans="1:17" ht="18" hidden="1" customHeight="1" thickBot="1" x14ac:dyDescent="0.45">
      <c r="A219" s="54"/>
      <c r="B219" s="54"/>
      <c r="C219" s="54"/>
      <c r="D219" s="54"/>
      <c r="E219" s="55" t="s">
        <v>173</v>
      </c>
      <c r="F219" s="60">
        <f>F268-1</f>
        <v>2020</v>
      </c>
      <c r="G219" s="54"/>
      <c r="H219" s="54"/>
      <c r="I219" s="54"/>
      <c r="J219" s="54"/>
      <c r="K219" s="54"/>
    </row>
    <row r="220" spans="1:17" ht="13" hidden="1" x14ac:dyDescent="0.25">
      <c r="A220" s="61"/>
      <c r="B220" s="61"/>
      <c r="C220" s="61"/>
      <c r="D220" s="61"/>
      <c r="E220" s="61"/>
      <c r="F220" s="61"/>
      <c r="G220" s="61"/>
      <c r="H220" s="61"/>
      <c r="I220" s="61"/>
      <c r="J220" s="61"/>
      <c r="K220" s="61"/>
      <c r="Q220" s="2">
        <v>2017</v>
      </c>
    </row>
    <row r="221" spans="1:17" ht="19" hidden="1" customHeight="1" thickBot="1" x14ac:dyDescent="0.45">
      <c r="A221" s="54"/>
      <c r="B221" s="54"/>
      <c r="C221" s="126" t="s">
        <v>174</v>
      </c>
      <c r="D221" s="127"/>
      <c r="E221" s="127"/>
      <c r="F221" s="127"/>
      <c r="G221" s="128" t="s">
        <v>175</v>
      </c>
      <c r="H221" s="129"/>
      <c r="I221" s="62" t="s">
        <v>176</v>
      </c>
      <c r="J221" s="54"/>
      <c r="K221" s="54"/>
      <c r="Q221" s="2">
        <v>2018</v>
      </c>
    </row>
    <row r="222" spans="1:17" ht="64" hidden="1" customHeight="1" thickBot="1" x14ac:dyDescent="0.3">
      <c r="A222" s="130" t="s">
        <v>177</v>
      </c>
      <c r="B222" s="132" t="s">
        <v>178</v>
      </c>
      <c r="C222" s="63" t="s">
        <v>179</v>
      </c>
      <c r="D222" s="64" t="s">
        <v>180</v>
      </c>
      <c r="E222" s="65" t="s">
        <v>181</v>
      </c>
      <c r="F222" s="66" t="s">
        <v>182</v>
      </c>
      <c r="G222" s="66" t="s">
        <v>183</v>
      </c>
      <c r="H222" s="63" t="s">
        <v>184</v>
      </c>
      <c r="I222" s="67" t="s">
        <v>185</v>
      </c>
      <c r="J222" s="68" t="s">
        <v>186</v>
      </c>
      <c r="K222" s="65" t="s">
        <v>187</v>
      </c>
      <c r="L222" s="66" t="s">
        <v>188</v>
      </c>
      <c r="M222" s="67" t="s">
        <v>189</v>
      </c>
    </row>
    <row r="223" spans="1:17" ht="13.5" hidden="1" thickBot="1" x14ac:dyDescent="0.35">
      <c r="A223" s="131"/>
      <c r="B223" s="133"/>
      <c r="C223" s="69" t="s">
        <v>190</v>
      </c>
      <c r="D223" s="70" t="s">
        <v>191</v>
      </c>
      <c r="E223" s="71" t="s">
        <v>192</v>
      </c>
      <c r="F223" s="71" t="s">
        <v>193</v>
      </c>
      <c r="G223" s="72" t="s">
        <v>194</v>
      </c>
      <c r="H223" s="73" t="s">
        <v>195</v>
      </c>
      <c r="I223" s="71" t="s">
        <v>196</v>
      </c>
      <c r="J223" s="69" t="s">
        <v>197</v>
      </c>
      <c r="K223" s="74" t="s">
        <v>198</v>
      </c>
      <c r="L223" s="71" t="s">
        <v>199</v>
      </c>
      <c r="M223" s="75" t="s">
        <v>200</v>
      </c>
    </row>
    <row r="224" spans="1:17" ht="13" hidden="1" x14ac:dyDescent="0.3">
      <c r="A224" s="76">
        <v>1609</v>
      </c>
      <c r="B224" s="77" t="s">
        <v>8</v>
      </c>
      <c r="C224" s="78"/>
      <c r="D224" s="79"/>
      <c r="E224" s="79"/>
      <c r="F224" s="80"/>
      <c r="G224" s="81">
        <f t="shared" ref="G224:G264" si="32">C224-D224+(E224*0.5)-F224</f>
        <v>0</v>
      </c>
      <c r="H224" s="82"/>
      <c r="I224" s="83">
        <f>IF(H224=0,0,1/H224)</f>
        <v>0</v>
      </c>
      <c r="J224" s="84">
        <f t="shared" ref="J224:J264" si="33">IF(H224=0,0,+G224/H224)</f>
        <v>0</v>
      </c>
      <c r="K224" s="85">
        <v>0</v>
      </c>
      <c r="L224" s="86">
        <f>IF(ISERROR(+K224-J224), 0, +K224-J224)</f>
        <v>0</v>
      </c>
      <c r="M224" s="87">
        <f>IFERROR(L224/K224,0)</f>
        <v>0</v>
      </c>
    </row>
    <row r="225" spans="1:13" ht="13" hidden="1" x14ac:dyDescent="0.3">
      <c r="A225" s="41">
        <v>1611</v>
      </c>
      <c r="B225" s="88" t="s">
        <v>9</v>
      </c>
      <c r="C225" s="78"/>
      <c r="D225" s="79"/>
      <c r="E225" s="80"/>
      <c r="F225" s="80"/>
      <c r="G225" s="81">
        <f t="shared" si="32"/>
        <v>0</v>
      </c>
      <c r="H225" s="82"/>
      <c r="I225" s="89">
        <f>IF(H225=0,0,1/H225)</f>
        <v>0</v>
      </c>
      <c r="J225" s="84">
        <f t="shared" si="33"/>
        <v>0</v>
      </c>
      <c r="K225" s="85">
        <v>0</v>
      </c>
      <c r="L225" s="86">
        <f>IF(ISERROR(+K225-J225), 0, +K225-J225)</f>
        <v>0</v>
      </c>
      <c r="M225" s="90">
        <f t="shared" ref="M225:M265" si="34">IFERROR(L225/K225,0)</f>
        <v>0</v>
      </c>
    </row>
    <row r="226" spans="1:13" ht="13" hidden="1" x14ac:dyDescent="0.3">
      <c r="A226" s="7">
        <v>1612</v>
      </c>
      <c r="B226" s="77" t="s">
        <v>10</v>
      </c>
      <c r="C226" s="91"/>
      <c r="D226" s="92"/>
      <c r="E226" s="93"/>
      <c r="F226" s="93"/>
      <c r="G226" s="81">
        <f t="shared" si="32"/>
        <v>0</v>
      </c>
      <c r="H226" s="94"/>
      <c r="I226" s="89">
        <f t="shared" ref="I226:I264" si="35">IF(H226=0,0,1/H226)</f>
        <v>0</v>
      </c>
      <c r="J226" s="84">
        <f t="shared" si="33"/>
        <v>0</v>
      </c>
      <c r="K226" s="85">
        <v>0</v>
      </c>
      <c r="L226" s="95">
        <f t="shared" ref="L226:L264" si="36">IF(ISERROR(+K226-J226), 0, +K226-J226)</f>
        <v>0</v>
      </c>
      <c r="M226" s="90">
        <f t="shared" si="34"/>
        <v>0</v>
      </c>
    </row>
    <row r="227" spans="1:13" ht="13" hidden="1" x14ac:dyDescent="0.3">
      <c r="A227" s="7">
        <v>1805</v>
      </c>
      <c r="B227" s="77" t="s">
        <v>11</v>
      </c>
      <c r="C227" s="91"/>
      <c r="D227" s="92"/>
      <c r="E227" s="93"/>
      <c r="F227" s="93"/>
      <c r="G227" s="81">
        <f t="shared" si="32"/>
        <v>0</v>
      </c>
      <c r="H227" s="94"/>
      <c r="I227" s="89">
        <f t="shared" si="35"/>
        <v>0</v>
      </c>
      <c r="J227" s="84">
        <f t="shared" si="33"/>
        <v>0</v>
      </c>
      <c r="K227" s="85">
        <v>0</v>
      </c>
      <c r="L227" s="95">
        <f t="shared" si="36"/>
        <v>0</v>
      </c>
      <c r="M227" s="90">
        <f t="shared" si="34"/>
        <v>0</v>
      </c>
    </row>
    <row r="228" spans="1:13" ht="13" hidden="1" x14ac:dyDescent="0.3">
      <c r="A228" s="7">
        <v>1808</v>
      </c>
      <c r="B228" s="77" t="s">
        <v>12</v>
      </c>
      <c r="C228" s="91"/>
      <c r="D228" s="92"/>
      <c r="E228" s="93"/>
      <c r="F228" s="93"/>
      <c r="G228" s="81">
        <f t="shared" si="32"/>
        <v>0</v>
      </c>
      <c r="H228" s="94"/>
      <c r="I228" s="89">
        <f t="shared" si="35"/>
        <v>0</v>
      </c>
      <c r="J228" s="84">
        <f t="shared" si="33"/>
        <v>0</v>
      </c>
      <c r="K228" s="85">
        <v>0</v>
      </c>
      <c r="L228" s="95">
        <f t="shared" si="36"/>
        <v>0</v>
      </c>
      <c r="M228" s="90">
        <f t="shared" si="34"/>
        <v>0</v>
      </c>
    </row>
    <row r="229" spans="1:13" ht="13" hidden="1" x14ac:dyDescent="0.3">
      <c r="A229" s="7">
        <v>1810</v>
      </c>
      <c r="B229" s="77" t="s">
        <v>13</v>
      </c>
      <c r="C229" s="91"/>
      <c r="D229" s="92"/>
      <c r="E229" s="93"/>
      <c r="F229" s="93"/>
      <c r="G229" s="81">
        <f t="shared" si="32"/>
        <v>0</v>
      </c>
      <c r="H229" s="94"/>
      <c r="I229" s="89">
        <f t="shared" si="35"/>
        <v>0</v>
      </c>
      <c r="J229" s="84">
        <f t="shared" si="33"/>
        <v>0</v>
      </c>
      <c r="K229" s="85">
        <v>0</v>
      </c>
      <c r="L229" s="95">
        <f t="shared" si="36"/>
        <v>0</v>
      </c>
      <c r="M229" s="90">
        <f t="shared" si="34"/>
        <v>0</v>
      </c>
    </row>
    <row r="230" spans="1:13" ht="13" hidden="1" x14ac:dyDescent="0.3">
      <c r="A230" s="7">
        <v>1815</v>
      </c>
      <c r="B230" s="77" t="s">
        <v>14</v>
      </c>
      <c r="C230" s="91"/>
      <c r="D230" s="92"/>
      <c r="E230" s="93"/>
      <c r="F230" s="93"/>
      <c r="G230" s="81">
        <f t="shared" si="32"/>
        <v>0</v>
      </c>
      <c r="H230" s="94"/>
      <c r="I230" s="89">
        <f t="shared" si="35"/>
        <v>0</v>
      </c>
      <c r="J230" s="84">
        <f t="shared" si="33"/>
        <v>0</v>
      </c>
      <c r="K230" s="85">
        <v>0</v>
      </c>
      <c r="L230" s="95">
        <f t="shared" si="36"/>
        <v>0</v>
      </c>
      <c r="M230" s="90">
        <f t="shared" si="34"/>
        <v>0</v>
      </c>
    </row>
    <row r="231" spans="1:13" ht="13" hidden="1" x14ac:dyDescent="0.3">
      <c r="A231" s="7">
        <v>1820</v>
      </c>
      <c r="B231" s="77" t="s">
        <v>15</v>
      </c>
      <c r="C231" s="91"/>
      <c r="D231" s="92"/>
      <c r="E231" s="93"/>
      <c r="F231" s="93"/>
      <c r="G231" s="81">
        <f t="shared" si="32"/>
        <v>0</v>
      </c>
      <c r="H231" s="94"/>
      <c r="I231" s="89">
        <f t="shared" si="35"/>
        <v>0</v>
      </c>
      <c r="J231" s="84">
        <f t="shared" si="33"/>
        <v>0</v>
      </c>
      <c r="K231" s="85">
        <v>0</v>
      </c>
      <c r="L231" s="95">
        <f t="shared" si="36"/>
        <v>0</v>
      </c>
      <c r="M231" s="90">
        <f t="shared" si="34"/>
        <v>0</v>
      </c>
    </row>
    <row r="232" spans="1:13" ht="13" hidden="1" x14ac:dyDescent="0.3">
      <c r="A232" s="7">
        <v>1825</v>
      </c>
      <c r="B232" s="77" t="s">
        <v>16</v>
      </c>
      <c r="C232" s="91"/>
      <c r="D232" s="92"/>
      <c r="E232" s="93"/>
      <c r="F232" s="93"/>
      <c r="G232" s="81">
        <f t="shared" si="32"/>
        <v>0</v>
      </c>
      <c r="H232" s="94"/>
      <c r="I232" s="89">
        <f t="shared" si="35"/>
        <v>0</v>
      </c>
      <c r="J232" s="84">
        <f t="shared" si="33"/>
        <v>0</v>
      </c>
      <c r="K232" s="85">
        <v>0</v>
      </c>
      <c r="L232" s="95">
        <f t="shared" si="36"/>
        <v>0</v>
      </c>
      <c r="M232" s="90">
        <f t="shared" si="34"/>
        <v>0</v>
      </c>
    </row>
    <row r="233" spans="1:13" ht="13" hidden="1" x14ac:dyDescent="0.3">
      <c r="A233" s="7">
        <v>1830</v>
      </c>
      <c r="B233" s="77" t="s">
        <v>17</v>
      </c>
      <c r="C233" s="91"/>
      <c r="D233" s="92"/>
      <c r="E233" s="93"/>
      <c r="F233" s="93"/>
      <c r="G233" s="81">
        <f t="shared" si="32"/>
        <v>0</v>
      </c>
      <c r="H233" s="94"/>
      <c r="I233" s="89">
        <f t="shared" si="35"/>
        <v>0</v>
      </c>
      <c r="J233" s="84">
        <f t="shared" si="33"/>
        <v>0</v>
      </c>
      <c r="K233" s="85">
        <v>0</v>
      </c>
      <c r="L233" s="11">
        <f t="shared" si="36"/>
        <v>0</v>
      </c>
      <c r="M233" s="96">
        <f t="shared" si="34"/>
        <v>0</v>
      </c>
    </row>
    <row r="234" spans="1:13" ht="13" hidden="1" x14ac:dyDescent="0.3">
      <c r="A234" s="7">
        <v>1835</v>
      </c>
      <c r="B234" s="77" t="s">
        <v>18</v>
      </c>
      <c r="C234" s="91"/>
      <c r="D234" s="92"/>
      <c r="E234" s="93"/>
      <c r="F234" s="93"/>
      <c r="G234" s="81">
        <f t="shared" si="32"/>
        <v>0</v>
      </c>
      <c r="H234" s="94"/>
      <c r="I234" s="89">
        <f t="shared" si="35"/>
        <v>0</v>
      </c>
      <c r="J234" s="84">
        <f t="shared" si="33"/>
        <v>0</v>
      </c>
      <c r="K234" s="85">
        <v>0</v>
      </c>
      <c r="L234" s="95">
        <f t="shared" si="36"/>
        <v>0</v>
      </c>
      <c r="M234" s="90">
        <f t="shared" si="34"/>
        <v>0</v>
      </c>
    </row>
    <row r="235" spans="1:13" ht="13" hidden="1" x14ac:dyDescent="0.3">
      <c r="A235" s="7">
        <v>1840</v>
      </c>
      <c r="B235" s="77" t="s">
        <v>19</v>
      </c>
      <c r="C235" s="91"/>
      <c r="D235" s="92"/>
      <c r="E235" s="93"/>
      <c r="F235" s="93"/>
      <c r="G235" s="81">
        <f t="shared" si="32"/>
        <v>0</v>
      </c>
      <c r="H235" s="94"/>
      <c r="I235" s="89">
        <f t="shared" si="35"/>
        <v>0</v>
      </c>
      <c r="J235" s="84">
        <f t="shared" si="33"/>
        <v>0</v>
      </c>
      <c r="K235" s="85">
        <v>0</v>
      </c>
      <c r="L235" s="11">
        <f t="shared" si="36"/>
        <v>0</v>
      </c>
      <c r="M235" s="96">
        <f t="shared" si="34"/>
        <v>0</v>
      </c>
    </row>
    <row r="236" spans="1:13" ht="13" hidden="1" x14ac:dyDescent="0.3">
      <c r="A236" s="7">
        <v>1845</v>
      </c>
      <c r="B236" s="77" t="s">
        <v>20</v>
      </c>
      <c r="C236" s="91"/>
      <c r="D236" s="92"/>
      <c r="E236" s="93"/>
      <c r="F236" s="93"/>
      <c r="G236" s="81">
        <f t="shared" si="32"/>
        <v>0</v>
      </c>
      <c r="H236" s="94"/>
      <c r="I236" s="89">
        <f t="shared" si="35"/>
        <v>0</v>
      </c>
      <c r="J236" s="84">
        <f t="shared" si="33"/>
        <v>0</v>
      </c>
      <c r="K236" s="85">
        <v>0</v>
      </c>
      <c r="L236" s="95">
        <f t="shared" si="36"/>
        <v>0</v>
      </c>
      <c r="M236" s="90">
        <f t="shared" si="34"/>
        <v>0</v>
      </c>
    </row>
    <row r="237" spans="1:13" ht="13" hidden="1" x14ac:dyDescent="0.3">
      <c r="A237" s="7">
        <v>1850</v>
      </c>
      <c r="B237" s="77" t="s">
        <v>21</v>
      </c>
      <c r="C237" s="91"/>
      <c r="D237" s="92"/>
      <c r="E237" s="93"/>
      <c r="F237" s="93"/>
      <c r="G237" s="81">
        <f t="shared" si="32"/>
        <v>0</v>
      </c>
      <c r="H237" s="94"/>
      <c r="I237" s="89">
        <f t="shared" si="35"/>
        <v>0</v>
      </c>
      <c r="J237" s="84">
        <f t="shared" si="33"/>
        <v>0</v>
      </c>
      <c r="K237" s="85">
        <v>0</v>
      </c>
      <c r="L237" s="95">
        <f t="shared" si="36"/>
        <v>0</v>
      </c>
      <c r="M237" s="90">
        <f t="shared" si="34"/>
        <v>0</v>
      </c>
    </row>
    <row r="238" spans="1:13" ht="13" hidden="1" x14ac:dyDescent="0.3">
      <c r="A238" s="7">
        <v>1855</v>
      </c>
      <c r="B238" s="77" t="s">
        <v>22</v>
      </c>
      <c r="C238" s="91"/>
      <c r="D238" s="92"/>
      <c r="E238" s="93"/>
      <c r="F238" s="93"/>
      <c r="G238" s="81">
        <f t="shared" si="32"/>
        <v>0</v>
      </c>
      <c r="H238" s="94"/>
      <c r="I238" s="89">
        <f t="shared" si="35"/>
        <v>0</v>
      </c>
      <c r="J238" s="84">
        <f t="shared" si="33"/>
        <v>0</v>
      </c>
      <c r="K238" s="85">
        <v>0</v>
      </c>
      <c r="L238" s="95">
        <f t="shared" si="36"/>
        <v>0</v>
      </c>
      <c r="M238" s="90">
        <f t="shared" si="34"/>
        <v>0</v>
      </c>
    </row>
    <row r="239" spans="1:13" ht="13" hidden="1" x14ac:dyDescent="0.3">
      <c r="A239" s="7">
        <v>1860</v>
      </c>
      <c r="B239" s="77" t="s">
        <v>23</v>
      </c>
      <c r="C239" s="91"/>
      <c r="D239" s="92"/>
      <c r="E239" s="93"/>
      <c r="F239" s="93"/>
      <c r="G239" s="81">
        <f t="shared" si="32"/>
        <v>0</v>
      </c>
      <c r="H239" s="94"/>
      <c r="I239" s="89">
        <f t="shared" si="35"/>
        <v>0</v>
      </c>
      <c r="J239" s="84">
        <f t="shared" si="33"/>
        <v>0</v>
      </c>
      <c r="K239" s="85">
        <v>0</v>
      </c>
      <c r="L239" s="95">
        <f t="shared" si="36"/>
        <v>0</v>
      </c>
      <c r="M239" s="90">
        <f t="shared" si="34"/>
        <v>0</v>
      </c>
    </row>
    <row r="240" spans="1:13" ht="13" hidden="1" x14ac:dyDescent="0.3">
      <c r="A240" s="7">
        <v>1860</v>
      </c>
      <c r="B240" s="77" t="s">
        <v>24</v>
      </c>
      <c r="C240" s="91"/>
      <c r="D240" s="92"/>
      <c r="E240" s="93"/>
      <c r="F240" s="93"/>
      <c r="G240" s="81">
        <f t="shared" si="32"/>
        <v>0</v>
      </c>
      <c r="H240" s="94"/>
      <c r="I240" s="89">
        <f t="shared" si="35"/>
        <v>0</v>
      </c>
      <c r="J240" s="84">
        <f t="shared" si="33"/>
        <v>0</v>
      </c>
      <c r="K240" s="85">
        <v>0</v>
      </c>
      <c r="L240" s="95">
        <f t="shared" si="36"/>
        <v>0</v>
      </c>
      <c r="M240" s="90">
        <f t="shared" si="34"/>
        <v>0</v>
      </c>
    </row>
    <row r="241" spans="1:13" ht="13" hidden="1" x14ac:dyDescent="0.3">
      <c r="A241" s="7">
        <v>1905</v>
      </c>
      <c r="B241" s="77" t="s">
        <v>11</v>
      </c>
      <c r="C241" s="91"/>
      <c r="D241" s="92"/>
      <c r="E241" s="93"/>
      <c r="F241" s="93"/>
      <c r="G241" s="81">
        <f t="shared" si="32"/>
        <v>0</v>
      </c>
      <c r="H241" s="94"/>
      <c r="I241" s="89">
        <f t="shared" si="35"/>
        <v>0</v>
      </c>
      <c r="J241" s="84">
        <f t="shared" si="33"/>
        <v>0</v>
      </c>
      <c r="K241" s="85">
        <v>0</v>
      </c>
      <c r="L241" s="95">
        <f t="shared" si="36"/>
        <v>0</v>
      </c>
      <c r="M241" s="90">
        <f t="shared" si="34"/>
        <v>0</v>
      </c>
    </row>
    <row r="242" spans="1:13" ht="13" hidden="1" x14ac:dyDescent="0.3">
      <c r="A242" s="7">
        <v>1908</v>
      </c>
      <c r="B242" s="77" t="s">
        <v>25</v>
      </c>
      <c r="C242" s="91"/>
      <c r="D242" s="92"/>
      <c r="E242" s="93"/>
      <c r="F242" s="93"/>
      <c r="G242" s="81">
        <f t="shared" si="32"/>
        <v>0</v>
      </c>
      <c r="H242" s="94"/>
      <c r="I242" s="89">
        <f t="shared" si="35"/>
        <v>0</v>
      </c>
      <c r="J242" s="84">
        <f t="shared" si="33"/>
        <v>0</v>
      </c>
      <c r="K242" s="85">
        <v>0</v>
      </c>
      <c r="L242" s="95">
        <f t="shared" si="36"/>
        <v>0</v>
      </c>
      <c r="M242" s="90">
        <f t="shared" si="34"/>
        <v>0</v>
      </c>
    </row>
    <row r="243" spans="1:13" ht="13" hidden="1" x14ac:dyDescent="0.3">
      <c r="A243" s="7">
        <v>1910</v>
      </c>
      <c r="B243" s="77" t="s">
        <v>13</v>
      </c>
      <c r="C243" s="91"/>
      <c r="D243" s="92"/>
      <c r="E243" s="93"/>
      <c r="F243" s="93"/>
      <c r="G243" s="81">
        <f t="shared" si="32"/>
        <v>0</v>
      </c>
      <c r="H243" s="94"/>
      <c r="I243" s="89">
        <f t="shared" si="35"/>
        <v>0</v>
      </c>
      <c r="J243" s="84">
        <f t="shared" si="33"/>
        <v>0</v>
      </c>
      <c r="K243" s="85">
        <v>0</v>
      </c>
      <c r="L243" s="95">
        <f t="shared" si="36"/>
        <v>0</v>
      </c>
      <c r="M243" s="90">
        <f t="shared" si="34"/>
        <v>0</v>
      </c>
    </row>
    <row r="244" spans="1:13" ht="13" hidden="1" x14ac:dyDescent="0.3">
      <c r="A244" s="7">
        <v>1915</v>
      </c>
      <c r="B244" s="77" t="s">
        <v>26</v>
      </c>
      <c r="C244" s="91"/>
      <c r="D244" s="92"/>
      <c r="E244" s="93"/>
      <c r="F244" s="93"/>
      <c r="G244" s="81">
        <f t="shared" si="32"/>
        <v>0</v>
      </c>
      <c r="H244" s="94"/>
      <c r="I244" s="89">
        <f t="shared" si="35"/>
        <v>0</v>
      </c>
      <c r="J244" s="84">
        <f t="shared" si="33"/>
        <v>0</v>
      </c>
      <c r="K244" s="85">
        <v>0</v>
      </c>
      <c r="L244" s="95">
        <f t="shared" si="36"/>
        <v>0</v>
      </c>
      <c r="M244" s="90">
        <f t="shared" si="34"/>
        <v>0</v>
      </c>
    </row>
    <row r="245" spans="1:13" ht="13" hidden="1" x14ac:dyDescent="0.3">
      <c r="A245" s="7">
        <v>1915</v>
      </c>
      <c r="B245" s="77" t="s">
        <v>27</v>
      </c>
      <c r="C245" s="91"/>
      <c r="D245" s="92"/>
      <c r="E245" s="93"/>
      <c r="F245" s="93"/>
      <c r="G245" s="81">
        <f t="shared" si="32"/>
        <v>0</v>
      </c>
      <c r="H245" s="94"/>
      <c r="I245" s="89">
        <f t="shared" si="35"/>
        <v>0</v>
      </c>
      <c r="J245" s="84">
        <f t="shared" si="33"/>
        <v>0</v>
      </c>
      <c r="K245" s="85">
        <v>0</v>
      </c>
      <c r="L245" s="95">
        <f t="shared" si="36"/>
        <v>0</v>
      </c>
      <c r="M245" s="90">
        <f t="shared" si="34"/>
        <v>0</v>
      </c>
    </row>
    <row r="246" spans="1:13" ht="13" hidden="1" x14ac:dyDescent="0.3">
      <c r="A246" s="7">
        <v>1920</v>
      </c>
      <c r="B246" s="77" t="s">
        <v>28</v>
      </c>
      <c r="C246" s="91"/>
      <c r="D246" s="92"/>
      <c r="E246" s="93"/>
      <c r="F246" s="93"/>
      <c r="G246" s="81">
        <f t="shared" si="32"/>
        <v>0</v>
      </c>
      <c r="H246" s="94"/>
      <c r="I246" s="89">
        <f t="shared" si="35"/>
        <v>0</v>
      </c>
      <c r="J246" s="84">
        <f t="shared" si="33"/>
        <v>0</v>
      </c>
      <c r="K246" s="85">
        <v>0</v>
      </c>
      <c r="L246" s="95">
        <f t="shared" si="36"/>
        <v>0</v>
      </c>
      <c r="M246" s="90">
        <f t="shared" si="34"/>
        <v>0</v>
      </c>
    </row>
    <row r="247" spans="1:13" ht="13" hidden="1" x14ac:dyDescent="0.3">
      <c r="A247" s="7">
        <v>1920</v>
      </c>
      <c r="B247" s="77" t="s">
        <v>29</v>
      </c>
      <c r="C247" s="91"/>
      <c r="D247" s="92"/>
      <c r="E247" s="93"/>
      <c r="F247" s="93"/>
      <c r="G247" s="81">
        <f t="shared" si="32"/>
        <v>0</v>
      </c>
      <c r="H247" s="94"/>
      <c r="I247" s="89">
        <f t="shared" si="35"/>
        <v>0</v>
      </c>
      <c r="J247" s="84">
        <f t="shared" si="33"/>
        <v>0</v>
      </c>
      <c r="K247" s="85">
        <v>0</v>
      </c>
      <c r="L247" s="11">
        <f t="shared" si="36"/>
        <v>0</v>
      </c>
      <c r="M247" s="96">
        <f t="shared" si="34"/>
        <v>0</v>
      </c>
    </row>
    <row r="248" spans="1:13" ht="13" hidden="1" x14ac:dyDescent="0.3">
      <c r="A248" s="7">
        <v>1920</v>
      </c>
      <c r="B248" s="77" t="s">
        <v>30</v>
      </c>
      <c r="C248" s="91"/>
      <c r="D248" s="92"/>
      <c r="E248" s="93"/>
      <c r="F248" s="93"/>
      <c r="G248" s="81">
        <f t="shared" si="32"/>
        <v>0</v>
      </c>
      <c r="H248" s="94"/>
      <c r="I248" s="89">
        <f t="shared" si="35"/>
        <v>0</v>
      </c>
      <c r="J248" s="84">
        <f t="shared" si="33"/>
        <v>0</v>
      </c>
      <c r="K248" s="85">
        <v>0</v>
      </c>
      <c r="L248" s="11">
        <f t="shared" si="36"/>
        <v>0</v>
      </c>
      <c r="M248" s="96">
        <f t="shared" si="34"/>
        <v>0</v>
      </c>
    </row>
    <row r="249" spans="1:13" ht="13" hidden="1" x14ac:dyDescent="0.3">
      <c r="A249" s="7">
        <v>1930</v>
      </c>
      <c r="B249" s="77" t="s">
        <v>31</v>
      </c>
      <c r="C249" s="91"/>
      <c r="D249" s="92"/>
      <c r="E249" s="93"/>
      <c r="F249" s="93"/>
      <c r="G249" s="81">
        <f t="shared" si="32"/>
        <v>0</v>
      </c>
      <c r="H249" s="94"/>
      <c r="I249" s="89">
        <f t="shared" si="35"/>
        <v>0</v>
      </c>
      <c r="J249" s="84">
        <f t="shared" si="33"/>
        <v>0</v>
      </c>
      <c r="K249" s="85">
        <v>0</v>
      </c>
      <c r="L249" s="11">
        <f t="shared" si="36"/>
        <v>0</v>
      </c>
      <c r="M249" s="90">
        <f t="shared" si="34"/>
        <v>0</v>
      </c>
    </row>
    <row r="250" spans="1:13" ht="13" hidden="1" x14ac:dyDescent="0.3">
      <c r="A250" s="7">
        <v>1935</v>
      </c>
      <c r="B250" s="77" t="s">
        <v>32</v>
      </c>
      <c r="C250" s="91"/>
      <c r="D250" s="92"/>
      <c r="E250" s="93"/>
      <c r="F250" s="93"/>
      <c r="G250" s="81">
        <f t="shared" si="32"/>
        <v>0</v>
      </c>
      <c r="H250" s="94"/>
      <c r="I250" s="89">
        <f t="shared" si="35"/>
        <v>0</v>
      </c>
      <c r="J250" s="84">
        <f t="shared" si="33"/>
        <v>0</v>
      </c>
      <c r="K250" s="85">
        <v>0</v>
      </c>
      <c r="L250" s="95">
        <f t="shared" si="36"/>
        <v>0</v>
      </c>
      <c r="M250" s="90">
        <f t="shared" si="34"/>
        <v>0</v>
      </c>
    </row>
    <row r="251" spans="1:13" ht="13" hidden="1" x14ac:dyDescent="0.3">
      <c r="A251" s="7">
        <v>1940</v>
      </c>
      <c r="B251" s="77" t="s">
        <v>33</v>
      </c>
      <c r="C251" s="91"/>
      <c r="D251" s="92"/>
      <c r="E251" s="93"/>
      <c r="F251" s="93"/>
      <c r="G251" s="81">
        <f t="shared" si="32"/>
        <v>0</v>
      </c>
      <c r="H251" s="94"/>
      <c r="I251" s="89">
        <f t="shared" si="35"/>
        <v>0</v>
      </c>
      <c r="J251" s="84">
        <f t="shared" si="33"/>
        <v>0</v>
      </c>
      <c r="K251" s="85">
        <v>0</v>
      </c>
      <c r="L251" s="11">
        <f t="shared" si="36"/>
        <v>0</v>
      </c>
      <c r="M251" s="96">
        <f t="shared" si="34"/>
        <v>0</v>
      </c>
    </row>
    <row r="252" spans="1:13" ht="13" hidden="1" x14ac:dyDescent="0.3">
      <c r="A252" s="7">
        <v>1945</v>
      </c>
      <c r="B252" s="77" t="s">
        <v>34</v>
      </c>
      <c r="C252" s="91"/>
      <c r="D252" s="92"/>
      <c r="E252" s="93"/>
      <c r="F252" s="93"/>
      <c r="G252" s="81">
        <f t="shared" si="32"/>
        <v>0</v>
      </c>
      <c r="H252" s="94"/>
      <c r="I252" s="89">
        <f t="shared" si="35"/>
        <v>0</v>
      </c>
      <c r="J252" s="84">
        <f t="shared" si="33"/>
        <v>0</v>
      </c>
      <c r="K252" s="85">
        <v>0</v>
      </c>
      <c r="L252" s="95">
        <f t="shared" si="36"/>
        <v>0</v>
      </c>
      <c r="M252" s="90">
        <f t="shared" si="34"/>
        <v>0</v>
      </c>
    </row>
    <row r="253" spans="1:13" ht="13" hidden="1" x14ac:dyDescent="0.3">
      <c r="A253" s="7">
        <v>1950</v>
      </c>
      <c r="B253" s="77" t="s">
        <v>35</v>
      </c>
      <c r="C253" s="91"/>
      <c r="D253" s="92"/>
      <c r="E253" s="93"/>
      <c r="F253" s="93"/>
      <c r="G253" s="81">
        <f t="shared" si="32"/>
        <v>0</v>
      </c>
      <c r="H253" s="94"/>
      <c r="I253" s="89">
        <f t="shared" si="35"/>
        <v>0</v>
      </c>
      <c r="J253" s="84">
        <f t="shared" si="33"/>
        <v>0</v>
      </c>
      <c r="K253" s="85">
        <v>0</v>
      </c>
      <c r="L253" s="11">
        <f t="shared" si="36"/>
        <v>0</v>
      </c>
      <c r="M253" s="96">
        <f t="shared" si="34"/>
        <v>0</v>
      </c>
    </row>
    <row r="254" spans="1:13" ht="13" hidden="1" x14ac:dyDescent="0.3">
      <c r="A254" s="7">
        <v>1955</v>
      </c>
      <c r="B254" s="77" t="s">
        <v>36</v>
      </c>
      <c r="C254" s="91"/>
      <c r="D254" s="92"/>
      <c r="E254" s="93"/>
      <c r="F254" s="93"/>
      <c r="G254" s="81">
        <f t="shared" si="32"/>
        <v>0</v>
      </c>
      <c r="H254" s="94"/>
      <c r="I254" s="89">
        <f t="shared" si="35"/>
        <v>0</v>
      </c>
      <c r="J254" s="84">
        <f t="shared" si="33"/>
        <v>0</v>
      </c>
      <c r="K254" s="85">
        <v>0</v>
      </c>
      <c r="L254" s="11">
        <f t="shared" si="36"/>
        <v>0</v>
      </c>
      <c r="M254" s="96">
        <f t="shared" si="34"/>
        <v>0</v>
      </c>
    </row>
    <row r="255" spans="1:13" ht="13" hidden="1" x14ac:dyDescent="0.3">
      <c r="A255" s="7">
        <v>1955</v>
      </c>
      <c r="B255" s="77" t="s">
        <v>37</v>
      </c>
      <c r="C255" s="91"/>
      <c r="D255" s="92"/>
      <c r="E255" s="93"/>
      <c r="F255" s="93"/>
      <c r="G255" s="81">
        <f t="shared" si="32"/>
        <v>0</v>
      </c>
      <c r="H255" s="94"/>
      <c r="I255" s="89">
        <f t="shared" si="35"/>
        <v>0</v>
      </c>
      <c r="J255" s="84">
        <f t="shared" si="33"/>
        <v>0</v>
      </c>
      <c r="K255" s="85">
        <v>0</v>
      </c>
      <c r="L255" s="95">
        <f t="shared" si="36"/>
        <v>0</v>
      </c>
      <c r="M255" s="90">
        <f t="shared" si="34"/>
        <v>0</v>
      </c>
    </row>
    <row r="256" spans="1:13" ht="13" hidden="1" x14ac:dyDescent="0.3">
      <c r="A256" s="7">
        <v>1960</v>
      </c>
      <c r="B256" s="77" t="s">
        <v>38</v>
      </c>
      <c r="C256" s="91"/>
      <c r="D256" s="92"/>
      <c r="E256" s="93"/>
      <c r="F256" s="93"/>
      <c r="G256" s="81">
        <f t="shared" si="32"/>
        <v>0</v>
      </c>
      <c r="H256" s="94"/>
      <c r="I256" s="89">
        <f t="shared" si="35"/>
        <v>0</v>
      </c>
      <c r="J256" s="84">
        <f t="shared" si="33"/>
        <v>0</v>
      </c>
      <c r="K256" s="85">
        <v>0</v>
      </c>
      <c r="L256" s="11">
        <f t="shared" si="36"/>
        <v>0</v>
      </c>
      <c r="M256" s="96">
        <f t="shared" si="34"/>
        <v>0</v>
      </c>
    </row>
    <row r="257" spans="1:17" ht="13" hidden="1" x14ac:dyDescent="0.3">
      <c r="A257" s="7">
        <v>1970</v>
      </c>
      <c r="B257" s="97" t="s">
        <v>39</v>
      </c>
      <c r="C257" s="91"/>
      <c r="D257" s="92"/>
      <c r="E257" s="93"/>
      <c r="F257" s="93"/>
      <c r="G257" s="81">
        <f t="shared" si="32"/>
        <v>0</v>
      </c>
      <c r="H257" s="94"/>
      <c r="I257" s="89">
        <f t="shared" si="35"/>
        <v>0</v>
      </c>
      <c r="J257" s="84">
        <f t="shared" si="33"/>
        <v>0</v>
      </c>
      <c r="K257" s="85">
        <v>0</v>
      </c>
      <c r="L257" s="11">
        <f t="shared" si="36"/>
        <v>0</v>
      </c>
      <c r="M257" s="96">
        <f t="shared" si="34"/>
        <v>0</v>
      </c>
    </row>
    <row r="258" spans="1:17" ht="13" hidden="1" x14ac:dyDescent="0.3">
      <c r="A258" s="7">
        <v>1975</v>
      </c>
      <c r="B258" s="77" t="s">
        <v>40</v>
      </c>
      <c r="C258" s="91"/>
      <c r="D258" s="92"/>
      <c r="E258" s="93"/>
      <c r="F258" s="93"/>
      <c r="G258" s="81">
        <f t="shared" si="32"/>
        <v>0</v>
      </c>
      <c r="H258" s="94"/>
      <c r="I258" s="89">
        <f t="shared" si="35"/>
        <v>0</v>
      </c>
      <c r="J258" s="84">
        <f t="shared" si="33"/>
        <v>0</v>
      </c>
      <c r="K258" s="85">
        <v>0</v>
      </c>
      <c r="L258" s="95">
        <f t="shared" si="36"/>
        <v>0</v>
      </c>
      <c r="M258" s="90">
        <f t="shared" si="34"/>
        <v>0</v>
      </c>
    </row>
    <row r="259" spans="1:17" ht="13" hidden="1" x14ac:dyDescent="0.3">
      <c r="A259" s="7">
        <v>1980</v>
      </c>
      <c r="B259" s="77" t="s">
        <v>41</v>
      </c>
      <c r="C259" s="91"/>
      <c r="D259" s="92"/>
      <c r="E259" s="93"/>
      <c r="F259" s="93"/>
      <c r="G259" s="81">
        <f t="shared" si="32"/>
        <v>0</v>
      </c>
      <c r="H259" s="94"/>
      <c r="I259" s="89">
        <f t="shared" si="35"/>
        <v>0</v>
      </c>
      <c r="J259" s="84">
        <f t="shared" si="33"/>
        <v>0</v>
      </c>
      <c r="K259" s="85">
        <v>0</v>
      </c>
      <c r="L259" s="95">
        <f t="shared" si="36"/>
        <v>0</v>
      </c>
      <c r="M259" s="90">
        <f t="shared" si="34"/>
        <v>0</v>
      </c>
    </row>
    <row r="260" spans="1:17" ht="13" hidden="1" x14ac:dyDescent="0.3">
      <c r="A260" s="7">
        <v>1985</v>
      </c>
      <c r="B260" s="77" t="s">
        <v>42</v>
      </c>
      <c r="C260" s="91"/>
      <c r="D260" s="92"/>
      <c r="E260" s="93"/>
      <c r="F260" s="93"/>
      <c r="G260" s="81">
        <f t="shared" si="32"/>
        <v>0</v>
      </c>
      <c r="H260" s="94"/>
      <c r="I260" s="89">
        <f t="shared" si="35"/>
        <v>0</v>
      </c>
      <c r="J260" s="84">
        <f t="shared" si="33"/>
        <v>0</v>
      </c>
      <c r="K260" s="85">
        <v>0</v>
      </c>
      <c r="L260" s="11">
        <f t="shared" si="36"/>
        <v>0</v>
      </c>
      <c r="M260" s="96">
        <f t="shared" si="34"/>
        <v>0</v>
      </c>
    </row>
    <row r="261" spans="1:17" ht="13" hidden="1" x14ac:dyDescent="0.3">
      <c r="A261" s="7">
        <v>1990</v>
      </c>
      <c r="B261" s="39" t="s">
        <v>43</v>
      </c>
      <c r="C261" s="91"/>
      <c r="D261" s="92"/>
      <c r="E261" s="93"/>
      <c r="F261" s="93"/>
      <c r="G261" s="81">
        <f t="shared" si="32"/>
        <v>0</v>
      </c>
      <c r="H261" s="94"/>
      <c r="I261" s="89">
        <f t="shared" si="35"/>
        <v>0</v>
      </c>
      <c r="J261" s="84">
        <f t="shared" si="33"/>
        <v>0</v>
      </c>
      <c r="K261" s="85">
        <v>0</v>
      </c>
      <c r="L261" s="95">
        <f t="shared" si="36"/>
        <v>0</v>
      </c>
      <c r="M261" s="90">
        <f t="shared" si="34"/>
        <v>0</v>
      </c>
    </row>
    <row r="262" spans="1:17" ht="13" hidden="1" x14ac:dyDescent="0.3">
      <c r="A262" s="7">
        <v>1995</v>
      </c>
      <c r="B262" s="77" t="s">
        <v>44</v>
      </c>
      <c r="C262" s="91"/>
      <c r="D262" s="92"/>
      <c r="E262" s="93"/>
      <c r="F262" s="93"/>
      <c r="G262" s="81">
        <f t="shared" si="32"/>
        <v>0</v>
      </c>
      <c r="H262" s="94"/>
      <c r="I262" s="98">
        <f t="shared" si="35"/>
        <v>0</v>
      </c>
      <c r="J262" s="99">
        <f t="shared" si="33"/>
        <v>0</v>
      </c>
      <c r="K262" s="85">
        <v>0</v>
      </c>
      <c r="L262" s="95">
        <f t="shared" si="36"/>
        <v>0</v>
      </c>
      <c r="M262" s="90">
        <f t="shared" si="34"/>
        <v>0</v>
      </c>
    </row>
    <row r="263" spans="1:17" ht="13" hidden="1" x14ac:dyDescent="0.3">
      <c r="A263" s="7">
        <v>2440</v>
      </c>
      <c r="B263" s="8" t="s">
        <v>46</v>
      </c>
      <c r="C263" s="91"/>
      <c r="D263" s="92"/>
      <c r="E263" s="93"/>
      <c r="F263" s="93"/>
      <c r="G263" s="81">
        <f t="shared" si="32"/>
        <v>0</v>
      </c>
      <c r="H263" s="94"/>
      <c r="I263" s="98">
        <f t="shared" si="35"/>
        <v>0</v>
      </c>
      <c r="J263" s="99">
        <f t="shared" si="33"/>
        <v>0</v>
      </c>
      <c r="K263" s="85">
        <v>0</v>
      </c>
      <c r="L263" s="95">
        <f t="shared" si="36"/>
        <v>0</v>
      </c>
      <c r="M263" s="90">
        <f t="shared" si="34"/>
        <v>0</v>
      </c>
    </row>
    <row r="264" spans="1:17" ht="13.5" hidden="1" thickBot="1" x14ac:dyDescent="0.35">
      <c r="A264" s="37">
        <v>2005</v>
      </c>
      <c r="B264" s="100" t="s">
        <v>201</v>
      </c>
      <c r="C264" s="101"/>
      <c r="D264" s="102"/>
      <c r="E264" s="103"/>
      <c r="F264" s="103"/>
      <c r="G264" s="81">
        <f t="shared" si="32"/>
        <v>0</v>
      </c>
      <c r="H264" s="104"/>
      <c r="I264" s="105">
        <f t="shared" si="35"/>
        <v>0</v>
      </c>
      <c r="J264" s="106">
        <f t="shared" si="33"/>
        <v>0</v>
      </c>
      <c r="K264" s="85">
        <v>0</v>
      </c>
      <c r="L264" s="107">
        <f t="shared" si="36"/>
        <v>0</v>
      </c>
      <c r="M264" s="108">
        <f t="shared" si="34"/>
        <v>0</v>
      </c>
    </row>
    <row r="265" spans="1:17" ht="13.5" hidden="1" thickBot="1" x14ac:dyDescent="0.35">
      <c r="A265" s="109"/>
      <c r="B265" s="110" t="s">
        <v>45</v>
      </c>
      <c r="C265" s="111">
        <f>SUM(C224:C264)</f>
        <v>0</v>
      </c>
      <c r="D265" s="111">
        <f t="shared" ref="D265:E265" si="37">SUM(D224:D264)</f>
        <v>0</v>
      </c>
      <c r="E265" s="111">
        <f t="shared" si="37"/>
        <v>0</v>
      </c>
      <c r="F265" s="112"/>
      <c r="G265" s="111">
        <f>SUM(G225:G264)</f>
        <v>0</v>
      </c>
      <c r="H265" s="111">
        <f t="shared" ref="H265" si="38">SUM(H224:H264)</f>
        <v>0</v>
      </c>
      <c r="I265" s="113"/>
      <c r="J265" s="111">
        <f>SUM(J224:J264)</f>
        <v>0</v>
      </c>
      <c r="K265" s="111">
        <f t="shared" ref="K265:L265" si="39">SUM(K224:K264)</f>
        <v>0</v>
      </c>
      <c r="L265" s="114">
        <f t="shared" si="39"/>
        <v>0</v>
      </c>
      <c r="M265" s="115">
        <f t="shared" si="34"/>
        <v>0</v>
      </c>
    </row>
    <row r="266" spans="1:17" ht="13" hidden="1" x14ac:dyDescent="0.3">
      <c r="A266" s="1"/>
      <c r="B266" s="3"/>
      <c r="C266" s="116"/>
      <c r="D266" s="116"/>
      <c r="E266" s="116"/>
      <c r="F266" s="116"/>
      <c r="G266" s="116"/>
      <c r="H266" s="116"/>
      <c r="I266" s="116"/>
      <c r="J266" s="116"/>
      <c r="K266" s="116"/>
    </row>
    <row r="267" spans="1:17" hidden="1" x14ac:dyDescent="0.25"/>
    <row r="268" spans="1:17" ht="18" hidden="1" customHeight="1" thickBot="1" x14ac:dyDescent="0.45">
      <c r="A268" s="54"/>
      <c r="B268" s="54"/>
      <c r="C268" s="54"/>
      <c r="D268" s="54"/>
      <c r="E268" s="55" t="s">
        <v>173</v>
      </c>
      <c r="F268" s="60">
        <f>F317-1</f>
        <v>2021</v>
      </c>
      <c r="G268" s="54"/>
      <c r="H268" s="54"/>
      <c r="I268" s="54"/>
      <c r="J268" s="54"/>
      <c r="K268" s="54"/>
    </row>
    <row r="269" spans="1:17" ht="13" hidden="1" x14ac:dyDescent="0.25">
      <c r="A269" s="61"/>
      <c r="B269" s="61"/>
      <c r="C269" s="61"/>
      <c r="D269" s="61"/>
      <c r="E269" s="61"/>
      <c r="F269" s="61"/>
      <c r="G269" s="61"/>
      <c r="H269" s="61"/>
      <c r="I269" s="61"/>
      <c r="J269" s="61"/>
      <c r="K269" s="61"/>
      <c r="Q269" s="2">
        <v>2017</v>
      </c>
    </row>
    <row r="270" spans="1:17" ht="19" hidden="1" customHeight="1" thickBot="1" x14ac:dyDescent="0.45">
      <c r="A270" s="54"/>
      <c r="B270" s="54"/>
      <c r="C270" s="126" t="s">
        <v>174</v>
      </c>
      <c r="D270" s="127"/>
      <c r="E270" s="127"/>
      <c r="F270" s="127"/>
      <c r="G270" s="128" t="s">
        <v>175</v>
      </c>
      <c r="H270" s="129"/>
      <c r="I270" s="62" t="s">
        <v>176</v>
      </c>
      <c r="J270" s="54"/>
      <c r="K270" s="54"/>
      <c r="Q270" s="2">
        <v>2018</v>
      </c>
    </row>
    <row r="271" spans="1:17" ht="64" hidden="1" customHeight="1" thickBot="1" x14ac:dyDescent="0.3">
      <c r="A271" s="130" t="s">
        <v>177</v>
      </c>
      <c r="B271" s="132" t="s">
        <v>178</v>
      </c>
      <c r="C271" s="63" t="s">
        <v>179</v>
      </c>
      <c r="D271" s="64" t="s">
        <v>180</v>
      </c>
      <c r="E271" s="65" t="s">
        <v>181</v>
      </c>
      <c r="F271" s="66" t="s">
        <v>182</v>
      </c>
      <c r="G271" s="66" t="s">
        <v>183</v>
      </c>
      <c r="H271" s="63" t="s">
        <v>184</v>
      </c>
      <c r="I271" s="67" t="s">
        <v>185</v>
      </c>
      <c r="J271" s="68" t="s">
        <v>186</v>
      </c>
      <c r="K271" s="65" t="s">
        <v>202</v>
      </c>
      <c r="L271" s="66" t="s">
        <v>188</v>
      </c>
      <c r="M271" s="67" t="s">
        <v>189</v>
      </c>
    </row>
    <row r="272" spans="1:17" ht="13.5" hidden="1" thickBot="1" x14ac:dyDescent="0.35">
      <c r="A272" s="131"/>
      <c r="B272" s="133"/>
      <c r="C272" s="69" t="s">
        <v>190</v>
      </c>
      <c r="D272" s="70" t="s">
        <v>191</v>
      </c>
      <c r="E272" s="71" t="s">
        <v>192</v>
      </c>
      <c r="F272" s="71" t="s">
        <v>193</v>
      </c>
      <c r="G272" s="72" t="s">
        <v>194</v>
      </c>
      <c r="H272" s="73" t="s">
        <v>195</v>
      </c>
      <c r="I272" s="71" t="s">
        <v>196</v>
      </c>
      <c r="J272" s="69" t="s">
        <v>197</v>
      </c>
      <c r="K272" s="74" t="s">
        <v>198</v>
      </c>
      <c r="L272" s="71" t="s">
        <v>199</v>
      </c>
      <c r="M272" s="75" t="s">
        <v>200</v>
      </c>
    </row>
    <row r="273" spans="1:13" ht="13" hidden="1" x14ac:dyDescent="0.3">
      <c r="A273" s="76">
        <v>1609</v>
      </c>
      <c r="B273" s="77" t="s">
        <v>8</v>
      </c>
      <c r="C273" s="78"/>
      <c r="D273" s="79"/>
      <c r="E273" s="79"/>
      <c r="F273" s="80"/>
      <c r="G273" s="81">
        <f t="shared" ref="G273:G313" si="40">C273-D273+(E273*0.5)-F273</f>
        <v>0</v>
      </c>
      <c r="H273" s="82"/>
      <c r="I273" s="83">
        <f>IF(H273=0,0,1/H273)</f>
        <v>0</v>
      </c>
      <c r="J273" s="84">
        <f t="shared" ref="J273:J313" si="41">IF(H273=0,0,+G273/H273)</f>
        <v>0</v>
      </c>
      <c r="K273" s="85">
        <v>0</v>
      </c>
      <c r="L273" s="86">
        <f>IF(ISERROR(+K273-J273), 0, +K273-J273)</f>
        <v>0</v>
      </c>
      <c r="M273" s="87">
        <f>IFERROR(L273/K273,0)</f>
        <v>0</v>
      </c>
    </row>
    <row r="274" spans="1:13" ht="13" hidden="1" x14ac:dyDescent="0.3">
      <c r="A274" s="41">
        <v>1611</v>
      </c>
      <c r="B274" s="88" t="s">
        <v>9</v>
      </c>
      <c r="C274" s="78"/>
      <c r="D274" s="79"/>
      <c r="E274" s="80"/>
      <c r="F274" s="80"/>
      <c r="G274" s="81">
        <f t="shared" si="40"/>
        <v>0</v>
      </c>
      <c r="H274" s="82"/>
      <c r="I274" s="89">
        <f>IF(H274=0,0,1/H274)</f>
        <v>0</v>
      </c>
      <c r="J274" s="84">
        <f t="shared" si="41"/>
        <v>0</v>
      </c>
      <c r="K274" s="85">
        <v>0</v>
      </c>
      <c r="L274" s="86">
        <f>IF(ISERROR(+K274-J274), 0, +K274-J274)</f>
        <v>0</v>
      </c>
      <c r="M274" s="90">
        <f t="shared" ref="M274:M314" si="42">IFERROR(L274/K274,0)</f>
        <v>0</v>
      </c>
    </row>
    <row r="275" spans="1:13" ht="13" hidden="1" x14ac:dyDescent="0.3">
      <c r="A275" s="7">
        <v>1612</v>
      </c>
      <c r="B275" s="77" t="s">
        <v>10</v>
      </c>
      <c r="C275" s="91"/>
      <c r="D275" s="92"/>
      <c r="E275" s="93"/>
      <c r="F275" s="93"/>
      <c r="G275" s="81">
        <f t="shared" si="40"/>
        <v>0</v>
      </c>
      <c r="H275" s="94"/>
      <c r="I275" s="89">
        <f t="shared" ref="I275:I313" si="43">IF(H275=0,0,1/H275)</f>
        <v>0</v>
      </c>
      <c r="J275" s="84">
        <f t="shared" si="41"/>
        <v>0</v>
      </c>
      <c r="K275" s="85">
        <v>0</v>
      </c>
      <c r="L275" s="95">
        <f t="shared" ref="L275:L313" si="44">IF(ISERROR(+K275-J275), 0, +K275-J275)</f>
        <v>0</v>
      </c>
      <c r="M275" s="90">
        <f t="shared" si="42"/>
        <v>0</v>
      </c>
    </row>
    <row r="276" spans="1:13" ht="13" hidden="1" x14ac:dyDescent="0.3">
      <c r="A276" s="7">
        <v>1805</v>
      </c>
      <c r="B276" s="77" t="s">
        <v>11</v>
      </c>
      <c r="C276" s="91"/>
      <c r="D276" s="92"/>
      <c r="E276" s="93"/>
      <c r="F276" s="93"/>
      <c r="G276" s="81">
        <f t="shared" si="40"/>
        <v>0</v>
      </c>
      <c r="H276" s="94"/>
      <c r="I276" s="89">
        <f t="shared" si="43"/>
        <v>0</v>
      </c>
      <c r="J276" s="84">
        <f t="shared" si="41"/>
        <v>0</v>
      </c>
      <c r="K276" s="85">
        <v>0</v>
      </c>
      <c r="L276" s="95">
        <f t="shared" si="44"/>
        <v>0</v>
      </c>
      <c r="M276" s="90">
        <f t="shared" si="42"/>
        <v>0</v>
      </c>
    </row>
    <row r="277" spans="1:13" ht="13" hidden="1" x14ac:dyDescent="0.3">
      <c r="A277" s="7">
        <v>1808</v>
      </c>
      <c r="B277" s="77" t="s">
        <v>12</v>
      </c>
      <c r="C277" s="91"/>
      <c r="D277" s="92"/>
      <c r="E277" s="93"/>
      <c r="F277" s="93"/>
      <c r="G277" s="81">
        <f t="shared" si="40"/>
        <v>0</v>
      </c>
      <c r="H277" s="94"/>
      <c r="I277" s="89">
        <f t="shared" si="43"/>
        <v>0</v>
      </c>
      <c r="J277" s="84">
        <f t="shared" si="41"/>
        <v>0</v>
      </c>
      <c r="K277" s="85">
        <v>0</v>
      </c>
      <c r="L277" s="95">
        <f t="shared" si="44"/>
        <v>0</v>
      </c>
      <c r="M277" s="90">
        <f t="shared" si="42"/>
        <v>0</v>
      </c>
    </row>
    <row r="278" spans="1:13" ht="13" hidden="1" x14ac:dyDescent="0.3">
      <c r="A278" s="7">
        <v>1810</v>
      </c>
      <c r="B278" s="77" t="s">
        <v>13</v>
      </c>
      <c r="C278" s="91"/>
      <c r="D278" s="92"/>
      <c r="E278" s="93"/>
      <c r="F278" s="93"/>
      <c r="G278" s="81">
        <f t="shared" si="40"/>
        <v>0</v>
      </c>
      <c r="H278" s="94"/>
      <c r="I278" s="89">
        <f t="shared" si="43"/>
        <v>0</v>
      </c>
      <c r="J278" s="84">
        <f t="shared" si="41"/>
        <v>0</v>
      </c>
      <c r="K278" s="85">
        <v>0</v>
      </c>
      <c r="L278" s="95">
        <f t="shared" si="44"/>
        <v>0</v>
      </c>
      <c r="M278" s="90">
        <f t="shared" si="42"/>
        <v>0</v>
      </c>
    </row>
    <row r="279" spans="1:13" ht="13" hidden="1" x14ac:dyDescent="0.3">
      <c r="A279" s="7">
        <v>1815</v>
      </c>
      <c r="B279" s="77" t="s">
        <v>14</v>
      </c>
      <c r="C279" s="91"/>
      <c r="D279" s="92"/>
      <c r="E279" s="93"/>
      <c r="F279" s="93"/>
      <c r="G279" s="81">
        <f t="shared" si="40"/>
        <v>0</v>
      </c>
      <c r="H279" s="94"/>
      <c r="I279" s="89">
        <f t="shared" si="43"/>
        <v>0</v>
      </c>
      <c r="J279" s="84">
        <f t="shared" si="41"/>
        <v>0</v>
      </c>
      <c r="K279" s="85">
        <v>0</v>
      </c>
      <c r="L279" s="95">
        <f t="shared" si="44"/>
        <v>0</v>
      </c>
      <c r="M279" s="90">
        <f t="shared" si="42"/>
        <v>0</v>
      </c>
    </row>
    <row r="280" spans="1:13" ht="13" hidden="1" x14ac:dyDescent="0.3">
      <c r="A280" s="7">
        <v>1820</v>
      </c>
      <c r="B280" s="77" t="s">
        <v>15</v>
      </c>
      <c r="C280" s="91"/>
      <c r="D280" s="92"/>
      <c r="E280" s="93"/>
      <c r="F280" s="93"/>
      <c r="G280" s="81">
        <f t="shared" si="40"/>
        <v>0</v>
      </c>
      <c r="H280" s="94"/>
      <c r="I280" s="89">
        <f t="shared" si="43"/>
        <v>0</v>
      </c>
      <c r="J280" s="84">
        <f t="shared" si="41"/>
        <v>0</v>
      </c>
      <c r="K280" s="85">
        <v>0</v>
      </c>
      <c r="L280" s="95">
        <f t="shared" si="44"/>
        <v>0</v>
      </c>
      <c r="M280" s="90">
        <f t="shared" si="42"/>
        <v>0</v>
      </c>
    </row>
    <row r="281" spans="1:13" ht="13" hidden="1" x14ac:dyDescent="0.3">
      <c r="A281" s="7">
        <v>1825</v>
      </c>
      <c r="B281" s="77" t="s">
        <v>16</v>
      </c>
      <c r="C281" s="91"/>
      <c r="D281" s="92"/>
      <c r="E281" s="93"/>
      <c r="F281" s="93"/>
      <c r="G281" s="81">
        <f t="shared" si="40"/>
        <v>0</v>
      </c>
      <c r="H281" s="94"/>
      <c r="I281" s="89">
        <f t="shared" si="43"/>
        <v>0</v>
      </c>
      <c r="J281" s="84">
        <f t="shared" si="41"/>
        <v>0</v>
      </c>
      <c r="K281" s="85">
        <v>0</v>
      </c>
      <c r="L281" s="95">
        <f t="shared" si="44"/>
        <v>0</v>
      </c>
      <c r="M281" s="90">
        <f t="shared" si="42"/>
        <v>0</v>
      </c>
    </row>
    <row r="282" spans="1:13" ht="13" hidden="1" x14ac:dyDescent="0.3">
      <c r="A282" s="7">
        <v>1830</v>
      </c>
      <c r="B282" s="77" t="s">
        <v>17</v>
      </c>
      <c r="C282" s="91"/>
      <c r="D282" s="92"/>
      <c r="E282" s="93"/>
      <c r="F282" s="93"/>
      <c r="G282" s="81">
        <f t="shared" si="40"/>
        <v>0</v>
      </c>
      <c r="H282" s="94"/>
      <c r="I282" s="89">
        <f t="shared" si="43"/>
        <v>0</v>
      </c>
      <c r="J282" s="84">
        <f t="shared" si="41"/>
        <v>0</v>
      </c>
      <c r="K282" s="85">
        <v>0</v>
      </c>
      <c r="L282" s="11">
        <f t="shared" si="44"/>
        <v>0</v>
      </c>
      <c r="M282" s="96">
        <f t="shared" si="42"/>
        <v>0</v>
      </c>
    </row>
    <row r="283" spans="1:13" ht="13" hidden="1" x14ac:dyDescent="0.3">
      <c r="A283" s="7">
        <v>1835</v>
      </c>
      <c r="B283" s="77" t="s">
        <v>18</v>
      </c>
      <c r="C283" s="91"/>
      <c r="D283" s="92"/>
      <c r="E283" s="93"/>
      <c r="F283" s="93"/>
      <c r="G283" s="81">
        <f t="shared" si="40"/>
        <v>0</v>
      </c>
      <c r="H283" s="94"/>
      <c r="I283" s="89">
        <f t="shared" si="43"/>
        <v>0</v>
      </c>
      <c r="J283" s="84">
        <f t="shared" si="41"/>
        <v>0</v>
      </c>
      <c r="K283" s="85">
        <v>0</v>
      </c>
      <c r="L283" s="95">
        <f t="shared" si="44"/>
        <v>0</v>
      </c>
      <c r="M283" s="90">
        <f t="shared" si="42"/>
        <v>0</v>
      </c>
    </row>
    <row r="284" spans="1:13" ht="13" hidden="1" x14ac:dyDescent="0.3">
      <c r="A284" s="7">
        <v>1840</v>
      </c>
      <c r="B284" s="77" t="s">
        <v>19</v>
      </c>
      <c r="C284" s="91"/>
      <c r="D284" s="92"/>
      <c r="E284" s="93"/>
      <c r="F284" s="93"/>
      <c r="G284" s="81">
        <f t="shared" si="40"/>
        <v>0</v>
      </c>
      <c r="H284" s="94"/>
      <c r="I284" s="89">
        <f t="shared" si="43"/>
        <v>0</v>
      </c>
      <c r="J284" s="84">
        <f t="shared" si="41"/>
        <v>0</v>
      </c>
      <c r="K284" s="85">
        <v>0</v>
      </c>
      <c r="L284" s="11">
        <f t="shared" si="44"/>
        <v>0</v>
      </c>
      <c r="M284" s="96">
        <f t="shared" si="42"/>
        <v>0</v>
      </c>
    </row>
    <row r="285" spans="1:13" ht="13" hidden="1" x14ac:dyDescent="0.3">
      <c r="A285" s="7">
        <v>1845</v>
      </c>
      <c r="B285" s="77" t="s">
        <v>20</v>
      </c>
      <c r="C285" s="91"/>
      <c r="D285" s="92"/>
      <c r="E285" s="93"/>
      <c r="F285" s="93"/>
      <c r="G285" s="81">
        <f t="shared" si="40"/>
        <v>0</v>
      </c>
      <c r="H285" s="94"/>
      <c r="I285" s="89">
        <f t="shared" si="43"/>
        <v>0</v>
      </c>
      <c r="J285" s="84">
        <f t="shared" si="41"/>
        <v>0</v>
      </c>
      <c r="K285" s="85">
        <v>0</v>
      </c>
      <c r="L285" s="95">
        <f t="shared" si="44"/>
        <v>0</v>
      </c>
      <c r="M285" s="90">
        <f t="shared" si="42"/>
        <v>0</v>
      </c>
    </row>
    <row r="286" spans="1:13" ht="13" hidden="1" x14ac:dyDescent="0.3">
      <c r="A286" s="7">
        <v>1850</v>
      </c>
      <c r="B286" s="77" t="s">
        <v>21</v>
      </c>
      <c r="C286" s="91"/>
      <c r="D286" s="92"/>
      <c r="E286" s="93"/>
      <c r="F286" s="93"/>
      <c r="G286" s="81">
        <f t="shared" si="40"/>
        <v>0</v>
      </c>
      <c r="H286" s="94"/>
      <c r="I286" s="89">
        <f t="shared" si="43"/>
        <v>0</v>
      </c>
      <c r="J286" s="84">
        <f t="shared" si="41"/>
        <v>0</v>
      </c>
      <c r="K286" s="85">
        <v>0</v>
      </c>
      <c r="L286" s="95">
        <f t="shared" si="44"/>
        <v>0</v>
      </c>
      <c r="M286" s="90">
        <f t="shared" si="42"/>
        <v>0</v>
      </c>
    </row>
    <row r="287" spans="1:13" ht="13" hidden="1" x14ac:dyDescent="0.3">
      <c r="A287" s="7">
        <v>1855</v>
      </c>
      <c r="B287" s="77" t="s">
        <v>22</v>
      </c>
      <c r="C287" s="91"/>
      <c r="D287" s="92"/>
      <c r="E287" s="93"/>
      <c r="F287" s="93"/>
      <c r="G287" s="81">
        <f t="shared" si="40"/>
        <v>0</v>
      </c>
      <c r="H287" s="94"/>
      <c r="I287" s="89">
        <f t="shared" si="43"/>
        <v>0</v>
      </c>
      <c r="J287" s="84">
        <f t="shared" si="41"/>
        <v>0</v>
      </c>
      <c r="K287" s="85">
        <v>0</v>
      </c>
      <c r="L287" s="95">
        <f t="shared" si="44"/>
        <v>0</v>
      </c>
      <c r="M287" s="90">
        <f t="shared" si="42"/>
        <v>0</v>
      </c>
    </row>
    <row r="288" spans="1:13" ht="13" hidden="1" x14ac:dyDescent="0.3">
      <c r="A288" s="7">
        <v>1860</v>
      </c>
      <c r="B288" s="77" t="s">
        <v>23</v>
      </c>
      <c r="C288" s="91"/>
      <c r="D288" s="92"/>
      <c r="E288" s="93"/>
      <c r="F288" s="93"/>
      <c r="G288" s="81">
        <f t="shared" si="40"/>
        <v>0</v>
      </c>
      <c r="H288" s="94"/>
      <c r="I288" s="89">
        <f t="shared" si="43"/>
        <v>0</v>
      </c>
      <c r="J288" s="84">
        <f t="shared" si="41"/>
        <v>0</v>
      </c>
      <c r="K288" s="85">
        <v>0</v>
      </c>
      <c r="L288" s="95">
        <f t="shared" si="44"/>
        <v>0</v>
      </c>
      <c r="M288" s="90">
        <f t="shared" si="42"/>
        <v>0</v>
      </c>
    </row>
    <row r="289" spans="1:13" ht="13" hidden="1" x14ac:dyDescent="0.3">
      <c r="A289" s="7">
        <v>1860</v>
      </c>
      <c r="B289" s="77" t="s">
        <v>24</v>
      </c>
      <c r="C289" s="91"/>
      <c r="D289" s="92"/>
      <c r="E289" s="93"/>
      <c r="F289" s="93"/>
      <c r="G289" s="81">
        <f t="shared" si="40"/>
        <v>0</v>
      </c>
      <c r="H289" s="94"/>
      <c r="I289" s="89">
        <f t="shared" si="43"/>
        <v>0</v>
      </c>
      <c r="J289" s="84">
        <f t="shared" si="41"/>
        <v>0</v>
      </c>
      <c r="K289" s="85">
        <v>0</v>
      </c>
      <c r="L289" s="95">
        <f t="shared" si="44"/>
        <v>0</v>
      </c>
      <c r="M289" s="90">
        <f t="shared" si="42"/>
        <v>0</v>
      </c>
    </row>
    <row r="290" spans="1:13" ht="13" hidden="1" x14ac:dyDescent="0.3">
      <c r="A290" s="7">
        <v>1905</v>
      </c>
      <c r="B290" s="77" t="s">
        <v>11</v>
      </c>
      <c r="C290" s="91"/>
      <c r="D290" s="92"/>
      <c r="E290" s="93"/>
      <c r="F290" s="93"/>
      <c r="G290" s="81">
        <f t="shared" si="40"/>
        <v>0</v>
      </c>
      <c r="H290" s="94"/>
      <c r="I290" s="89">
        <f t="shared" si="43"/>
        <v>0</v>
      </c>
      <c r="J290" s="84">
        <f t="shared" si="41"/>
        <v>0</v>
      </c>
      <c r="K290" s="85">
        <v>0</v>
      </c>
      <c r="L290" s="95">
        <f t="shared" si="44"/>
        <v>0</v>
      </c>
      <c r="M290" s="90">
        <f t="shared" si="42"/>
        <v>0</v>
      </c>
    </row>
    <row r="291" spans="1:13" ht="13" hidden="1" x14ac:dyDescent="0.3">
      <c r="A291" s="7">
        <v>1908</v>
      </c>
      <c r="B291" s="77" t="s">
        <v>25</v>
      </c>
      <c r="C291" s="91"/>
      <c r="D291" s="92"/>
      <c r="E291" s="93"/>
      <c r="F291" s="93"/>
      <c r="G291" s="81">
        <f t="shared" si="40"/>
        <v>0</v>
      </c>
      <c r="H291" s="94"/>
      <c r="I291" s="89">
        <f t="shared" si="43"/>
        <v>0</v>
      </c>
      <c r="J291" s="84">
        <f t="shared" si="41"/>
        <v>0</v>
      </c>
      <c r="K291" s="85">
        <v>0</v>
      </c>
      <c r="L291" s="95">
        <f t="shared" si="44"/>
        <v>0</v>
      </c>
      <c r="M291" s="90">
        <f t="shared" si="42"/>
        <v>0</v>
      </c>
    </row>
    <row r="292" spans="1:13" ht="13" hidden="1" x14ac:dyDescent="0.3">
      <c r="A292" s="7">
        <v>1910</v>
      </c>
      <c r="B292" s="77" t="s">
        <v>13</v>
      </c>
      <c r="C292" s="91"/>
      <c r="D292" s="92"/>
      <c r="E292" s="93"/>
      <c r="F292" s="93"/>
      <c r="G292" s="81">
        <f t="shared" si="40"/>
        <v>0</v>
      </c>
      <c r="H292" s="94"/>
      <c r="I292" s="89">
        <f t="shared" si="43"/>
        <v>0</v>
      </c>
      <c r="J292" s="84">
        <f t="shared" si="41"/>
        <v>0</v>
      </c>
      <c r="K292" s="85">
        <v>0</v>
      </c>
      <c r="L292" s="95">
        <f t="shared" si="44"/>
        <v>0</v>
      </c>
      <c r="M292" s="90">
        <f t="shared" si="42"/>
        <v>0</v>
      </c>
    </row>
    <row r="293" spans="1:13" ht="13" hidden="1" x14ac:dyDescent="0.3">
      <c r="A293" s="7">
        <v>1915</v>
      </c>
      <c r="B293" s="77" t="s">
        <v>26</v>
      </c>
      <c r="C293" s="91"/>
      <c r="D293" s="92"/>
      <c r="E293" s="93"/>
      <c r="F293" s="93"/>
      <c r="G293" s="81">
        <f t="shared" si="40"/>
        <v>0</v>
      </c>
      <c r="H293" s="94"/>
      <c r="I293" s="89">
        <f t="shared" si="43"/>
        <v>0</v>
      </c>
      <c r="J293" s="84">
        <f t="shared" si="41"/>
        <v>0</v>
      </c>
      <c r="K293" s="85">
        <v>0</v>
      </c>
      <c r="L293" s="95">
        <f t="shared" si="44"/>
        <v>0</v>
      </c>
      <c r="M293" s="90">
        <f t="shared" si="42"/>
        <v>0</v>
      </c>
    </row>
    <row r="294" spans="1:13" ht="13" hidden="1" x14ac:dyDescent="0.3">
      <c r="A294" s="7">
        <v>1915</v>
      </c>
      <c r="B294" s="77" t="s">
        <v>27</v>
      </c>
      <c r="C294" s="91"/>
      <c r="D294" s="92"/>
      <c r="E294" s="93"/>
      <c r="F294" s="93"/>
      <c r="G294" s="81">
        <f t="shared" si="40"/>
        <v>0</v>
      </c>
      <c r="H294" s="94"/>
      <c r="I294" s="89">
        <f t="shared" si="43"/>
        <v>0</v>
      </c>
      <c r="J294" s="84">
        <f t="shared" si="41"/>
        <v>0</v>
      </c>
      <c r="K294" s="85">
        <v>0</v>
      </c>
      <c r="L294" s="95">
        <f t="shared" si="44"/>
        <v>0</v>
      </c>
      <c r="M294" s="90">
        <f t="shared" si="42"/>
        <v>0</v>
      </c>
    </row>
    <row r="295" spans="1:13" ht="13" hidden="1" x14ac:dyDescent="0.3">
      <c r="A295" s="7">
        <v>1920</v>
      </c>
      <c r="B295" s="77" t="s">
        <v>28</v>
      </c>
      <c r="C295" s="91"/>
      <c r="D295" s="92"/>
      <c r="E295" s="93"/>
      <c r="F295" s="93"/>
      <c r="G295" s="81">
        <f t="shared" si="40"/>
        <v>0</v>
      </c>
      <c r="H295" s="94"/>
      <c r="I295" s="89">
        <f t="shared" si="43"/>
        <v>0</v>
      </c>
      <c r="J295" s="84">
        <f t="shared" si="41"/>
        <v>0</v>
      </c>
      <c r="K295" s="85">
        <v>0</v>
      </c>
      <c r="L295" s="95">
        <f t="shared" si="44"/>
        <v>0</v>
      </c>
      <c r="M295" s="90">
        <f t="shared" si="42"/>
        <v>0</v>
      </c>
    </row>
    <row r="296" spans="1:13" ht="13" hidden="1" x14ac:dyDescent="0.3">
      <c r="A296" s="7">
        <v>1920</v>
      </c>
      <c r="B296" s="77" t="s">
        <v>29</v>
      </c>
      <c r="C296" s="91"/>
      <c r="D296" s="92"/>
      <c r="E296" s="93"/>
      <c r="F296" s="93"/>
      <c r="G296" s="81">
        <f t="shared" si="40"/>
        <v>0</v>
      </c>
      <c r="H296" s="94"/>
      <c r="I296" s="89">
        <f t="shared" si="43"/>
        <v>0</v>
      </c>
      <c r="J296" s="84">
        <f t="shared" si="41"/>
        <v>0</v>
      </c>
      <c r="K296" s="85">
        <v>0</v>
      </c>
      <c r="L296" s="11">
        <f t="shared" si="44"/>
        <v>0</v>
      </c>
      <c r="M296" s="96">
        <f t="shared" si="42"/>
        <v>0</v>
      </c>
    </row>
    <row r="297" spans="1:13" ht="13" hidden="1" x14ac:dyDescent="0.3">
      <c r="A297" s="7">
        <v>1920</v>
      </c>
      <c r="B297" s="77" t="s">
        <v>30</v>
      </c>
      <c r="C297" s="91"/>
      <c r="D297" s="92"/>
      <c r="E297" s="93"/>
      <c r="F297" s="93"/>
      <c r="G297" s="81">
        <f t="shared" si="40"/>
        <v>0</v>
      </c>
      <c r="H297" s="94"/>
      <c r="I297" s="89">
        <f t="shared" si="43"/>
        <v>0</v>
      </c>
      <c r="J297" s="84">
        <f t="shared" si="41"/>
        <v>0</v>
      </c>
      <c r="K297" s="85">
        <v>0</v>
      </c>
      <c r="L297" s="11">
        <f t="shared" si="44"/>
        <v>0</v>
      </c>
      <c r="M297" s="96">
        <f t="shared" si="42"/>
        <v>0</v>
      </c>
    </row>
    <row r="298" spans="1:13" ht="13" hidden="1" x14ac:dyDescent="0.3">
      <c r="A298" s="7">
        <v>1930</v>
      </c>
      <c r="B298" s="77" t="s">
        <v>31</v>
      </c>
      <c r="C298" s="91"/>
      <c r="D298" s="92"/>
      <c r="E298" s="93"/>
      <c r="F298" s="93"/>
      <c r="G298" s="81">
        <f t="shared" si="40"/>
        <v>0</v>
      </c>
      <c r="H298" s="94"/>
      <c r="I298" s="89">
        <f t="shared" si="43"/>
        <v>0</v>
      </c>
      <c r="J298" s="84">
        <f t="shared" si="41"/>
        <v>0</v>
      </c>
      <c r="K298" s="85">
        <v>0</v>
      </c>
      <c r="L298" s="11">
        <f t="shared" si="44"/>
        <v>0</v>
      </c>
      <c r="M298" s="90">
        <f t="shared" si="42"/>
        <v>0</v>
      </c>
    </row>
    <row r="299" spans="1:13" ht="13" hidden="1" x14ac:dyDescent="0.3">
      <c r="A299" s="7">
        <v>1935</v>
      </c>
      <c r="B299" s="77" t="s">
        <v>32</v>
      </c>
      <c r="C299" s="91"/>
      <c r="D299" s="92"/>
      <c r="E299" s="93"/>
      <c r="F299" s="93"/>
      <c r="G299" s="81">
        <f t="shared" si="40"/>
        <v>0</v>
      </c>
      <c r="H299" s="94"/>
      <c r="I299" s="89">
        <f t="shared" si="43"/>
        <v>0</v>
      </c>
      <c r="J299" s="84">
        <f t="shared" si="41"/>
        <v>0</v>
      </c>
      <c r="K299" s="85">
        <v>0</v>
      </c>
      <c r="L299" s="95">
        <f t="shared" si="44"/>
        <v>0</v>
      </c>
      <c r="M299" s="90">
        <f t="shared" si="42"/>
        <v>0</v>
      </c>
    </row>
    <row r="300" spans="1:13" ht="13" hidden="1" x14ac:dyDescent="0.3">
      <c r="A300" s="7">
        <v>1940</v>
      </c>
      <c r="B300" s="77" t="s">
        <v>33</v>
      </c>
      <c r="C300" s="91"/>
      <c r="D300" s="92"/>
      <c r="E300" s="93"/>
      <c r="F300" s="93"/>
      <c r="G300" s="81">
        <f t="shared" si="40"/>
        <v>0</v>
      </c>
      <c r="H300" s="94"/>
      <c r="I300" s="89">
        <f t="shared" si="43"/>
        <v>0</v>
      </c>
      <c r="J300" s="84">
        <f t="shared" si="41"/>
        <v>0</v>
      </c>
      <c r="K300" s="85">
        <v>0</v>
      </c>
      <c r="L300" s="11">
        <f t="shared" si="44"/>
        <v>0</v>
      </c>
      <c r="M300" s="96">
        <f t="shared" si="42"/>
        <v>0</v>
      </c>
    </row>
    <row r="301" spans="1:13" ht="13" hidden="1" x14ac:dyDescent="0.3">
      <c r="A301" s="7">
        <v>1945</v>
      </c>
      <c r="B301" s="77" t="s">
        <v>34</v>
      </c>
      <c r="C301" s="91"/>
      <c r="D301" s="92"/>
      <c r="E301" s="93"/>
      <c r="F301" s="93"/>
      <c r="G301" s="81">
        <f t="shared" si="40"/>
        <v>0</v>
      </c>
      <c r="H301" s="94"/>
      <c r="I301" s="89">
        <f t="shared" si="43"/>
        <v>0</v>
      </c>
      <c r="J301" s="84">
        <f t="shared" si="41"/>
        <v>0</v>
      </c>
      <c r="K301" s="85">
        <v>0</v>
      </c>
      <c r="L301" s="95">
        <f t="shared" si="44"/>
        <v>0</v>
      </c>
      <c r="M301" s="90">
        <f t="shared" si="42"/>
        <v>0</v>
      </c>
    </row>
    <row r="302" spans="1:13" ht="13" hidden="1" x14ac:dyDescent="0.3">
      <c r="A302" s="7">
        <v>1950</v>
      </c>
      <c r="B302" s="77" t="s">
        <v>35</v>
      </c>
      <c r="C302" s="91"/>
      <c r="D302" s="92"/>
      <c r="E302" s="93"/>
      <c r="F302" s="93"/>
      <c r="G302" s="81">
        <f t="shared" si="40"/>
        <v>0</v>
      </c>
      <c r="H302" s="94"/>
      <c r="I302" s="89">
        <f t="shared" si="43"/>
        <v>0</v>
      </c>
      <c r="J302" s="84">
        <f t="shared" si="41"/>
        <v>0</v>
      </c>
      <c r="K302" s="85">
        <v>0</v>
      </c>
      <c r="L302" s="11">
        <f t="shared" si="44"/>
        <v>0</v>
      </c>
      <c r="M302" s="96">
        <f t="shared" si="42"/>
        <v>0</v>
      </c>
    </row>
    <row r="303" spans="1:13" ht="13" hidden="1" x14ac:dyDescent="0.3">
      <c r="A303" s="7">
        <v>1955</v>
      </c>
      <c r="B303" s="77" t="s">
        <v>36</v>
      </c>
      <c r="C303" s="91"/>
      <c r="D303" s="92"/>
      <c r="E303" s="93"/>
      <c r="F303" s="93"/>
      <c r="G303" s="81">
        <f t="shared" si="40"/>
        <v>0</v>
      </c>
      <c r="H303" s="94"/>
      <c r="I303" s="89">
        <f t="shared" si="43"/>
        <v>0</v>
      </c>
      <c r="J303" s="84">
        <f t="shared" si="41"/>
        <v>0</v>
      </c>
      <c r="K303" s="85">
        <v>0</v>
      </c>
      <c r="L303" s="11">
        <f t="shared" si="44"/>
        <v>0</v>
      </c>
      <c r="M303" s="96">
        <f t="shared" si="42"/>
        <v>0</v>
      </c>
    </row>
    <row r="304" spans="1:13" ht="13" hidden="1" x14ac:dyDescent="0.3">
      <c r="A304" s="7">
        <v>1955</v>
      </c>
      <c r="B304" s="77" t="s">
        <v>37</v>
      </c>
      <c r="C304" s="91"/>
      <c r="D304" s="92"/>
      <c r="E304" s="93"/>
      <c r="F304" s="93"/>
      <c r="G304" s="81">
        <f t="shared" si="40"/>
        <v>0</v>
      </c>
      <c r="H304" s="94"/>
      <c r="I304" s="89">
        <f t="shared" si="43"/>
        <v>0</v>
      </c>
      <c r="J304" s="84">
        <f t="shared" si="41"/>
        <v>0</v>
      </c>
      <c r="K304" s="85">
        <v>0</v>
      </c>
      <c r="L304" s="95">
        <f t="shared" si="44"/>
        <v>0</v>
      </c>
      <c r="M304" s="90">
        <f t="shared" si="42"/>
        <v>0</v>
      </c>
    </row>
    <row r="305" spans="1:17" ht="13" hidden="1" x14ac:dyDescent="0.3">
      <c r="A305" s="7">
        <v>1960</v>
      </c>
      <c r="B305" s="77" t="s">
        <v>38</v>
      </c>
      <c r="C305" s="91"/>
      <c r="D305" s="92"/>
      <c r="E305" s="93"/>
      <c r="F305" s="93"/>
      <c r="G305" s="81">
        <f t="shared" si="40"/>
        <v>0</v>
      </c>
      <c r="H305" s="94"/>
      <c r="I305" s="89">
        <f t="shared" si="43"/>
        <v>0</v>
      </c>
      <c r="J305" s="84">
        <f t="shared" si="41"/>
        <v>0</v>
      </c>
      <c r="K305" s="85">
        <v>0</v>
      </c>
      <c r="L305" s="11">
        <f t="shared" si="44"/>
        <v>0</v>
      </c>
      <c r="M305" s="96">
        <f t="shared" si="42"/>
        <v>0</v>
      </c>
    </row>
    <row r="306" spans="1:17" ht="13" hidden="1" x14ac:dyDescent="0.3">
      <c r="A306" s="7">
        <v>1970</v>
      </c>
      <c r="B306" s="97" t="s">
        <v>39</v>
      </c>
      <c r="C306" s="91"/>
      <c r="D306" s="92"/>
      <c r="E306" s="93"/>
      <c r="F306" s="93"/>
      <c r="G306" s="81">
        <f t="shared" si="40"/>
        <v>0</v>
      </c>
      <c r="H306" s="94"/>
      <c r="I306" s="89">
        <f t="shared" si="43"/>
        <v>0</v>
      </c>
      <c r="J306" s="84">
        <f t="shared" si="41"/>
        <v>0</v>
      </c>
      <c r="K306" s="85">
        <v>0</v>
      </c>
      <c r="L306" s="11">
        <f t="shared" si="44"/>
        <v>0</v>
      </c>
      <c r="M306" s="96">
        <f t="shared" si="42"/>
        <v>0</v>
      </c>
    </row>
    <row r="307" spans="1:17" ht="13" hidden="1" x14ac:dyDescent="0.3">
      <c r="A307" s="7">
        <v>1975</v>
      </c>
      <c r="B307" s="77" t="s">
        <v>40</v>
      </c>
      <c r="C307" s="91"/>
      <c r="D307" s="92"/>
      <c r="E307" s="93"/>
      <c r="F307" s="93"/>
      <c r="G307" s="81">
        <f t="shared" si="40"/>
        <v>0</v>
      </c>
      <c r="H307" s="94"/>
      <c r="I307" s="89">
        <f t="shared" si="43"/>
        <v>0</v>
      </c>
      <c r="J307" s="84">
        <f t="shared" si="41"/>
        <v>0</v>
      </c>
      <c r="K307" s="85">
        <v>0</v>
      </c>
      <c r="L307" s="95">
        <f t="shared" si="44"/>
        <v>0</v>
      </c>
      <c r="M307" s="90">
        <f t="shared" si="42"/>
        <v>0</v>
      </c>
    </row>
    <row r="308" spans="1:17" ht="13" hidden="1" x14ac:dyDescent="0.3">
      <c r="A308" s="7">
        <v>1980</v>
      </c>
      <c r="B308" s="77" t="s">
        <v>41</v>
      </c>
      <c r="C308" s="91"/>
      <c r="D308" s="92"/>
      <c r="E308" s="93"/>
      <c r="F308" s="93"/>
      <c r="G308" s="81">
        <f t="shared" si="40"/>
        <v>0</v>
      </c>
      <c r="H308" s="94"/>
      <c r="I308" s="89">
        <f t="shared" si="43"/>
        <v>0</v>
      </c>
      <c r="J308" s="84">
        <f t="shared" si="41"/>
        <v>0</v>
      </c>
      <c r="K308" s="85">
        <v>0</v>
      </c>
      <c r="L308" s="95">
        <f t="shared" si="44"/>
        <v>0</v>
      </c>
      <c r="M308" s="90">
        <f t="shared" si="42"/>
        <v>0</v>
      </c>
    </row>
    <row r="309" spans="1:17" ht="13" hidden="1" x14ac:dyDescent="0.3">
      <c r="A309" s="7">
        <v>1985</v>
      </c>
      <c r="B309" s="77" t="s">
        <v>42</v>
      </c>
      <c r="C309" s="91"/>
      <c r="D309" s="92"/>
      <c r="E309" s="93"/>
      <c r="F309" s="93"/>
      <c r="G309" s="81">
        <f t="shared" si="40"/>
        <v>0</v>
      </c>
      <c r="H309" s="94"/>
      <c r="I309" s="89">
        <f t="shared" si="43"/>
        <v>0</v>
      </c>
      <c r="J309" s="84">
        <f t="shared" si="41"/>
        <v>0</v>
      </c>
      <c r="K309" s="85">
        <v>0</v>
      </c>
      <c r="L309" s="11">
        <f t="shared" si="44"/>
        <v>0</v>
      </c>
      <c r="M309" s="96">
        <f t="shared" si="42"/>
        <v>0</v>
      </c>
    </row>
    <row r="310" spans="1:17" ht="13" hidden="1" x14ac:dyDescent="0.3">
      <c r="A310" s="7">
        <v>1990</v>
      </c>
      <c r="B310" s="39" t="s">
        <v>43</v>
      </c>
      <c r="C310" s="91"/>
      <c r="D310" s="92"/>
      <c r="E310" s="93"/>
      <c r="F310" s="93"/>
      <c r="G310" s="81">
        <f t="shared" si="40"/>
        <v>0</v>
      </c>
      <c r="H310" s="94"/>
      <c r="I310" s="89">
        <f t="shared" si="43"/>
        <v>0</v>
      </c>
      <c r="J310" s="84">
        <f t="shared" si="41"/>
        <v>0</v>
      </c>
      <c r="K310" s="85">
        <v>0</v>
      </c>
      <c r="L310" s="95">
        <f t="shared" si="44"/>
        <v>0</v>
      </c>
      <c r="M310" s="90">
        <f t="shared" si="42"/>
        <v>0</v>
      </c>
    </row>
    <row r="311" spans="1:17" ht="13" hidden="1" x14ac:dyDescent="0.3">
      <c r="A311" s="7">
        <v>1995</v>
      </c>
      <c r="B311" s="77" t="s">
        <v>44</v>
      </c>
      <c r="C311" s="91"/>
      <c r="D311" s="92"/>
      <c r="E311" s="93"/>
      <c r="F311" s="93"/>
      <c r="G311" s="81">
        <f t="shared" si="40"/>
        <v>0</v>
      </c>
      <c r="H311" s="94"/>
      <c r="I311" s="98">
        <f t="shared" si="43"/>
        <v>0</v>
      </c>
      <c r="J311" s="99">
        <f t="shared" si="41"/>
        <v>0</v>
      </c>
      <c r="K311" s="85">
        <v>0</v>
      </c>
      <c r="L311" s="95">
        <f t="shared" si="44"/>
        <v>0</v>
      </c>
      <c r="M311" s="90">
        <f t="shared" si="42"/>
        <v>0</v>
      </c>
    </row>
    <row r="312" spans="1:17" ht="13" hidden="1" x14ac:dyDescent="0.3">
      <c r="A312" s="7">
        <v>2440</v>
      </c>
      <c r="B312" s="8" t="s">
        <v>46</v>
      </c>
      <c r="C312" s="91"/>
      <c r="D312" s="92"/>
      <c r="E312" s="93"/>
      <c r="F312" s="93"/>
      <c r="G312" s="81">
        <f t="shared" si="40"/>
        <v>0</v>
      </c>
      <c r="H312" s="94"/>
      <c r="I312" s="98">
        <f t="shared" si="43"/>
        <v>0</v>
      </c>
      <c r="J312" s="99">
        <f t="shared" si="41"/>
        <v>0</v>
      </c>
      <c r="K312" s="85">
        <v>0</v>
      </c>
      <c r="L312" s="95">
        <f t="shared" si="44"/>
        <v>0</v>
      </c>
      <c r="M312" s="90">
        <f t="shared" si="42"/>
        <v>0</v>
      </c>
    </row>
    <row r="313" spans="1:17" ht="13.5" hidden="1" thickBot="1" x14ac:dyDescent="0.35">
      <c r="A313" s="37">
        <v>2005</v>
      </c>
      <c r="B313" s="100" t="s">
        <v>201</v>
      </c>
      <c r="C313" s="101"/>
      <c r="D313" s="102"/>
      <c r="E313" s="103"/>
      <c r="F313" s="103"/>
      <c r="G313" s="81">
        <f t="shared" si="40"/>
        <v>0</v>
      </c>
      <c r="H313" s="104"/>
      <c r="I313" s="105">
        <f t="shared" si="43"/>
        <v>0</v>
      </c>
      <c r="J313" s="106">
        <f t="shared" si="41"/>
        <v>0</v>
      </c>
      <c r="K313" s="85">
        <v>0</v>
      </c>
      <c r="L313" s="107">
        <f t="shared" si="44"/>
        <v>0</v>
      </c>
      <c r="M313" s="108">
        <f t="shared" si="42"/>
        <v>0</v>
      </c>
    </row>
    <row r="314" spans="1:17" ht="13.5" hidden="1" thickBot="1" x14ac:dyDescent="0.35">
      <c r="A314" s="109"/>
      <c r="B314" s="110" t="s">
        <v>45</v>
      </c>
      <c r="C314" s="111">
        <f>SUM(C273:C313)</f>
        <v>0</v>
      </c>
      <c r="D314" s="111">
        <f t="shared" ref="D314:H314" si="45">SUM(D273:D313)</f>
        <v>0</v>
      </c>
      <c r="E314" s="111">
        <f t="shared" si="45"/>
        <v>0</v>
      </c>
      <c r="F314" s="112"/>
      <c r="G314" s="111">
        <f>SUM(G274:G313)</f>
        <v>0</v>
      </c>
      <c r="H314" s="111">
        <f t="shared" si="45"/>
        <v>0</v>
      </c>
      <c r="I314" s="113"/>
      <c r="J314" s="111">
        <f>SUM(J273:J313)</f>
        <v>0</v>
      </c>
      <c r="K314" s="111">
        <f t="shared" ref="K314:L314" si="46">SUM(K273:K313)</f>
        <v>0</v>
      </c>
      <c r="L314" s="114">
        <f t="shared" si="46"/>
        <v>0</v>
      </c>
      <c r="M314" s="115">
        <f t="shared" si="42"/>
        <v>0</v>
      </c>
    </row>
    <row r="315" spans="1:17" ht="13" hidden="1" x14ac:dyDescent="0.3">
      <c r="A315" s="1"/>
      <c r="B315" s="3"/>
      <c r="C315" s="116"/>
      <c r="D315" s="116"/>
      <c r="E315" s="116"/>
      <c r="F315" s="116"/>
      <c r="G315" s="116"/>
      <c r="H315" s="116"/>
      <c r="I315" s="116"/>
      <c r="J315" s="116"/>
      <c r="K315" s="116"/>
    </row>
    <row r="316" spans="1:17" hidden="1" x14ac:dyDescent="0.25"/>
    <row r="317" spans="1:17" ht="18" hidden="1" customHeight="1" thickBot="1" x14ac:dyDescent="0.45">
      <c r="A317" s="54"/>
      <c r="B317" s="54"/>
      <c r="C317" s="54"/>
      <c r="D317" s="54"/>
      <c r="E317" s="55" t="s">
        <v>173</v>
      </c>
      <c r="F317" s="60">
        <f>F366-1</f>
        <v>2022</v>
      </c>
      <c r="G317" s="54"/>
      <c r="H317" s="54"/>
      <c r="I317" s="54"/>
      <c r="J317" s="54"/>
      <c r="K317" s="54"/>
    </row>
    <row r="318" spans="1:17" ht="13" hidden="1" x14ac:dyDescent="0.25">
      <c r="A318" s="61"/>
      <c r="B318" s="61"/>
      <c r="C318" s="61"/>
      <c r="D318" s="61"/>
      <c r="E318" s="61"/>
      <c r="F318" s="61"/>
      <c r="G318" s="61"/>
      <c r="H318" s="61"/>
      <c r="I318" s="61"/>
      <c r="J318" s="61"/>
      <c r="K318" s="61"/>
      <c r="Q318" s="2">
        <v>2017</v>
      </c>
    </row>
    <row r="319" spans="1:17" ht="19" hidden="1" customHeight="1" thickBot="1" x14ac:dyDescent="0.45">
      <c r="A319" s="54"/>
      <c r="B319" s="54"/>
      <c r="C319" s="126" t="s">
        <v>174</v>
      </c>
      <c r="D319" s="127"/>
      <c r="E319" s="127"/>
      <c r="F319" s="127"/>
      <c r="G319" s="128" t="s">
        <v>175</v>
      </c>
      <c r="H319" s="129"/>
      <c r="I319" s="62" t="s">
        <v>176</v>
      </c>
      <c r="J319" s="54"/>
      <c r="K319" s="54"/>
      <c r="Q319" s="2">
        <v>2018</v>
      </c>
    </row>
    <row r="320" spans="1:17" ht="64" hidden="1" customHeight="1" thickBot="1" x14ac:dyDescent="0.3">
      <c r="A320" s="130" t="s">
        <v>177</v>
      </c>
      <c r="B320" s="132" t="s">
        <v>178</v>
      </c>
      <c r="C320" s="63" t="s">
        <v>179</v>
      </c>
      <c r="D320" s="64" t="s">
        <v>180</v>
      </c>
      <c r="E320" s="65" t="s">
        <v>181</v>
      </c>
      <c r="F320" s="66" t="s">
        <v>182</v>
      </c>
      <c r="G320" s="66" t="s">
        <v>183</v>
      </c>
      <c r="H320" s="63" t="s">
        <v>184</v>
      </c>
      <c r="I320" s="67" t="s">
        <v>185</v>
      </c>
      <c r="J320" s="68" t="s">
        <v>186</v>
      </c>
      <c r="K320" s="65" t="s">
        <v>202</v>
      </c>
      <c r="L320" s="66" t="s">
        <v>188</v>
      </c>
      <c r="M320" s="67" t="s">
        <v>189</v>
      </c>
    </row>
    <row r="321" spans="1:13" ht="13.5" hidden="1" thickBot="1" x14ac:dyDescent="0.35">
      <c r="A321" s="131"/>
      <c r="B321" s="133"/>
      <c r="C321" s="69" t="s">
        <v>190</v>
      </c>
      <c r="D321" s="70" t="s">
        <v>191</v>
      </c>
      <c r="E321" s="71" t="s">
        <v>192</v>
      </c>
      <c r="F321" s="71" t="s">
        <v>193</v>
      </c>
      <c r="G321" s="72" t="s">
        <v>194</v>
      </c>
      <c r="H321" s="73" t="s">
        <v>195</v>
      </c>
      <c r="I321" s="71" t="s">
        <v>196</v>
      </c>
      <c r="J321" s="69" t="s">
        <v>197</v>
      </c>
      <c r="K321" s="74" t="s">
        <v>198</v>
      </c>
      <c r="L321" s="71" t="s">
        <v>199</v>
      </c>
      <c r="M321" s="75" t="s">
        <v>200</v>
      </c>
    </row>
    <row r="322" spans="1:13" ht="13" hidden="1" x14ac:dyDescent="0.3">
      <c r="A322" s="76">
        <v>1609</v>
      </c>
      <c r="B322" s="77" t="s">
        <v>8</v>
      </c>
      <c r="C322" s="78"/>
      <c r="D322" s="79"/>
      <c r="E322" s="79"/>
      <c r="F322" s="80"/>
      <c r="G322" s="81">
        <f t="shared" ref="G322:G362" si="47">C322-D322+(E322*0.5)-F322</f>
        <v>0</v>
      </c>
      <c r="H322" s="82"/>
      <c r="I322" s="83">
        <f>IF(H322=0,0,1/H322)</f>
        <v>0</v>
      </c>
      <c r="J322" s="84">
        <f t="shared" ref="J322:J362" si="48">IF(H322=0,0,+G322/H322)</f>
        <v>0</v>
      </c>
      <c r="K322" s="85">
        <v>0</v>
      </c>
      <c r="L322" s="86">
        <f>IF(ISERROR(+K322-J322), 0, +K322-J322)</f>
        <v>0</v>
      </c>
      <c r="M322" s="87">
        <f>IFERROR(L322/K322,0)</f>
        <v>0</v>
      </c>
    </row>
    <row r="323" spans="1:13" ht="13" hidden="1" x14ac:dyDescent="0.3">
      <c r="A323" s="41">
        <v>1611</v>
      </c>
      <c r="B323" s="88" t="s">
        <v>9</v>
      </c>
      <c r="C323" s="78"/>
      <c r="D323" s="79"/>
      <c r="E323" s="80"/>
      <c r="F323" s="80"/>
      <c r="G323" s="81">
        <f t="shared" si="47"/>
        <v>0</v>
      </c>
      <c r="H323" s="82"/>
      <c r="I323" s="89">
        <f>IF(H323=0,0,1/H323)</f>
        <v>0</v>
      </c>
      <c r="J323" s="84">
        <f t="shared" si="48"/>
        <v>0</v>
      </c>
      <c r="K323" s="85">
        <v>0</v>
      </c>
      <c r="L323" s="86">
        <f>IF(ISERROR(+K323-J323), 0, +K323-J323)</f>
        <v>0</v>
      </c>
      <c r="M323" s="90">
        <f t="shared" ref="M323:M363" si="49">IFERROR(L323/K323,0)</f>
        <v>0</v>
      </c>
    </row>
    <row r="324" spans="1:13" ht="13" hidden="1" x14ac:dyDescent="0.3">
      <c r="A324" s="7">
        <v>1612</v>
      </c>
      <c r="B324" s="77" t="s">
        <v>10</v>
      </c>
      <c r="C324" s="91"/>
      <c r="D324" s="92"/>
      <c r="E324" s="93"/>
      <c r="F324" s="93"/>
      <c r="G324" s="81">
        <f t="shared" si="47"/>
        <v>0</v>
      </c>
      <c r="H324" s="94"/>
      <c r="I324" s="89">
        <f t="shared" ref="I324:I362" si="50">IF(H324=0,0,1/H324)</f>
        <v>0</v>
      </c>
      <c r="J324" s="84">
        <f t="shared" si="48"/>
        <v>0</v>
      </c>
      <c r="K324" s="85">
        <v>0</v>
      </c>
      <c r="L324" s="95">
        <f t="shared" ref="L324:L362" si="51">IF(ISERROR(+K324-J324), 0, +K324-J324)</f>
        <v>0</v>
      </c>
      <c r="M324" s="90">
        <f t="shared" si="49"/>
        <v>0</v>
      </c>
    </row>
    <row r="325" spans="1:13" ht="13" hidden="1" x14ac:dyDescent="0.3">
      <c r="A325" s="7">
        <v>1805</v>
      </c>
      <c r="B325" s="77" t="s">
        <v>11</v>
      </c>
      <c r="C325" s="91"/>
      <c r="D325" s="92"/>
      <c r="E325" s="93"/>
      <c r="F325" s="93"/>
      <c r="G325" s="81">
        <f t="shared" si="47"/>
        <v>0</v>
      </c>
      <c r="H325" s="94"/>
      <c r="I325" s="89">
        <f t="shared" si="50"/>
        <v>0</v>
      </c>
      <c r="J325" s="84">
        <f t="shared" si="48"/>
        <v>0</v>
      </c>
      <c r="K325" s="85">
        <v>0</v>
      </c>
      <c r="L325" s="95">
        <f t="shared" si="51"/>
        <v>0</v>
      </c>
      <c r="M325" s="90">
        <f t="shared" si="49"/>
        <v>0</v>
      </c>
    </row>
    <row r="326" spans="1:13" ht="13" hidden="1" x14ac:dyDescent="0.3">
      <c r="A326" s="7">
        <v>1808</v>
      </c>
      <c r="B326" s="77" t="s">
        <v>12</v>
      </c>
      <c r="C326" s="91"/>
      <c r="D326" s="92"/>
      <c r="E326" s="93"/>
      <c r="F326" s="93"/>
      <c r="G326" s="81">
        <f t="shared" si="47"/>
        <v>0</v>
      </c>
      <c r="H326" s="94"/>
      <c r="I326" s="89">
        <f t="shared" si="50"/>
        <v>0</v>
      </c>
      <c r="J326" s="84">
        <f t="shared" si="48"/>
        <v>0</v>
      </c>
      <c r="K326" s="85">
        <v>0</v>
      </c>
      <c r="L326" s="95">
        <f t="shared" si="51"/>
        <v>0</v>
      </c>
      <c r="M326" s="90">
        <f t="shared" si="49"/>
        <v>0</v>
      </c>
    </row>
    <row r="327" spans="1:13" ht="13" hidden="1" x14ac:dyDescent="0.3">
      <c r="A327" s="7">
        <v>1810</v>
      </c>
      <c r="B327" s="77" t="s">
        <v>13</v>
      </c>
      <c r="C327" s="91"/>
      <c r="D327" s="92"/>
      <c r="E327" s="93"/>
      <c r="F327" s="93"/>
      <c r="G327" s="81">
        <f t="shared" si="47"/>
        <v>0</v>
      </c>
      <c r="H327" s="94"/>
      <c r="I327" s="89">
        <f t="shared" si="50"/>
        <v>0</v>
      </c>
      <c r="J327" s="84">
        <f t="shared" si="48"/>
        <v>0</v>
      </c>
      <c r="K327" s="85">
        <v>0</v>
      </c>
      <c r="L327" s="95">
        <f t="shared" si="51"/>
        <v>0</v>
      </c>
      <c r="M327" s="90">
        <f t="shared" si="49"/>
        <v>0</v>
      </c>
    </row>
    <row r="328" spans="1:13" ht="13" hidden="1" x14ac:dyDescent="0.3">
      <c r="A328" s="7">
        <v>1815</v>
      </c>
      <c r="B328" s="77" t="s">
        <v>14</v>
      </c>
      <c r="C328" s="91"/>
      <c r="D328" s="92"/>
      <c r="E328" s="93"/>
      <c r="F328" s="93"/>
      <c r="G328" s="81">
        <f t="shared" si="47"/>
        <v>0</v>
      </c>
      <c r="H328" s="94"/>
      <c r="I328" s="89">
        <f t="shared" si="50"/>
        <v>0</v>
      </c>
      <c r="J328" s="84">
        <f t="shared" si="48"/>
        <v>0</v>
      </c>
      <c r="K328" s="85">
        <v>0</v>
      </c>
      <c r="L328" s="95">
        <f t="shared" si="51"/>
        <v>0</v>
      </c>
      <c r="M328" s="90">
        <f t="shared" si="49"/>
        <v>0</v>
      </c>
    </row>
    <row r="329" spans="1:13" ht="13" hidden="1" x14ac:dyDescent="0.3">
      <c r="A329" s="7">
        <v>1820</v>
      </c>
      <c r="B329" s="77" t="s">
        <v>15</v>
      </c>
      <c r="C329" s="91"/>
      <c r="D329" s="92"/>
      <c r="E329" s="93"/>
      <c r="F329" s="93"/>
      <c r="G329" s="81">
        <f t="shared" si="47"/>
        <v>0</v>
      </c>
      <c r="H329" s="94"/>
      <c r="I329" s="89">
        <f t="shared" si="50"/>
        <v>0</v>
      </c>
      <c r="J329" s="84">
        <f t="shared" si="48"/>
        <v>0</v>
      </c>
      <c r="K329" s="85">
        <v>0</v>
      </c>
      <c r="L329" s="95">
        <f t="shared" si="51"/>
        <v>0</v>
      </c>
      <c r="M329" s="90">
        <f t="shared" si="49"/>
        <v>0</v>
      </c>
    </row>
    <row r="330" spans="1:13" ht="13" hidden="1" x14ac:dyDescent="0.3">
      <c r="A330" s="7">
        <v>1825</v>
      </c>
      <c r="B330" s="77" t="s">
        <v>16</v>
      </c>
      <c r="C330" s="91"/>
      <c r="D330" s="92"/>
      <c r="E330" s="93"/>
      <c r="F330" s="93"/>
      <c r="G330" s="81">
        <f t="shared" si="47"/>
        <v>0</v>
      </c>
      <c r="H330" s="94"/>
      <c r="I330" s="89">
        <f t="shared" si="50"/>
        <v>0</v>
      </c>
      <c r="J330" s="84">
        <f t="shared" si="48"/>
        <v>0</v>
      </c>
      <c r="K330" s="85">
        <v>0</v>
      </c>
      <c r="L330" s="95">
        <f t="shared" si="51"/>
        <v>0</v>
      </c>
      <c r="M330" s="90">
        <f t="shared" si="49"/>
        <v>0</v>
      </c>
    </row>
    <row r="331" spans="1:13" ht="13" hidden="1" x14ac:dyDescent="0.3">
      <c r="A331" s="7">
        <v>1830</v>
      </c>
      <c r="B331" s="77" t="s">
        <v>17</v>
      </c>
      <c r="C331" s="91"/>
      <c r="D331" s="92"/>
      <c r="E331" s="93"/>
      <c r="F331" s="93"/>
      <c r="G331" s="81">
        <f t="shared" si="47"/>
        <v>0</v>
      </c>
      <c r="H331" s="94"/>
      <c r="I331" s="89">
        <f t="shared" si="50"/>
        <v>0</v>
      </c>
      <c r="J331" s="84">
        <f t="shared" si="48"/>
        <v>0</v>
      </c>
      <c r="K331" s="85">
        <v>0</v>
      </c>
      <c r="L331" s="11">
        <f t="shared" si="51"/>
        <v>0</v>
      </c>
      <c r="M331" s="96">
        <f t="shared" si="49"/>
        <v>0</v>
      </c>
    </row>
    <row r="332" spans="1:13" ht="13" hidden="1" x14ac:dyDescent="0.3">
      <c r="A332" s="7">
        <v>1835</v>
      </c>
      <c r="B332" s="77" t="s">
        <v>18</v>
      </c>
      <c r="C332" s="91"/>
      <c r="D332" s="92"/>
      <c r="E332" s="93"/>
      <c r="F332" s="93"/>
      <c r="G332" s="81">
        <f t="shared" si="47"/>
        <v>0</v>
      </c>
      <c r="H332" s="94"/>
      <c r="I332" s="89">
        <f t="shared" si="50"/>
        <v>0</v>
      </c>
      <c r="J332" s="84">
        <f t="shared" si="48"/>
        <v>0</v>
      </c>
      <c r="K332" s="85">
        <v>0</v>
      </c>
      <c r="L332" s="95">
        <f t="shared" si="51"/>
        <v>0</v>
      </c>
      <c r="M332" s="90">
        <f t="shared" si="49"/>
        <v>0</v>
      </c>
    </row>
    <row r="333" spans="1:13" ht="13" hidden="1" x14ac:dyDescent="0.3">
      <c r="A333" s="7">
        <v>1840</v>
      </c>
      <c r="B333" s="77" t="s">
        <v>19</v>
      </c>
      <c r="C333" s="91"/>
      <c r="D333" s="92"/>
      <c r="E333" s="93"/>
      <c r="F333" s="93"/>
      <c r="G333" s="81">
        <f t="shared" si="47"/>
        <v>0</v>
      </c>
      <c r="H333" s="94"/>
      <c r="I333" s="89">
        <f t="shared" si="50"/>
        <v>0</v>
      </c>
      <c r="J333" s="84">
        <f t="shared" si="48"/>
        <v>0</v>
      </c>
      <c r="K333" s="85">
        <v>0</v>
      </c>
      <c r="L333" s="11">
        <f t="shared" si="51"/>
        <v>0</v>
      </c>
      <c r="M333" s="96">
        <f t="shared" si="49"/>
        <v>0</v>
      </c>
    </row>
    <row r="334" spans="1:13" ht="13" hidden="1" x14ac:dyDescent="0.3">
      <c r="A334" s="7">
        <v>1845</v>
      </c>
      <c r="B334" s="77" t="s">
        <v>20</v>
      </c>
      <c r="C334" s="91"/>
      <c r="D334" s="92"/>
      <c r="E334" s="93"/>
      <c r="F334" s="93"/>
      <c r="G334" s="81">
        <f t="shared" si="47"/>
        <v>0</v>
      </c>
      <c r="H334" s="94"/>
      <c r="I334" s="89">
        <f t="shared" si="50"/>
        <v>0</v>
      </c>
      <c r="J334" s="84">
        <f t="shared" si="48"/>
        <v>0</v>
      </c>
      <c r="K334" s="85">
        <v>0</v>
      </c>
      <c r="L334" s="95">
        <f t="shared" si="51"/>
        <v>0</v>
      </c>
      <c r="M334" s="90">
        <f t="shared" si="49"/>
        <v>0</v>
      </c>
    </row>
    <row r="335" spans="1:13" ht="13" hidden="1" x14ac:dyDescent="0.3">
      <c r="A335" s="7">
        <v>1850</v>
      </c>
      <c r="B335" s="77" t="s">
        <v>21</v>
      </c>
      <c r="C335" s="91"/>
      <c r="D335" s="92"/>
      <c r="E335" s="93"/>
      <c r="F335" s="93"/>
      <c r="G335" s="81">
        <f t="shared" si="47"/>
        <v>0</v>
      </c>
      <c r="H335" s="94"/>
      <c r="I335" s="89">
        <f t="shared" si="50"/>
        <v>0</v>
      </c>
      <c r="J335" s="84">
        <f t="shared" si="48"/>
        <v>0</v>
      </c>
      <c r="K335" s="85">
        <v>0</v>
      </c>
      <c r="L335" s="95">
        <f t="shared" si="51"/>
        <v>0</v>
      </c>
      <c r="M335" s="90">
        <f t="shared" si="49"/>
        <v>0</v>
      </c>
    </row>
    <row r="336" spans="1:13" ht="13" hidden="1" x14ac:dyDescent="0.3">
      <c r="A336" s="7">
        <v>1855</v>
      </c>
      <c r="B336" s="77" t="s">
        <v>22</v>
      </c>
      <c r="C336" s="91"/>
      <c r="D336" s="92"/>
      <c r="E336" s="93"/>
      <c r="F336" s="93"/>
      <c r="G336" s="81">
        <f t="shared" si="47"/>
        <v>0</v>
      </c>
      <c r="H336" s="94"/>
      <c r="I336" s="89">
        <f t="shared" si="50"/>
        <v>0</v>
      </c>
      <c r="J336" s="84">
        <f t="shared" si="48"/>
        <v>0</v>
      </c>
      <c r="K336" s="85">
        <v>0</v>
      </c>
      <c r="L336" s="95">
        <f t="shared" si="51"/>
        <v>0</v>
      </c>
      <c r="M336" s="90">
        <f t="shared" si="49"/>
        <v>0</v>
      </c>
    </row>
    <row r="337" spans="1:13" ht="13" hidden="1" x14ac:dyDescent="0.3">
      <c r="A337" s="7">
        <v>1860</v>
      </c>
      <c r="B337" s="77" t="s">
        <v>23</v>
      </c>
      <c r="C337" s="91"/>
      <c r="D337" s="92"/>
      <c r="E337" s="93"/>
      <c r="F337" s="93"/>
      <c r="G337" s="81">
        <f t="shared" si="47"/>
        <v>0</v>
      </c>
      <c r="H337" s="94"/>
      <c r="I337" s="89">
        <f t="shared" si="50"/>
        <v>0</v>
      </c>
      <c r="J337" s="84">
        <f t="shared" si="48"/>
        <v>0</v>
      </c>
      <c r="K337" s="85">
        <v>0</v>
      </c>
      <c r="L337" s="95">
        <f t="shared" si="51"/>
        <v>0</v>
      </c>
      <c r="M337" s="90">
        <f t="shared" si="49"/>
        <v>0</v>
      </c>
    </row>
    <row r="338" spans="1:13" ht="13" hidden="1" x14ac:dyDescent="0.3">
      <c r="A338" s="7">
        <v>1860</v>
      </c>
      <c r="B338" s="77" t="s">
        <v>24</v>
      </c>
      <c r="C338" s="91"/>
      <c r="D338" s="92"/>
      <c r="E338" s="93"/>
      <c r="F338" s="93"/>
      <c r="G338" s="81">
        <f t="shared" si="47"/>
        <v>0</v>
      </c>
      <c r="H338" s="94"/>
      <c r="I338" s="89">
        <f t="shared" si="50"/>
        <v>0</v>
      </c>
      <c r="J338" s="84">
        <f t="shared" si="48"/>
        <v>0</v>
      </c>
      <c r="K338" s="85">
        <v>0</v>
      </c>
      <c r="L338" s="95">
        <f t="shared" si="51"/>
        <v>0</v>
      </c>
      <c r="M338" s="90">
        <f t="shared" si="49"/>
        <v>0</v>
      </c>
    </row>
    <row r="339" spans="1:13" ht="13" hidden="1" x14ac:dyDescent="0.3">
      <c r="A339" s="7">
        <v>1905</v>
      </c>
      <c r="B339" s="77" t="s">
        <v>11</v>
      </c>
      <c r="C339" s="91"/>
      <c r="D339" s="92"/>
      <c r="E339" s="93"/>
      <c r="F339" s="93"/>
      <c r="G339" s="81">
        <f t="shared" si="47"/>
        <v>0</v>
      </c>
      <c r="H339" s="94"/>
      <c r="I339" s="89">
        <f t="shared" si="50"/>
        <v>0</v>
      </c>
      <c r="J339" s="84">
        <f t="shared" si="48"/>
        <v>0</v>
      </c>
      <c r="K339" s="85">
        <v>0</v>
      </c>
      <c r="L339" s="95">
        <f t="shared" si="51"/>
        <v>0</v>
      </c>
      <c r="M339" s="90">
        <f t="shared" si="49"/>
        <v>0</v>
      </c>
    </row>
    <row r="340" spans="1:13" ht="13" hidden="1" x14ac:dyDescent="0.3">
      <c r="A340" s="7">
        <v>1908</v>
      </c>
      <c r="B340" s="77" t="s">
        <v>25</v>
      </c>
      <c r="C340" s="91"/>
      <c r="D340" s="92"/>
      <c r="E340" s="93"/>
      <c r="F340" s="93"/>
      <c r="G340" s="81">
        <f t="shared" si="47"/>
        <v>0</v>
      </c>
      <c r="H340" s="94"/>
      <c r="I340" s="89">
        <f t="shared" si="50"/>
        <v>0</v>
      </c>
      <c r="J340" s="84">
        <f t="shared" si="48"/>
        <v>0</v>
      </c>
      <c r="K340" s="85">
        <v>0</v>
      </c>
      <c r="L340" s="95">
        <f t="shared" si="51"/>
        <v>0</v>
      </c>
      <c r="M340" s="90">
        <f t="shared" si="49"/>
        <v>0</v>
      </c>
    </row>
    <row r="341" spans="1:13" ht="13" hidden="1" x14ac:dyDescent="0.3">
      <c r="A341" s="7">
        <v>1910</v>
      </c>
      <c r="B341" s="77" t="s">
        <v>13</v>
      </c>
      <c r="C341" s="91"/>
      <c r="D341" s="92"/>
      <c r="E341" s="93"/>
      <c r="F341" s="93"/>
      <c r="G341" s="81">
        <f t="shared" si="47"/>
        <v>0</v>
      </c>
      <c r="H341" s="94"/>
      <c r="I341" s="89">
        <f t="shared" si="50"/>
        <v>0</v>
      </c>
      <c r="J341" s="84">
        <f t="shared" si="48"/>
        <v>0</v>
      </c>
      <c r="K341" s="85">
        <v>0</v>
      </c>
      <c r="L341" s="95">
        <f t="shared" si="51"/>
        <v>0</v>
      </c>
      <c r="M341" s="90">
        <f t="shared" si="49"/>
        <v>0</v>
      </c>
    </row>
    <row r="342" spans="1:13" ht="13" hidden="1" x14ac:dyDescent="0.3">
      <c r="A342" s="7">
        <v>1915</v>
      </c>
      <c r="B342" s="77" t="s">
        <v>26</v>
      </c>
      <c r="C342" s="91"/>
      <c r="D342" s="92"/>
      <c r="E342" s="93"/>
      <c r="F342" s="93"/>
      <c r="G342" s="81">
        <f t="shared" si="47"/>
        <v>0</v>
      </c>
      <c r="H342" s="94"/>
      <c r="I342" s="89">
        <f t="shared" si="50"/>
        <v>0</v>
      </c>
      <c r="J342" s="84">
        <f t="shared" si="48"/>
        <v>0</v>
      </c>
      <c r="K342" s="85">
        <v>0</v>
      </c>
      <c r="L342" s="95">
        <f t="shared" si="51"/>
        <v>0</v>
      </c>
      <c r="M342" s="90">
        <f t="shared" si="49"/>
        <v>0</v>
      </c>
    </row>
    <row r="343" spans="1:13" ht="13" hidden="1" x14ac:dyDescent="0.3">
      <c r="A343" s="7">
        <v>1915</v>
      </c>
      <c r="B343" s="77" t="s">
        <v>27</v>
      </c>
      <c r="C343" s="91"/>
      <c r="D343" s="92"/>
      <c r="E343" s="93"/>
      <c r="F343" s="93"/>
      <c r="G343" s="81">
        <f t="shared" si="47"/>
        <v>0</v>
      </c>
      <c r="H343" s="94"/>
      <c r="I343" s="89">
        <f t="shared" si="50"/>
        <v>0</v>
      </c>
      <c r="J343" s="84">
        <f t="shared" si="48"/>
        <v>0</v>
      </c>
      <c r="K343" s="85">
        <v>0</v>
      </c>
      <c r="L343" s="95">
        <f t="shared" si="51"/>
        <v>0</v>
      </c>
      <c r="M343" s="90">
        <f t="shared" si="49"/>
        <v>0</v>
      </c>
    </row>
    <row r="344" spans="1:13" ht="13" hidden="1" x14ac:dyDescent="0.3">
      <c r="A344" s="7">
        <v>1920</v>
      </c>
      <c r="B344" s="77" t="s">
        <v>28</v>
      </c>
      <c r="C344" s="91"/>
      <c r="D344" s="92"/>
      <c r="E344" s="93"/>
      <c r="F344" s="93"/>
      <c r="G344" s="81">
        <f t="shared" si="47"/>
        <v>0</v>
      </c>
      <c r="H344" s="94"/>
      <c r="I344" s="89">
        <f t="shared" si="50"/>
        <v>0</v>
      </c>
      <c r="J344" s="84">
        <f t="shared" si="48"/>
        <v>0</v>
      </c>
      <c r="K344" s="85">
        <v>0</v>
      </c>
      <c r="L344" s="95">
        <f t="shared" si="51"/>
        <v>0</v>
      </c>
      <c r="M344" s="90">
        <f t="shared" si="49"/>
        <v>0</v>
      </c>
    </row>
    <row r="345" spans="1:13" ht="13" hidden="1" x14ac:dyDescent="0.3">
      <c r="A345" s="7">
        <v>1920</v>
      </c>
      <c r="B345" s="77" t="s">
        <v>29</v>
      </c>
      <c r="C345" s="91"/>
      <c r="D345" s="92"/>
      <c r="E345" s="93"/>
      <c r="F345" s="93"/>
      <c r="G345" s="81">
        <f t="shared" si="47"/>
        <v>0</v>
      </c>
      <c r="H345" s="94"/>
      <c r="I345" s="89">
        <f t="shared" si="50"/>
        <v>0</v>
      </c>
      <c r="J345" s="84">
        <f t="shared" si="48"/>
        <v>0</v>
      </c>
      <c r="K345" s="85">
        <v>0</v>
      </c>
      <c r="L345" s="11">
        <f t="shared" si="51"/>
        <v>0</v>
      </c>
      <c r="M345" s="96">
        <f t="shared" si="49"/>
        <v>0</v>
      </c>
    </row>
    <row r="346" spans="1:13" ht="13" hidden="1" x14ac:dyDescent="0.3">
      <c r="A346" s="7">
        <v>1920</v>
      </c>
      <c r="B346" s="77" t="s">
        <v>30</v>
      </c>
      <c r="C346" s="91"/>
      <c r="D346" s="92"/>
      <c r="E346" s="93"/>
      <c r="F346" s="93"/>
      <c r="G346" s="81">
        <f t="shared" si="47"/>
        <v>0</v>
      </c>
      <c r="H346" s="94"/>
      <c r="I346" s="89">
        <f t="shared" si="50"/>
        <v>0</v>
      </c>
      <c r="J346" s="84">
        <f t="shared" si="48"/>
        <v>0</v>
      </c>
      <c r="K346" s="85">
        <v>0</v>
      </c>
      <c r="L346" s="11">
        <f t="shared" si="51"/>
        <v>0</v>
      </c>
      <c r="M346" s="96">
        <f t="shared" si="49"/>
        <v>0</v>
      </c>
    </row>
    <row r="347" spans="1:13" ht="13" hidden="1" x14ac:dyDescent="0.3">
      <c r="A347" s="7">
        <v>1930</v>
      </c>
      <c r="B347" s="77" t="s">
        <v>31</v>
      </c>
      <c r="C347" s="91"/>
      <c r="D347" s="92"/>
      <c r="E347" s="93"/>
      <c r="F347" s="93"/>
      <c r="G347" s="81">
        <f t="shared" si="47"/>
        <v>0</v>
      </c>
      <c r="H347" s="94"/>
      <c r="I347" s="89">
        <f t="shared" si="50"/>
        <v>0</v>
      </c>
      <c r="J347" s="84">
        <f t="shared" si="48"/>
        <v>0</v>
      </c>
      <c r="K347" s="85">
        <v>0</v>
      </c>
      <c r="L347" s="11">
        <f t="shared" si="51"/>
        <v>0</v>
      </c>
      <c r="M347" s="90">
        <f t="shared" si="49"/>
        <v>0</v>
      </c>
    </row>
    <row r="348" spans="1:13" ht="13" hidden="1" x14ac:dyDescent="0.3">
      <c r="A348" s="7">
        <v>1935</v>
      </c>
      <c r="B348" s="77" t="s">
        <v>32</v>
      </c>
      <c r="C348" s="91"/>
      <c r="D348" s="92"/>
      <c r="E348" s="93"/>
      <c r="F348" s="93"/>
      <c r="G348" s="81">
        <f t="shared" si="47"/>
        <v>0</v>
      </c>
      <c r="H348" s="94"/>
      <c r="I348" s="89">
        <f t="shared" si="50"/>
        <v>0</v>
      </c>
      <c r="J348" s="84">
        <f t="shared" si="48"/>
        <v>0</v>
      </c>
      <c r="K348" s="85">
        <v>0</v>
      </c>
      <c r="L348" s="95">
        <f t="shared" si="51"/>
        <v>0</v>
      </c>
      <c r="M348" s="90">
        <f t="shared" si="49"/>
        <v>0</v>
      </c>
    </row>
    <row r="349" spans="1:13" ht="13" hidden="1" x14ac:dyDescent="0.3">
      <c r="A349" s="7">
        <v>1940</v>
      </c>
      <c r="B349" s="77" t="s">
        <v>33</v>
      </c>
      <c r="C349" s="91"/>
      <c r="D349" s="92"/>
      <c r="E349" s="93"/>
      <c r="F349" s="93"/>
      <c r="G349" s="81">
        <f t="shared" si="47"/>
        <v>0</v>
      </c>
      <c r="H349" s="94"/>
      <c r="I349" s="89">
        <f t="shared" si="50"/>
        <v>0</v>
      </c>
      <c r="J349" s="84">
        <f t="shared" si="48"/>
        <v>0</v>
      </c>
      <c r="K349" s="85">
        <v>0</v>
      </c>
      <c r="L349" s="11">
        <f t="shared" si="51"/>
        <v>0</v>
      </c>
      <c r="M349" s="96">
        <f t="shared" si="49"/>
        <v>0</v>
      </c>
    </row>
    <row r="350" spans="1:13" ht="13" hidden="1" x14ac:dyDescent="0.3">
      <c r="A350" s="7">
        <v>1945</v>
      </c>
      <c r="B350" s="77" t="s">
        <v>34</v>
      </c>
      <c r="C350" s="91"/>
      <c r="D350" s="92"/>
      <c r="E350" s="93"/>
      <c r="F350" s="93"/>
      <c r="G350" s="81">
        <f t="shared" si="47"/>
        <v>0</v>
      </c>
      <c r="H350" s="94"/>
      <c r="I350" s="89">
        <f t="shared" si="50"/>
        <v>0</v>
      </c>
      <c r="J350" s="84">
        <f t="shared" si="48"/>
        <v>0</v>
      </c>
      <c r="K350" s="85">
        <v>0</v>
      </c>
      <c r="L350" s="95">
        <f t="shared" si="51"/>
        <v>0</v>
      </c>
      <c r="M350" s="90">
        <f t="shared" si="49"/>
        <v>0</v>
      </c>
    </row>
    <row r="351" spans="1:13" ht="13" hidden="1" x14ac:dyDescent="0.3">
      <c r="A351" s="7">
        <v>1950</v>
      </c>
      <c r="B351" s="77" t="s">
        <v>35</v>
      </c>
      <c r="C351" s="91"/>
      <c r="D351" s="92"/>
      <c r="E351" s="93"/>
      <c r="F351" s="93"/>
      <c r="G351" s="81">
        <f t="shared" si="47"/>
        <v>0</v>
      </c>
      <c r="H351" s="94"/>
      <c r="I351" s="89">
        <f t="shared" si="50"/>
        <v>0</v>
      </c>
      <c r="J351" s="84">
        <f t="shared" si="48"/>
        <v>0</v>
      </c>
      <c r="K351" s="85">
        <v>0</v>
      </c>
      <c r="L351" s="11">
        <f t="shared" si="51"/>
        <v>0</v>
      </c>
      <c r="M351" s="96">
        <f t="shared" si="49"/>
        <v>0</v>
      </c>
    </row>
    <row r="352" spans="1:13" ht="13" hidden="1" x14ac:dyDescent="0.3">
      <c r="A352" s="7">
        <v>1955</v>
      </c>
      <c r="B352" s="77" t="s">
        <v>36</v>
      </c>
      <c r="C352" s="91"/>
      <c r="D352" s="92"/>
      <c r="E352" s="93"/>
      <c r="F352" s="93"/>
      <c r="G352" s="81">
        <f t="shared" si="47"/>
        <v>0</v>
      </c>
      <c r="H352" s="94"/>
      <c r="I352" s="89">
        <f t="shared" si="50"/>
        <v>0</v>
      </c>
      <c r="J352" s="84">
        <f t="shared" si="48"/>
        <v>0</v>
      </c>
      <c r="K352" s="85">
        <v>0</v>
      </c>
      <c r="L352" s="11">
        <f t="shared" si="51"/>
        <v>0</v>
      </c>
      <c r="M352" s="96">
        <f t="shared" si="49"/>
        <v>0</v>
      </c>
    </row>
    <row r="353" spans="1:17" ht="13" hidden="1" x14ac:dyDescent="0.3">
      <c r="A353" s="7">
        <v>1955</v>
      </c>
      <c r="B353" s="77" t="s">
        <v>37</v>
      </c>
      <c r="C353" s="91"/>
      <c r="D353" s="92"/>
      <c r="E353" s="93"/>
      <c r="F353" s="93"/>
      <c r="G353" s="81">
        <f t="shared" si="47"/>
        <v>0</v>
      </c>
      <c r="H353" s="94"/>
      <c r="I353" s="89">
        <f t="shared" si="50"/>
        <v>0</v>
      </c>
      <c r="J353" s="84">
        <f t="shared" si="48"/>
        <v>0</v>
      </c>
      <c r="K353" s="85">
        <v>0</v>
      </c>
      <c r="L353" s="95">
        <f t="shared" si="51"/>
        <v>0</v>
      </c>
      <c r="M353" s="90">
        <f t="shared" si="49"/>
        <v>0</v>
      </c>
    </row>
    <row r="354" spans="1:17" ht="13" hidden="1" x14ac:dyDescent="0.3">
      <c r="A354" s="7">
        <v>1960</v>
      </c>
      <c r="B354" s="77" t="s">
        <v>38</v>
      </c>
      <c r="C354" s="91"/>
      <c r="D354" s="92"/>
      <c r="E354" s="93"/>
      <c r="F354" s="93"/>
      <c r="G354" s="81">
        <f t="shared" si="47"/>
        <v>0</v>
      </c>
      <c r="H354" s="94"/>
      <c r="I354" s="89">
        <f t="shared" si="50"/>
        <v>0</v>
      </c>
      <c r="J354" s="84">
        <f t="shared" si="48"/>
        <v>0</v>
      </c>
      <c r="K354" s="85">
        <v>0</v>
      </c>
      <c r="L354" s="11">
        <f t="shared" si="51"/>
        <v>0</v>
      </c>
      <c r="M354" s="96">
        <f t="shared" si="49"/>
        <v>0</v>
      </c>
    </row>
    <row r="355" spans="1:17" ht="13" hidden="1" x14ac:dyDescent="0.3">
      <c r="A355" s="7">
        <v>1970</v>
      </c>
      <c r="B355" s="97" t="s">
        <v>39</v>
      </c>
      <c r="C355" s="91"/>
      <c r="D355" s="92"/>
      <c r="E355" s="93"/>
      <c r="F355" s="93"/>
      <c r="G355" s="81">
        <f t="shared" si="47"/>
        <v>0</v>
      </c>
      <c r="H355" s="94"/>
      <c r="I355" s="89">
        <f t="shared" si="50"/>
        <v>0</v>
      </c>
      <c r="J355" s="84">
        <f t="shared" si="48"/>
        <v>0</v>
      </c>
      <c r="K355" s="85">
        <v>0</v>
      </c>
      <c r="L355" s="11">
        <f t="shared" si="51"/>
        <v>0</v>
      </c>
      <c r="M355" s="96">
        <f t="shared" si="49"/>
        <v>0</v>
      </c>
    </row>
    <row r="356" spans="1:17" ht="13" hidden="1" x14ac:dyDescent="0.3">
      <c r="A356" s="7">
        <v>1975</v>
      </c>
      <c r="B356" s="77" t="s">
        <v>40</v>
      </c>
      <c r="C356" s="91"/>
      <c r="D356" s="92"/>
      <c r="E356" s="93"/>
      <c r="F356" s="93"/>
      <c r="G356" s="81">
        <f t="shared" si="47"/>
        <v>0</v>
      </c>
      <c r="H356" s="94"/>
      <c r="I356" s="89">
        <f t="shared" si="50"/>
        <v>0</v>
      </c>
      <c r="J356" s="84">
        <f t="shared" si="48"/>
        <v>0</v>
      </c>
      <c r="K356" s="85">
        <v>0</v>
      </c>
      <c r="L356" s="95">
        <f t="shared" si="51"/>
        <v>0</v>
      </c>
      <c r="M356" s="90">
        <f t="shared" si="49"/>
        <v>0</v>
      </c>
    </row>
    <row r="357" spans="1:17" ht="13" hidden="1" x14ac:dyDescent="0.3">
      <c r="A357" s="7">
        <v>1980</v>
      </c>
      <c r="B357" s="77" t="s">
        <v>41</v>
      </c>
      <c r="C357" s="91"/>
      <c r="D357" s="92"/>
      <c r="E357" s="93"/>
      <c r="F357" s="93"/>
      <c r="G357" s="81">
        <f t="shared" si="47"/>
        <v>0</v>
      </c>
      <c r="H357" s="94"/>
      <c r="I357" s="89">
        <f t="shared" si="50"/>
        <v>0</v>
      </c>
      <c r="J357" s="84">
        <f t="shared" si="48"/>
        <v>0</v>
      </c>
      <c r="K357" s="85">
        <v>0</v>
      </c>
      <c r="L357" s="95">
        <f t="shared" si="51"/>
        <v>0</v>
      </c>
      <c r="M357" s="90">
        <f t="shared" si="49"/>
        <v>0</v>
      </c>
    </row>
    <row r="358" spans="1:17" ht="13" hidden="1" x14ac:dyDescent="0.3">
      <c r="A358" s="7">
        <v>1985</v>
      </c>
      <c r="B358" s="77" t="s">
        <v>42</v>
      </c>
      <c r="C358" s="91"/>
      <c r="D358" s="92"/>
      <c r="E358" s="93"/>
      <c r="F358" s="93"/>
      <c r="G358" s="81">
        <f t="shared" si="47"/>
        <v>0</v>
      </c>
      <c r="H358" s="94"/>
      <c r="I358" s="89">
        <f t="shared" si="50"/>
        <v>0</v>
      </c>
      <c r="J358" s="84">
        <f t="shared" si="48"/>
        <v>0</v>
      </c>
      <c r="K358" s="85">
        <v>0</v>
      </c>
      <c r="L358" s="11">
        <f t="shared" si="51"/>
        <v>0</v>
      </c>
      <c r="M358" s="96">
        <f t="shared" si="49"/>
        <v>0</v>
      </c>
    </row>
    <row r="359" spans="1:17" ht="13" hidden="1" x14ac:dyDescent="0.3">
      <c r="A359" s="7">
        <v>1990</v>
      </c>
      <c r="B359" s="39" t="s">
        <v>43</v>
      </c>
      <c r="C359" s="91"/>
      <c r="D359" s="92"/>
      <c r="E359" s="93"/>
      <c r="F359" s="93"/>
      <c r="G359" s="81">
        <f t="shared" si="47"/>
        <v>0</v>
      </c>
      <c r="H359" s="94"/>
      <c r="I359" s="89">
        <f t="shared" si="50"/>
        <v>0</v>
      </c>
      <c r="J359" s="84">
        <f t="shared" si="48"/>
        <v>0</v>
      </c>
      <c r="K359" s="85">
        <v>0</v>
      </c>
      <c r="L359" s="95">
        <f t="shared" si="51"/>
        <v>0</v>
      </c>
      <c r="M359" s="90">
        <f t="shared" si="49"/>
        <v>0</v>
      </c>
    </row>
    <row r="360" spans="1:17" ht="13" hidden="1" x14ac:dyDescent="0.3">
      <c r="A360" s="7">
        <v>1995</v>
      </c>
      <c r="B360" s="77" t="s">
        <v>44</v>
      </c>
      <c r="C360" s="91"/>
      <c r="D360" s="92"/>
      <c r="E360" s="93"/>
      <c r="F360" s="93"/>
      <c r="G360" s="81">
        <f t="shared" si="47"/>
        <v>0</v>
      </c>
      <c r="H360" s="94"/>
      <c r="I360" s="98">
        <f t="shared" si="50"/>
        <v>0</v>
      </c>
      <c r="J360" s="99">
        <f t="shared" si="48"/>
        <v>0</v>
      </c>
      <c r="K360" s="85">
        <v>0</v>
      </c>
      <c r="L360" s="95">
        <f t="shared" si="51"/>
        <v>0</v>
      </c>
      <c r="M360" s="90">
        <f t="shared" si="49"/>
        <v>0</v>
      </c>
    </row>
    <row r="361" spans="1:17" ht="13" hidden="1" x14ac:dyDescent="0.3">
      <c r="A361" s="7">
        <v>2440</v>
      </c>
      <c r="B361" s="8" t="s">
        <v>46</v>
      </c>
      <c r="C361" s="91"/>
      <c r="D361" s="92"/>
      <c r="E361" s="93"/>
      <c r="F361" s="93"/>
      <c r="G361" s="81">
        <f t="shared" si="47"/>
        <v>0</v>
      </c>
      <c r="H361" s="94"/>
      <c r="I361" s="98">
        <f t="shared" si="50"/>
        <v>0</v>
      </c>
      <c r="J361" s="99">
        <f t="shared" si="48"/>
        <v>0</v>
      </c>
      <c r="K361" s="85">
        <v>0</v>
      </c>
      <c r="L361" s="95">
        <f t="shared" si="51"/>
        <v>0</v>
      </c>
      <c r="M361" s="90">
        <f t="shared" si="49"/>
        <v>0</v>
      </c>
    </row>
    <row r="362" spans="1:17" ht="13.5" hidden="1" thickBot="1" x14ac:dyDescent="0.35">
      <c r="A362" s="7">
        <v>2005</v>
      </c>
      <c r="B362" s="100" t="s">
        <v>201</v>
      </c>
      <c r="C362" s="101"/>
      <c r="D362" s="102"/>
      <c r="E362" s="103"/>
      <c r="F362" s="103"/>
      <c r="G362" s="81">
        <f t="shared" si="47"/>
        <v>0</v>
      </c>
      <c r="H362" s="104"/>
      <c r="I362" s="105">
        <f t="shared" si="50"/>
        <v>0</v>
      </c>
      <c r="J362" s="106">
        <f t="shared" si="48"/>
        <v>0</v>
      </c>
      <c r="K362" s="85">
        <v>0</v>
      </c>
      <c r="L362" s="107">
        <f t="shared" si="51"/>
        <v>0</v>
      </c>
      <c r="M362" s="108">
        <f t="shared" si="49"/>
        <v>0</v>
      </c>
    </row>
    <row r="363" spans="1:17" ht="13.5" hidden="1" thickBot="1" x14ac:dyDescent="0.35">
      <c r="A363" s="117"/>
      <c r="B363" s="110" t="s">
        <v>45</v>
      </c>
      <c r="C363" s="111">
        <f>SUM(C322:C362)</f>
        <v>0</v>
      </c>
      <c r="D363" s="111">
        <f t="shared" ref="D363:H363" si="52">SUM(D322:D362)</f>
        <v>0</v>
      </c>
      <c r="E363" s="111">
        <f t="shared" si="52"/>
        <v>0</v>
      </c>
      <c r="F363" s="112"/>
      <c r="G363" s="111">
        <f>SUM(G323:G362)</f>
        <v>0</v>
      </c>
      <c r="H363" s="111">
        <f t="shared" si="52"/>
        <v>0</v>
      </c>
      <c r="I363" s="113"/>
      <c r="J363" s="111">
        <f>SUM(J322:J362)</f>
        <v>0</v>
      </c>
      <c r="K363" s="111">
        <f t="shared" ref="K363:L363" si="53">SUM(K322:K362)</f>
        <v>0</v>
      </c>
      <c r="L363" s="114">
        <f t="shared" si="53"/>
        <v>0</v>
      </c>
      <c r="M363" s="115">
        <f t="shared" si="49"/>
        <v>0</v>
      </c>
    </row>
    <row r="364" spans="1:17" hidden="1" x14ac:dyDescent="0.25"/>
    <row r="365" spans="1:17" hidden="1" x14ac:dyDescent="0.25"/>
    <row r="366" spans="1:17" ht="18" hidden="1" customHeight="1" thickBot="1" x14ac:dyDescent="0.45">
      <c r="A366" s="54"/>
      <c r="B366" s="54"/>
      <c r="C366" s="54"/>
      <c r="D366" s="54"/>
      <c r="E366" s="55" t="s">
        <v>173</v>
      </c>
      <c r="F366" s="60">
        <f>F415-1</f>
        <v>2023</v>
      </c>
      <c r="G366" s="54"/>
      <c r="H366" s="54"/>
      <c r="I366" s="54"/>
      <c r="J366" s="54"/>
      <c r="K366" s="54"/>
    </row>
    <row r="367" spans="1:17" ht="13" hidden="1" x14ac:dyDescent="0.25">
      <c r="A367" s="61"/>
      <c r="B367" s="61"/>
      <c r="C367" s="61"/>
      <c r="D367" s="61"/>
      <c r="E367" s="61"/>
      <c r="F367" s="61"/>
      <c r="G367" s="61"/>
      <c r="H367" s="61"/>
      <c r="I367" s="61"/>
      <c r="J367" s="61"/>
      <c r="K367" s="61"/>
      <c r="Q367" s="2">
        <v>2017</v>
      </c>
    </row>
    <row r="368" spans="1:17" ht="19" hidden="1" customHeight="1" thickBot="1" x14ac:dyDescent="0.45">
      <c r="A368" s="54"/>
      <c r="B368" s="54"/>
      <c r="C368" s="126" t="s">
        <v>174</v>
      </c>
      <c r="D368" s="127"/>
      <c r="E368" s="127"/>
      <c r="F368" s="127"/>
      <c r="G368" s="128" t="s">
        <v>175</v>
      </c>
      <c r="H368" s="129"/>
      <c r="I368" s="62" t="s">
        <v>176</v>
      </c>
      <c r="J368" s="54"/>
      <c r="K368" s="54"/>
      <c r="Q368" s="2">
        <v>2018</v>
      </c>
    </row>
    <row r="369" spans="1:13" ht="64" hidden="1" customHeight="1" thickBot="1" x14ac:dyDescent="0.3">
      <c r="A369" s="130" t="s">
        <v>177</v>
      </c>
      <c r="B369" s="132" t="s">
        <v>178</v>
      </c>
      <c r="C369" s="63" t="s">
        <v>179</v>
      </c>
      <c r="D369" s="64" t="s">
        <v>180</v>
      </c>
      <c r="E369" s="65" t="s">
        <v>181</v>
      </c>
      <c r="F369" s="66" t="s">
        <v>182</v>
      </c>
      <c r="G369" s="66" t="s">
        <v>183</v>
      </c>
      <c r="H369" s="63" t="s">
        <v>184</v>
      </c>
      <c r="I369" s="67" t="s">
        <v>185</v>
      </c>
      <c r="J369" s="68" t="s">
        <v>186</v>
      </c>
      <c r="K369" s="65" t="s">
        <v>202</v>
      </c>
      <c r="L369" s="66" t="s">
        <v>188</v>
      </c>
      <c r="M369" s="67" t="s">
        <v>189</v>
      </c>
    </row>
    <row r="370" spans="1:13" ht="13.5" hidden="1" thickBot="1" x14ac:dyDescent="0.35">
      <c r="A370" s="131"/>
      <c r="B370" s="133"/>
      <c r="C370" s="69" t="s">
        <v>190</v>
      </c>
      <c r="D370" s="70" t="s">
        <v>191</v>
      </c>
      <c r="E370" s="71" t="s">
        <v>192</v>
      </c>
      <c r="F370" s="71" t="s">
        <v>193</v>
      </c>
      <c r="G370" s="72" t="s">
        <v>194</v>
      </c>
      <c r="H370" s="73" t="s">
        <v>195</v>
      </c>
      <c r="I370" s="71" t="s">
        <v>196</v>
      </c>
      <c r="J370" s="69" t="s">
        <v>197</v>
      </c>
      <c r="K370" s="74" t="s">
        <v>198</v>
      </c>
      <c r="L370" s="71" t="s">
        <v>199</v>
      </c>
      <c r="M370" s="75" t="s">
        <v>200</v>
      </c>
    </row>
    <row r="371" spans="1:13" ht="13" hidden="1" x14ac:dyDescent="0.3">
      <c r="A371" s="76">
        <v>1609</v>
      </c>
      <c r="B371" s="77" t="s">
        <v>8</v>
      </c>
      <c r="C371" s="78"/>
      <c r="D371" s="79"/>
      <c r="E371" s="79"/>
      <c r="F371" s="80"/>
      <c r="G371" s="81">
        <f t="shared" ref="G371:G411" si="54">C371-D371+(E371*0.5)-F371</f>
        <v>0</v>
      </c>
      <c r="H371" s="82"/>
      <c r="I371" s="83">
        <f>IF(H371=0,0,1/H371)</f>
        <v>0</v>
      </c>
      <c r="J371" s="84">
        <f t="shared" ref="J371:J411" si="55">IF(H371=0,0,+G371/H371)</f>
        <v>0</v>
      </c>
      <c r="K371" s="85">
        <v>0</v>
      </c>
      <c r="L371" s="86">
        <f>IF(ISERROR(+K371-J371), 0, +K371-J371)</f>
        <v>0</v>
      </c>
      <c r="M371" s="87">
        <f>IFERROR(L371/K371,0)</f>
        <v>0</v>
      </c>
    </row>
    <row r="372" spans="1:13" ht="13" hidden="1" x14ac:dyDescent="0.3">
      <c r="A372" s="41">
        <v>1611</v>
      </c>
      <c r="B372" s="88" t="s">
        <v>9</v>
      </c>
      <c r="C372" s="78"/>
      <c r="D372" s="79"/>
      <c r="E372" s="80"/>
      <c r="F372" s="80"/>
      <c r="G372" s="81">
        <f t="shared" si="54"/>
        <v>0</v>
      </c>
      <c r="H372" s="82"/>
      <c r="I372" s="89">
        <f>IF(H372=0,0,1/H372)</f>
        <v>0</v>
      </c>
      <c r="J372" s="84">
        <f t="shared" si="55"/>
        <v>0</v>
      </c>
      <c r="K372" s="85">
        <v>0</v>
      </c>
      <c r="L372" s="86">
        <f>IF(ISERROR(+K372-J372), 0, +K372-J372)</f>
        <v>0</v>
      </c>
      <c r="M372" s="90">
        <f t="shared" ref="M372:M412" si="56">IFERROR(L372/K372,0)</f>
        <v>0</v>
      </c>
    </row>
    <row r="373" spans="1:13" ht="13" hidden="1" x14ac:dyDescent="0.3">
      <c r="A373" s="7">
        <v>1612</v>
      </c>
      <c r="B373" s="77" t="s">
        <v>10</v>
      </c>
      <c r="C373" s="91"/>
      <c r="D373" s="92"/>
      <c r="E373" s="93"/>
      <c r="F373" s="93"/>
      <c r="G373" s="81">
        <f t="shared" si="54"/>
        <v>0</v>
      </c>
      <c r="H373" s="94"/>
      <c r="I373" s="89">
        <f t="shared" ref="I373:I411" si="57">IF(H373=0,0,1/H373)</f>
        <v>0</v>
      </c>
      <c r="J373" s="84">
        <f t="shared" si="55"/>
        <v>0</v>
      </c>
      <c r="K373" s="85">
        <v>0</v>
      </c>
      <c r="L373" s="95">
        <f t="shared" ref="L373:L411" si="58">IF(ISERROR(+K373-J373), 0, +K373-J373)</f>
        <v>0</v>
      </c>
      <c r="M373" s="90">
        <f t="shared" si="56"/>
        <v>0</v>
      </c>
    </row>
    <row r="374" spans="1:13" ht="13" hidden="1" x14ac:dyDescent="0.3">
      <c r="A374" s="7">
        <v>1805</v>
      </c>
      <c r="B374" s="77" t="s">
        <v>11</v>
      </c>
      <c r="C374" s="91"/>
      <c r="D374" s="92"/>
      <c r="E374" s="93"/>
      <c r="F374" s="93"/>
      <c r="G374" s="81">
        <f t="shared" si="54"/>
        <v>0</v>
      </c>
      <c r="H374" s="94"/>
      <c r="I374" s="89">
        <f t="shared" si="57"/>
        <v>0</v>
      </c>
      <c r="J374" s="84">
        <f t="shared" si="55"/>
        <v>0</v>
      </c>
      <c r="K374" s="85">
        <v>0</v>
      </c>
      <c r="L374" s="95">
        <f t="shared" si="58"/>
        <v>0</v>
      </c>
      <c r="M374" s="90">
        <f t="shared" si="56"/>
        <v>0</v>
      </c>
    </row>
    <row r="375" spans="1:13" ht="13" hidden="1" x14ac:dyDescent="0.3">
      <c r="A375" s="7">
        <v>1808</v>
      </c>
      <c r="B375" s="77" t="s">
        <v>12</v>
      </c>
      <c r="C375" s="91"/>
      <c r="D375" s="92"/>
      <c r="E375" s="93"/>
      <c r="F375" s="93"/>
      <c r="G375" s="81">
        <f t="shared" si="54"/>
        <v>0</v>
      </c>
      <c r="H375" s="94"/>
      <c r="I375" s="89">
        <f t="shared" si="57"/>
        <v>0</v>
      </c>
      <c r="J375" s="84">
        <f t="shared" si="55"/>
        <v>0</v>
      </c>
      <c r="K375" s="85">
        <v>0</v>
      </c>
      <c r="L375" s="95">
        <f t="shared" si="58"/>
        <v>0</v>
      </c>
      <c r="M375" s="90">
        <f t="shared" si="56"/>
        <v>0</v>
      </c>
    </row>
    <row r="376" spans="1:13" ht="13" hidden="1" x14ac:dyDescent="0.3">
      <c r="A376" s="7">
        <v>1810</v>
      </c>
      <c r="B376" s="77" t="s">
        <v>13</v>
      </c>
      <c r="C376" s="91"/>
      <c r="D376" s="92"/>
      <c r="E376" s="93"/>
      <c r="F376" s="93"/>
      <c r="G376" s="81">
        <f t="shared" si="54"/>
        <v>0</v>
      </c>
      <c r="H376" s="94"/>
      <c r="I376" s="89">
        <f t="shared" si="57"/>
        <v>0</v>
      </c>
      <c r="J376" s="84">
        <f t="shared" si="55"/>
        <v>0</v>
      </c>
      <c r="K376" s="85">
        <v>0</v>
      </c>
      <c r="L376" s="95">
        <f t="shared" si="58"/>
        <v>0</v>
      </c>
      <c r="M376" s="90">
        <f t="shared" si="56"/>
        <v>0</v>
      </c>
    </row>
    <row r="377" spans="1:13" ht="13" hidden="1" x14ac:dyDescent="0.3">
      <c r="A377" s="7">
        <v>1815</v>
      </c>
      <c r="B377" s="77" t="s">
        <v>14</v>
      </c>
      <c r="C377" s="91"/>
      <c r="D377" s="92"/>
      <c r="E377" s="93"/>
      <c r="F377" s="93"/>
      <c r="G377" s="81">
        <f t="shared" si="54"/>
        <v>0</v>
      </c>
      <c r="H377" s="94"/>
      <c r="I377" s="89">
        <f t="shared" si="57"/>
        <v>0</v>
      </c>
      <c r="J377" s="84">
        <f t="shared" si="55"/>
        <v>0</v>
      </c>
      <c r="K377" s="85">
        <v>0</v>
      </c>
      <c r="L377" s="95">
        <f t="shared" si="58"/>
        <v>0</v>
      </c>
      <c r="M377" s="90">
        <f t="shared" si="56"/>
        <v>0</v>
      </c>
    </row>
    <row r="378" spans="1:13" ht="13" hidden="1" x14ac:dyDescent="0.3">
      <c r="A378" s="7">
        <v>1820</v>
      </c>
      <c r="B378" s="77" t="s">
        <v>15</v>
      </c>
      <c r="C378" s="91"/>
      <c r="D378" s="92"/>
      <c r="E378" s="93"/>
      <c r="F378" s="93"/>
      <c r="G378" s="81">
        <f t="shared" si="54"/>
        <v>0</v>
      </c>
      <c r="H378" s="94"/>
      <c r="I378" s="89">
        <f t="shared" si="57"/>
        <v>0</v>
      </c>
      <c r="J378" s="84">
        <f t="shared" si="55"/>
        <v>0</v>
      </c>
      <c r="K378" s="85">
        <v>0</v>
      </c>
      <c r="L378" s="95">
        <f t="shared" si="58"/>
        <v>0</v>
      </c>
      <c r="M378" s="90">
        <f t="shared" si="56"/>
        <v>0</v>
      </c>
    </row>
    <row r="379" spans="1:13" ht="13" hidden="1" x14ac:dyDescent="0.3">
      <c r="A379" s="7">
        <v>1825</v>
      </c>
      <c r="B379" s="77" t="s">
        <v>16</v>
      </c>
      <c r="C379" s="91"/>
      <c r="D379" s="92"/>
      <c r="E379" s="93"/>
      <c r="F379" s="93"/>
      <c r="G379" s="81">
        <f t="shared" si="54"/>
        <v>0</v>
      </c>
      <c r="H379" s="94"/>
      <c r="I379" s="89">
        <f t="shared" si="57"/>
        <v>0</v>
      </c>
      <c r="J379" s="84">
        <f t="shared" si="55"/>
        <v>0</v>
      </c>
      <c r="K379" s="85">
        <v>0</v>
      </c>
      <c r="L379" s="95">
        <f t="shared" si="58"/>
        <v>0</v>
      </c>
      <c r="M379" s="90">
        <f t="shared" si="56"/>
        <v>0</v>
      </c>
    </row>
    <row r="380" spans="1:13" ht="13" hidden="1" x14ac:dyDescent="0.3">
      <c r="A380" s="7">
        <v>1830</v>
      </c>
      <c r="B380" s="77" t="s">
        <v>17</v>
      </c>
      <c r="C380" s="91"/>
      <c r="D380" s="92"/>
      <c r="E380" s="93"/>
      <c r="F380" s="93"/>
      <c r="G380" s="81">
        <f t="shared" si="54"/>
        <v>0</v>
      </c>
      <c r="H380" s="94"/>
      <c r="I380" s="89">
        <f t="shared" si="57"/>
        <v>0</v>
      </c>
      <c r="J380" s="84">
        <f t="shared" si="55"/>
        <v>0</v>
      </c>
      <c r="K380" s="85">
        <v>0</v>
      </c>
      <c r="L380" s="11">
        <f t="shared" si="58"/>
        <v>0</v>
      </c>
      <c r="M380" s="96">
        <f t="shared" si="56"/>
        <v>0</v>
      </c>
    </row>
    <row r="381" spans="1:13" ht="13" hidden="1" x14ac:dyDescent="0.3">
      <c r="A381" s="7">
        <v>1835</v>
      </c>
      <c r="B381" s="77" t="s">
        <v>18</v>
      </c>
      <c r="C381" s="91"/>
      <c r="D381" s="92"/>
      <c r="E381" s="93"/>
      <c r="F381" s="93"/>
      <c r="G381" s="81">
        <f t="shared" si="54"/>
        <v>0</v>
      </c>
      <c r="H381" s="94"/>
      <c r="I381" s="89">
        <f t="shared" si="57"/>
        <v>0</v>
      </c>
      <c r="J381" s="84">
        <f t="shared" si="55"/>
        <v>0</v>
      </c>
      <c r="K381" s="85">
        <v>0</v>
      </c>
      <c r="L381" s="95">
        <f t="shared" si="58"/>
        <v>0</v>
      </c>
      <c r="M381" s="90">
        <f t="shared" si="56"/>
        <v>0</v>
      </c>
    </row>
    <row r="382" spans="1:13" ht="13" hidden="1" x14ac:dyDescent="0.3">
      <c r="A382" s="7">
        <v>1840</v>
      </c>
      <c r="B382" s="77" t="s">
        <v>19</v>
      </c>
      <c r="C382" s="91"/>
      <c r="D382" s="92"/>
      <c r="E382" s="93"/>
      <c r="F382" s="93"/>
      <c r="G382" s="81">
        <f t="shared" si="54"/>
        <v>0</v>
      </c>
      <c r="H382" s="94"/>
      <c r="I382" s="89">
        <f t="shared" si="57"/>
        <v>0</v>
      </c>
      <c r="J382" s="84">
        <f t="shared" si="55"/>
        <v>0</v>
      </c>
      <c r="K382" s="85">
        <v>0</v>
      </c>
      <c r="L382" s="11">
        <f t="shared" si="58"/>
        <v>0</v>
      </c>
      <c r="M382" s="96">
        <f t="shared" si="56"/>
        <v>0</v>
      </c>
    </row>
    <row r="383" spans="1:13" ht="13" hidden="1" x14ac:dyDescent="0.3">
      <c r="A383" s="7">
        <v>1845</v>
      </c>
      <c r="B383" s="77" t="s">
        <v>20</v>
      </c>
      <c r="C383" s="91"/>
      <c r="D383" s="92"/>
      <c r="E383" s="93"/>
      <c r="F383" s="93"/>
      <c r="G383" s="81">
        <f t="shared" si="54"/>
        <v>0</v>
      </c>
      <c r="H383" s="94"/>
      <c r="I383" s="89">
        <f t="shared" si="57"/>
        <v>0</v>
      </c>
      <c r="J383" s="84">
        <f t="shared" si="55"/>
        <v>0</v>
      </c>
      <c r="K383" s="85">
        <v>0</v>
      </c>
      <c r="L383" s="95">
        <f t="shared" si="58"/>
        <v>0</v>
      </c>
      <c r="M383" s="90">
        <f t="shared" si="56"/>
        <v>0</v>
      </c>
    </row>
    <row r="384" spans="1:13" ht="13" hidden="1" x14ac:dyDescent="0.3">
      <c r="A384" s="7">
        <v>1850</v>
      </c>
      <c r="B384" s="77" t="s">
        <v>21</v>
      </c>
      <c r="C384" s="91"/>
      <c r="D384" s="92"/>
      <c r="E384" s="93"/>
      <c r="F384" s="93"/>
      <c r="G384" s="81">
        <f t="shared" si="54"/>
        <v>0</v>
      </c>
      <c r="H384" s="94"/>
      <c r="I384" s="89">
        <f t="shared" si="57"/>
        <v>0</v>
      </c>
      <c r="J384" s="84">
        <f t="shared" si="55"/>
        <v>0</v>
      </c>
      <c r="K384" s="85">
        <v>0</v>
      </c>
      <c r="L384" s="95">
        <f t="shared" si="58"/>
        <v>0</v>
      </c>
      <c r="M384" s="90">
        <f t="shared" si="56"/>
        <v>0</v>
      </c>
    </row>
    <row r="385" spans="1:13" ht="13" hidden="1" x14ac:dyDescent="0.3">
      <c r="A385" s="7">
        <v>1855</v>
      </c>
      <c r="B385" s="77" t="s">
        <v>22</v>
      </c>
      <c r="C385" s="91"/>
      <c r="D385" s="92"/>
      <c r="E385" s="93"/>
      <c r="F385" s="93"/>
      <c r="G385" s="81">
        <f t="shared" si="54"/>
        <v>0</v>
      </c>
      <c r="H385" s="94"/>
      <c r="I385" s="89">
        <f t="shared" si="57"/>
        <v>0</v>
      </c>
      <c r="J385" s="84">
        <f t="shared" si="55"/>
        <v>0</v>
      </c>
      <c r="K385" s="85">
        <v>0</v>
      </c>
      <c r="L385" s="95">
        <f t="shared" si="58"/>
        <v>0</v>
      </c>
      <c r="M385" s="90">
        <f t="shared" si="56"/>
        <v>0</v>
      </c>
    </row>
    <row r="386" spans="1:13" ht="13" hidden="1" x14ac:dyDescent="0.3">
      <c r="A386" s="7">
        <v>1860</v>
      </c>
      <c r="B386" s="77" t="s">
        <v>23</v>
      </c>
      <c r="C386" s="91"/>
      <c r="D386" s="92"/>
      <c r="E386" s="93"/>
      <c r="F386" s="93"/>
      <c r="G386" s="81">
        <f t="shared" si="54"/>
        <v>0</v>
      </c>
      <c r="H386" s="94"/>
      <c r="I386" s="89">
        <f t="shared" si="57"/>
        <v>0</v>
      </c>
      <c r="J386" s="84">
        <f t="shared" si="55"/>
        <v>0</v>
      </c>
      <c r="K386" s="85">
        <v>0</v>
      </c>
      <c r="L386" s="95">
        <f t="shared" si="58"/>
        <v>0</v>
      </c>
      <c r="M386" s="90">
        <f t="shared" si="56"/>
        <v>0</v>
      </c>
    </row>
    <row r="387" spans="1:13" ht="13" hidden="1" x14ac:dyDescent="0.3">
      <c r="A387" s="7">
        <v>1860</v>
      </c>
      <c r="B387" s="77" t="s">
        <v>24</v>
      </c>
      <c r="C387" s="91"/>
      <c r="D387" s="92"/>
      <c r="E387" s="93"/>
      <c r="F387" s="93"/>
      <c r="G387" s="81">
        <f t="shared" si="54"/>
        <v>0</v>
      </c>
      <c r="H387" s="94"/>
      <c r="I387" s="89">
        <f t="shared" si="57"/>
        <v>0</v>
      </c>
      <c r="J387" s="84">
        <f t="shared" si="55"/>
        <v>0</v>
      </c>
      <c r="K387" s="85">
        <v>0</v>
      </c>
      <c r="L387" s="95">
        <f t="shared" si="58"/>
        <v>0</v>
      </c>
      <c r="M387" s="90">
        <f t="shared" si="56"/>
        <v>0</v>
      </c>
    </row>
    <row r="388" spans="1:13" ht="13" hidden="1" x14ac:dyDescent="0.3">
      <c r="A388" s="7">
        <v>1905</v>
      </c>
      <c r="B388" s="77" t="s">
        <v>11</v>
      </c>
      <c r="C388" s="91"/>
      <c r="D388" s="92"/>
      <c r="E388" s="93"/>
      <c r="F388" s="93"/>
      <c r="G388" s="81">
        <f t="shared" si="54"/>
        <v>0</v>
      </c>
      <c r="H388" s="94"/>
      <c r="I388" s="89">
        <f t="shared" si="57"/>
        <v>0</v>
      </c>
      <c r="J388" s="84">
        <f t="shared" si="55"/>
        <v>0</v>
      </c>
      <c r="K388" s="85">
        <v>0</v>
      </c>
      <c r="L388" s="95">
        <f t="shared" si="58"/>
        <v>0</v>
      </c>
      <c r="M388" s="90">
        <f t="shared" si="56"/>
        <v>0</v>
      </c>
    </row>
    <row r="389" spans="1:13" ht="13" hidden="1" x14ac:dyDescent="0.3">
      <c r="A389" s="7">
        <v>1908</v>
      </c>
      <c r="B389" s="77" t="s">
        <v>25</v>
      </c>
      <c r="C389" s="91"/>
      <c r="D389" s="92"/>
      <c r="E389" s="93"/>
      <c r="F389" s="93"/>
      <c r="G389" s="81">
        <f t="shared" si="54"/>
        <v>0</v>
      </c>
      <c r="H389" s="94"/>
      <c r="I389" s="89">
        <f t="shared" si="57"/>
        <v>0</v>
      </c>
      <c r="J389" s="84">
        <f t="shared" si="55"/>
        <v>0</v>
      </c>
      <c r="K389" s="85">
        <v>0</v>
      </c>
      <c r="L389" s="95">
        <f t="shared" si="58"/>
        <v>0</v>
      </c>
      <c r="M389" s="90">
        <f t="shared" si="56"/>
        <v>0</v>
      </c>
    </row>
    <row r="390" spans="1:13" ht="13" hidden="1" x14ac:dyDescent="0.3">
      <c r="A390" s="7">
        <v>1910</v>
      </c>
      <c r="B390" s="77" t="s">
        <v>13</v>
      </c>
      <c r="C390" s="91"/>
      <c r="D390" s="92"/>
      <c r="E390" s="93"/>
      <c r="F390" s="93"/>
      <c r="G390" s="81">
        <f t="shared" si="54"/>
        <v>0</v>
      </c>
      <c r="H390" s="94"/>
      <c r="I390" s="89">
        <f t="shared" si="57"/>
        <v>0</v>
      </c>
      <c r="J390" s="84">
        <f t="shared" si="55"/>
        <v>0</v>
      </c>
      <c r="K390" s="85">
        <v>0</v>
      </c>
      <c r="L390" s="95">
        <f t="shared" si="58"/>
        <v>0</v>
      </c>
      <c r="M390" s="90">
        <f t="shared" si="56"/>
        <v>0</v>
      </c>
    </row>
    <row r="391" spans="1:13" ht="13" hidden="1" x14ac:dyDescent="0.3">
      <c r="A391" s="7">
        <v>1915</v>
      </c>
      <c r="B391" s="77" t="s">
        <v>26</v>
      </c>
      <c r="C391" s="91"/>
      <c r="D391" s="92"/>
      <c r="E391" s="93"/>
      <c r="F391" s="93"/>
      <c r="G391" s="81">
        <f t="shared" si="54"/>
        <v>0</v>
      </c>
      <c r="H391" s="94"/>
      <c r="I391" s="89">
        <f t="shared" si="57"/>
        <v>0</v>
      </c>
      <c r="J391" s="84">
        <f t="shared" si="55"/>
        <v>0</v>
      </c>
      <c r="K391" s="85">
        <v>0</v>
      </c>
      <c r="L391" s="95">
        <f t="shared" si="58"/>
        <v>0</v>
      </c>
      <c r="M391" s="90">
        <f t="shared" si="56"/>
        <v>0</v>
      </c>
    </row>
    <row r="392" spans="1:13" ht="13" hidden="1" x14ac:dyDescent="0.3">
      <c r="A392" s="7">
        <v>1915</v>
      </c>
      <c r="B392" s="77" t="s">
        <v>27</v>
      </c>
      <c r="C392" s="91"/>
      <c r="D392" s="92"/>
      <c r="E392" s="93"/>
      <c r="F392" s="93"/>
      <c r="G392" s="81">
        <f t="shared" si="54"/>
        <v>0</v>
      </c>
      <c r="H392" s="94"/>
      <c r="I392" s="89">
        <f t="shared" si="57"/>
        <v>0</v>
      </c>
      <c r="J392" s="84">
        <f t="shared" si="55"/>
        <v>0</v>
      </c>
      <c r="K392" s="85">
        <v>0</v>
      </c>
      <c r="L392" s="95">
        <f t="shared" si="58"/>
        <v>0</v>
      </c>
      <c r="M392" s="90">
        <f t="shared" si="56"/>
        <v>0</v>
      </c>
    </row>
    <row r="393" spans="1:13" ht="13" hidden="1" x14ac:dyDescent="0.3">
      <c r="A393" s="7">
        <v>1920</v>
      </c>
      <c r="B393" s="77" t="s">
        <v>28</v>
      </c>
      <c r="C393" s="91"/>
      <c r="D393" s="92"/>
      <c r="E393" s="93"/>
      <c r="F393" s="93"/>
      <c r="G393" s="81">
        <f t="shared" si="54"/>
        <v>0</v>
      </c>
      <c r="H393" s="94"/>
      <c r="I393" s="89">
        <f t="shared" si="57"/>
        <v>0</v>
      </c>
      <c r="J393" s="84">
        <f t="shared" si="55"/>
        <v>0</v>
      </c>
      <c r="K393" s="85">
        <v>0</v>
      </c>
      <c r="L393" s="95">
        <f t="shared" si="58"/>
        <v>0</v>
      </c>
      <c r="M393" s="90">
        <f t="shared" si="56"/>
        <v>0</v>
      </c>
    </row>
    <row r="394" spans="1:13" ht="13" hidden="1" x14ac:dyDescent="0.3">
      <c r="A394" s="7">
        <v>1920</v>
      </c>
      <c r="B394" s="77" t="s">
        <v>29</v>
      </c>
      <c r="C394" s="91"/>
      <c r="D394" s="92"/>
      <c r="E394" s="93"/>
      <c r="F394" s="93"/>
      <c r="G394" s="81">
        <f t="shared" si="54"/>
        <v>0</v>
      </c>
      <c r="H394" s="94"/>
      <c r="I394" s="89">
        <f t="shared" si="57"/>
        <v>0</v>
      </c>
      <c r="J394" s="84">
        <f t="shared" si="55"/>
        <v>0</v>
      </c>
      <c r="K394" s="85">
        <v>0</v>
      </c>
      <c r="L394" s="11">
        <f t="shared" si="58"/>
        <v>0</v>
      </c>
      <c r="M394" s="96">
        <f t="shared" si="56"/>
        <v>0</v>
      </c>
    </row>
    <row r="395" spans="1:13" ht="13" hidden="1" x14ac:dyDescent="0.3">
      <c r="A395" s="7">
        <v>1920</v>
      </c>
      <c r="B395" s="77" t="s">
        <v>30</v>
      </c>
      <c r="C395" s="91"/>
      <c r="D395" s="92"/>
      <c r="E395" s="93"/>
      <c r="F395" s="93"/>
      <c r="G395" s="81">
        <f t="shared" si="54"/>
        <v>0</v>
      </c>
      <c r="H395" s="94"/>
      <c r="I395" s="89">
        <f t="shared" si="57"/>
        <v>0</v>
      </c>
      <c r="J395" s="84">
        <f t="shared" si="55"/>
        <v>0</v>
      </c>
      <c r="K395" s="85">
        <v>0</v>
      </c>
      <c r="L395" s="11">
        <f t="shared" si="58"/>
        <v>0</v>
      </c>
      <c r="M395" s="96">
        <f t="shared" si="56"/>
        <v>0</v>
      </c>
    </row>
    <row r="396" spans="1:13" ht="13" hidden="1" x14ac:dyDescent="0.3">
      <c r="A396" s="7">
        <v>1930</v>
      </c>
      <c r="B396" s="77" t="s">
        <v>31</v>
      </c>
      <c r="C396" s="91"/>
      <c r="D396" s="92"/>
      <c r="E396" s="93"/>
      <c r="F396" s="93"/>
      <c r="G396" s="81">
        <f t="shared" si="54"/>
        <v>0</v>
      </c>
      <c r="H396" s="94"/>
      <c r="I396" s="89">
        <f t="shared" si="57"/>
        <v>0</v>
      </c>
      <c r="J396" s="84">
        <f t="shared" si="55"/>
        <v>0</v>
      </c>
      <c r="K396" s="85">
        <v>0</v>
      </c>
      <c r="L396" s="11">
        <f t="shared" si="58"/>
        <v>0</v>
      </c>
      <c r="M396" s="90">
        <f t="shared" si="56"/>
        <v>0</v>
      </c>
    </row>
    <row r="397" spans="1:13" ht="13" hidden="1" x14ac:dyDescent="0.3">
      <c r="A397" s="7">
        <v>1935</v>
      </c>
      <c r="B397" s="77" t="s">
        <v>32</v>
      </c>
      <c r="C397" s="91"/>
      <c r="D397" s="92"/>
      <c r="E397" s="93"/>
      <c r="F397" s="93"/>
      <c r="G397" s="81">
        <f t="shared" si="54"/>
        <v>0</v>
      </c>
      <c r="H397" s="94"/>
      <c r="I397" s="89">
        <f t="shared" si="57"/>
        <v>0</v>
      </c>
      <c r="J397" s="84">
        <f t="shared" si="55"/>
        <v>0</v>
      </c>
      <c r="K397" s="85">
        <v>0</v>
      </c>
      <c r="L397" s="95">
        <f t="shared" si="58"/>
        <v>0</v>
      </c>
      <c r="M397" s="90">
        <f t="shared" si="56"/>
        <v>0</v>
      </c>
    </row>
    <row r="398" spans="1:13" ht="13" hidden="1" x14ac:dyDescent="0.3">
      <c r="A398" s="7">
        <v>1940</v>
      </c>
      <c r="B398" s="77" t="s">
        <v>33</v>
      </c>
      <c r="C398" s="91"/>
      <c r="D398" s="92"/>
      <c r="E398" s="93"/>
      <c r="F398" s="93"/>
      <c r="G398" s="81">
        <f t="shared" si="54"/>
        <v>0</v>
      </c>
      <c r="H398" s="94"/>
      <c r="I398" s="89">
        <f t="shared" si="57"/>
        <v>0</v>
      </c>
      <c r="J398" s="84">
        <f t="shared" si="55"/>
        <v>0</v>
      </c>
      <c r="K398" s="85">
        <v>0</v>
      </c>
      <c r="L398" s="11">
        <f t="shared" si="58"/>
        <v>0</v>
      </c>
      <c r="M398" s="96">
        <f t="shared" si="56"/>
        <v>0</v>
      </c>
    </row>
    <row r="399" spans="1:13" ht="13" hidden="1" x14ac:dyDescent="0.3">
      <c r="A399" s="7">
        <v>1945</v>
      </c>
      <c r="B399" s="77" t="s">
        <v>34</v>
      </c>
      <c r="C399" s="91"/>
      <c r="D399" s="92"/>
      <c r="E399" s="93"/>
      <c r="F399" s="93"/>
      <c r="G399" s="81">
        <f t="shared" si="54"/>
        <v>0</v>
      </c>
      <c r="H399" s="94"/>
      <c r="I399" s="89">
        <f t="shared" si="57"/>
        <v>0</v>
      </c>
      <c r="J399" s="84">
        <f t="shared" si="55"/>
        <v>0</v>
      </c>
      <c r="K399" s="85">
        <v>0</v>
      </c>
      <c r="L399" s="95">
        <f t="shared" si="58"/>
        <v>0</v>
      </c>
      <c r="M399" s="90">
        <f t="shared" si="56"/>
        <v>0</v>
      </c>
    </row>
    <row r="400" spans="1:13" ht="13" hidden="1" x14ac:dyDescent="0.3">
      <c r="A400" s="7">
        <v>1950</v>
      </c>
      <c r="B400" s="77" t="s">
        <v>35</v>
      </c>
      <c r="C400" s="91"/>
      <c r="D400" s="92"/>
      <c r="E400" s="93"/>
      <c r="F400" s="93"/>
      <c r="G400" s="81">
        <f t="shared" si="54"/>
        <v>0</v>
      </c>
      <c r="H400" s="94"/>
      <c r="I400" s="89">
        <f t="shared" si="57"/>
        <v>0</v>
      </c>
      <c r="J400" s="84">
        <f t="shared" si="55"/>
        <v>0</v>
      </c>
      <c r="K400" s="85">
        <v>0</v>
      </c>
      <c r="L400" s="11">
        <f t="shared" si="58"/>
        <v>0</v>
      </c>
      <c r="M400" s="96">
        <f t="shared" si="56"/>
        <v>0</v>
      </c>
    </row>
    <row r="401" spans="1:17" ht="13" hidden="1" x14ac:dyDescent="0.3">
      <c r="A401" s="7">
        <v>1955</v>
      </c>
      <c r="B401" s="77" t="s">
        <v>36</v>
      </c>
      <c r="C401" s="91"/>
      <c r="D401" s="92"/>
      <c r="E401" s="93"/>
      <c r="F401" s="93"/>
      <c r="G401" s="81">
        <f t="shared" si="54"/>
        <v>0</v>
      </c>
      <c r="H401" s="94"/>
      <c r="I401" s="89">
        <f t="shared" si="57"/>
        <v>0</v>
      </c>
      <c r="J401" s="84">
        <f t="shared" si="55"/>
        <v>0</v>
      </c>
      <c r="K401" s="85">
        <v>0</v>
      </c>
      <c r="L401" s="11">
        <f t="shared" si="58"/>
        <v>0</v>
      </c>
      <c r="M401" s="96">
        <f t="shared" si="56"/>
        <v>0</v>
      </c>
    </row>
    <row r="402" spans="1:17" ht="13" hidden="1" x14ac:dyDescent="0.3">
      <c r="A402" s="7">
        <v>1955</v>
      </c>
      <c r="B402" s="77" t="s">
        <v>37</v>
      </c>
      <c r="C402" s="91"/>
      <c r="D402" s="92"/>
      <c r="E402" s="93"/>
      <c r="F402" s="93"/>
      <c r="G402" s="81">
        <f t="shared" si="54"/>
        <v>0</v>
      </c>
      <c r="H402" s="94"/>
      <c r="I402" s="89">
        <f t="shared" si="57"/>
        <v>0</v>
      </c>
      <c r="J402" s="84">
        <f t="shared" si="55"/>
        <v>0</v>
      </c>
      <c r="K402" s="85">
        <v>0</v>
      </c>
      <c r="L402" s="95">
        <f t="shared" si="58"/>
        <v>0</v>
      </c>
      <c r="M402" s="90">
        <f t="shared" si="56"/>
        <v>0</v>
      </c>
    </row>
    <row r="403" spans="1:17" ht="13" hidden="1" x14ac:dyDescent="0.3">
      <c r="A403" s="7">
        <v>1960</v>
      </c>
      <c r="B403" s="77" t="s">
        <v>38</v>
      </c>
      <c r="C403" s="91"/>
      <c r="D403" s="92"/>
      <c r="E403" s="93"/>
      <c r="F403" s="93"/>
      <c r="G403" s="81">
        <f t="shared" si="54"/>
        <v>0</v>
      </c>
      <c r="H403" s="94"/>
      <c r="I403" s="89">
        <f t="shared" si="57"/>
        <v>0</v>
      </c>
      <c r="J403" s="84">
        <f t="shared" si="55"/>
        <v>0</v>
      </c>
      <c r="K403" s="85">
        <v>0</v>
      </c>
      <c r="L403" s="11">
        <f t="shared" si="58"/>
        <v>0</v>
      </c>
      <c r="M403" s="96">
        <f t="shared" si="56"/>
        <v>0</v>
      </c>
    </row>
    <row r="404" spans="1:17" ht="13" hidden="1" x14ac:dyDescent="0.3">
      <c r="A404" s="7">
        <v>1970</v>
      </c>
      <c r="B404" s="97" t="s">
        <v>39</v>
      </c>
      <c r="C404" s="91"/>
      <c r="D404" s="92"/>
      <c r="E404" s="93"/>
      <c r="F404" s="93"/>
      <c r="G404" s="81">
        <f t="shared" si="54"/>
        <v>0</v>
      </c>
      <c r="H404" s="94"/>
      <c r="I404" s="89">
        <f t="shared" si="57"/>
        <v>0</v>
      </c>
      <c r="J404" s="84">
        <f t="shared" si="55"/>
        <v>0</v>
      </c>
      <c r="K404" s="85">
        <v>0</v>
      </c>
      <c r="L404" s="11">
        <f t="shared" si="58"/>
        <v>0</v>
      </c>
      <c r="M404" s="96">
        <f t="shared" si="56"/>
        <v>0</v>
      </c>
    </row>
    <row r="405" spans="1:17" ht="13" hidden="1" x14ac:dyDescent="0.3">
      <c r="A405" s="7">
        <v>1975</v>
      </c>
      <c r="B405" s="77" t="s">
        <v>40</v>
      </c>
      <c r="C405" s="91"/>
      <c r="D405" s="92"/>
      <c r="E405" s="93"/>
      <c r="F405" s="93"/>
      <c r="G405" s="81">
        <f t="shared" si="54"/>
        <v>0</v>
      </c>
      <c r="H405" s="94"/>
      <c r="I405" s="89">
        <f t="shared" si="57"/>
        <v>0</v>
      </c>
      <c r="J405" s="84">
        <f t="shared" si="55"/>
        <v>0</v>
      </c>
      <c r="K405" s="85">
        <v>0</v>
      </c>
      <c r="L405" s="95">
        <f t="shared" si="58"/>
        <v>0</v>
      </c>
      <c r="M405" s="90">
        <f t="shared" si="56"/>
        <v>0</v>
      </c>
    </row>
    <row r="406" spans="1:17" ht="13" hidden="1" x14ac:dyDescent="0.3">
      <c r="A406" s="7">
        <v>1980</v>
      </c>
      <c r="B406" s="77" t="s">
        <v>41</v>
      </c>
      <c r="C406" s="91"/>
      <c r="D406" s="92"/>
      <c r="E406" s="93"/>
      <c r="F406" s="93"/>
      <c r="G406" s="81">
        <f t="shared" si="54"/>
        <v>0</v>
      </c>
      <c r="H406" s="94"/>
      <c r="I406" s="89">
        <f t="shared" si="57"/>
        <v>0</v>
      </c>
      <c r="J406" s="84">
        <f t="shared" si="55"/>
        <v>0</v>
      </c>
      <c r="K406" s="85">
        <v>0</v>
      </c>
      <c r="L406" s="95">
        <f t="shared" si="58"/>
        <v>0</v>
      </c>
      <c r="M406" s="90">
        <f t="shared" si="56"/>
        <v>0</v>
      </c>
    </row>
    <row r="407" spans="1:17" ht="13" hidden="1" x14ac:dyDescent="0.3">
      <c r="A407" s="7">
        <v>1985</v>
      </c>
      <c r="B407" s="77" t="s">
        <v>42</v>
      </c>
      <c r="C407" s="91"/>
      <c r="D407" s="92"/>
      <c r="E407" s="93"/>
      <c r="F407" s="93"/>
      <c r="G407" s="81">
        <f t="shared" si="54"/>
        <v>0</v>
      </c>
      <c r="H407" s="94"/>
      <c r="I407" s="89">
        <f t="shared" si="57"/>
        <v>0</v>
      </c>
      <c r="J407" s="84">
        <f t="shared" si="55"/>
        <v>0</v>
      </c>
      <c r="K407" s="85">
        <v>0</v>
      </c>
      <c r="L407" s="11">
        <f t="shared" si="58"/>
        <v>0</v>
      </c>
      <c r="M407" s="96">
        <f t="shared" si="56"/>
        <v>0</v>
      </c>
    </row>
    <row r="408" spans="1:17" ht="13" hidden="1" x14ac:dyDescent="0.3">
      <c r="A408" s="7">
        <v>1990</v>
      </c>
      <c r="B408" s="39" t="s">
        <v>43</v>
      </c>
      <c r="C408" s="91"/>
      <c r="D408" s="92"/>
      <c r="E408" s="93"/>
      <c r="F408" s="93"/>
      <c r="G408" s="81">
        <f t="shared" si="54"/>
        <v>0</v>
      </c>
      <c r="H408" s="94"/>
      <c r="I408" s="89">
        <f t="shared" si="57"/>
        <v>0</v>
      </c>
      <c r="J408" s="84">
        <f t="shared" si="55"/>
        <v>0</v>
      </c>
      <c r="K408" s="85">
        <v>0</v>
      </c>
      <c r="L408" s="95">
        <f t="shared" si="58"/>
        <v>0</v>
      </c>
      <c r="M408" s="90">
        <f t="shared" si="56"/>
        <v>0</v>
      </c>
    </row>
    <row r="409" spans="1:17" ht="13" hidden="1" x14ac:dyDescent="0.3">
      <c r="A409" s="7">
        <v>1995</v>
      </c>
      <c r="B409" s="77" t="s">
        <v>44</v>
      </c>
      <c r="C409" s="91"/>
      <c r="D409" s="92"/>
      <c r="E409" s="93"/>
      <c r="F409" s="93"/>
      <c r="G409" s="81">
        <f t="shared" si="54"/>
        <v>0</v>
      </c>
      <c r="H409" s="94"/>
      <c r="I409" s="98">
        <f t="shared" si="57"/>
        <v>0</v>
      </c>
      <c r="J409" s="99">
        <f t="shared" si="55"/>
        <v>0</v>
      </c>
      <c r="K409" s="85">
        <v>0</v>
      </c>
      <c r="L409" s="95">
        <f t="shared" si="58"/>
        <v>0</v>
      </c>
      <c r="M409" s="90">
        <f t="shared" si="56"/>
        <v>0</v>
      </c>
    </row>
    <row r="410" spans="1:17" ht="13" hidden="1" x14ac:dyDescent="0.3">
      <c r="A410" s="7">
        <v>2440</v>
      </c>
      <c r="B410" s="8" t="s">
        <v>46</v>
      </c>
      <c r="C410" s="91"/>
      <c r="D410" s="92"/>
      <c r="E410" s="93"/>
      <c r="F410" s="93"/>
      <c r="G410" s="81">
        <f t="shared" si="54"/>
        <v>0</v>
      </c>
      <c r="H410" s="94"/>
      <c r="I410" s="98">
        <f t="shared" si="57"/>
        <v>0</v>
      </c>
      <c r="J410" s="99">
        <f t="shared" si="55"/>
        <v>0</v>
      </c>
      <c r="K410" s="85">
        <v>0</v>
      </c>
      <c r="L410" s="95">
        <f t="shared" si="58"/>
        <v>0</v>
      </c>
      <c r="M410" s="90">
        <f t="shared" si="56"/>
        <v>0</v>
      </c>
    </row>
    <row r="411" spans="1:17" ht="13.5" hidden="1" thickBot="1" x14ac:dyDescent="0.35">
      <c r="A411" s="7">
        <v>2005</v>
      </c>
      <c r="B411" s="100" t="s">
        <v>201</v>
      </c>
      <c r="C411" s="101"/>
      <c r="D411" s="102"/>
      <c r="E411" s="103"/>
      <c r="F411" s="103"/>
      <c r="G411" s="81">
        <f t="shared" si="54"/>
        <v>0</v>
      </c>
      <c r="H411" s="104"/>
      <c r="I411" s="105">
        <f t="shared" si="57"/>
        <v>0</v>
      </c>
      <c r="J411" s="106">
        <f t="shared" si="55"/>
        <v>0</v>
      </c>
      <c r="K411" s="85">
        <v>0</v>
      </c>
      <c r="L411" s="107">
        <f t="shared" si="58"/>
        <v>0</v>
      </c>
      <c r="M411" s="108">
        <f t="shared" si="56"/>
        <v>0</v>
      </c>
    </row>
    <row r="412" spans="1:17" ht="13.5" hidden="1" thickBot="1" x14ac:dyDescent="0.35">
      <c r="A412" s="117"/>
      <c r="B412" s="110" t="s">
        <v>45</v>
      </c>
      <c r="C412" s="111">
        <f>SUM(C371:C411)</f>
        <v>0</v>
      </c>
      <c r="D412" s="111">
        <f t="shared" ref="D412:H412" si="59">SUM(D371:D411)</f>
        <v>0</v>
      </c>
      <c r="E412" s="111">
        <f t="shared" si="59"/>
        <v>0</v>
      </c>
      <c r="F412" s="112">
        <f t="shared" si="59"/>
        <v>0</v>
      </c>
      <c r="G412" s="111">
        <f>SUM(G372:G411)</f>
        <v>0</v>
      </c>
      <c r="H412" s="111">
        <f t="shared" si="59"/>
        <v>0</v>
      </c>
      <c r="I412" s="113"/>
      <c r="J412" s="111">
        <f>SUM(J371:J411)</f>
        <v>0</v>
      </c>
      <c r="K412" s="111">
        <f t="shared" ref="K412:L412" si="60">SUM(K371:K411)</f>
        <v>0</v>
      </c>
      <c r="L412" s="114">
        <f t="shared" si="60"/>
        <v>0</v>
      </c>
      <c r="M412" s="115">
        <f t="shared" si="56"/>
        <v>0</v>
      </c>
    </row>
    <row r="413" spans="1:17" hidden="1" x14ac:dyDescent="0.25"/>
    <row r="414" spans="1:17" hidden="1" x14ac:dyDescent="0.25"/>
    <row r="415" spans="1:17" ht="18" hidden="1" customHeight="1" thickBot="1" x14ac:dyDescent="0.45">
      <c r="A415" s="54"/>
      <c r="B415" s="54"/>
      <c r="C415" s="54"/>
      <c r="D415" s="54"/>
      <c r="E415" s="55" t="s">
        <v>173</v>
      </c>
      <c r="F415" s="60">
        <f>F464-1</f>
        <v>2024</v>
      </c>
      <c r="G415" s="54"/>
      <c r="H415" s="54"/>
      <c r="I415" s="54"/>
      <c r="J415" s="54"/>
      <c r="K415" s="54"/>
    </row>
    <row r="416" spans="1:17" ht="13" hidden="1" x14ac:dyDescent="0.25">
      <c r="A416" s="61"/>
      <c r="B416" s="61"/>
      <c r="C416" s="61"/>
      <c r="D416" s="61"/>
      <c r="E416" s="61"/>
      <c r="F416" s="61"/>
      <c r="G416" s="61"/>
      <c r="H416" s="61"/>
      <c r="I416" s="61"/>
      <c r="J416" s="61"/>
      <c r="K416" s="61"/>
      <c r="Q416" s="2">
        <v>2017</v>
      </c>
    </row>
    <row r="417" spans="1:17" ht="19" hidden="1" customHeight="1" thickBot="1" x14ac:dyDescent="0.45">
      <c r="A417" s="54"/>
      <c r="B417" s="54"/>
      <c r="C417" s="126" t="s">
        <v>174</v>
      </c>
      <c r="D417" s="127"/>
      <c r="E417" s="127"/>
      <c r="F417" s="127"/>
      <c r="G417" s="128" t="s">
        <v>175</v>
      </c>
      <c r="H417" s="129"/>
      <c r="I417" s="62" t="s">
        <v>176</v>
      </c>
      <c r="J417" s="54"/>
      <c r="K417" s="54"/>
      <c r="Q417" s="2">
        <v>2018</v>
      </c>
    </row>
    <row r="418" spans="1:17" ht="64" hidden="1" customHeight="1" thickBot="1" x14ac:dyDescent="0.3">
      <c r="A418" s="130" t="s">
        <v>177</v>
      </c>
      <c r="B418" s="132" t="s">
        <v>178</v>
      </c>
      <c r="C418" s="63" t="s">
        <v>179</v>
      </c>
      <c r="D418" s="64" t="s">
        <v>180</v>
      </c>
      <c r="E418" s="65" t="s">
        <v>181</v>
      </c>
      <c r="F418" s="66" t="s">
        <v>182</v>
      </c>
      <c r="G418" s="66" t="s">
        <v>183</v>
      </c>
      <c r="H418" s="63" t="s">
        <v>184</v>
      </c>
      <c r="I418" s="67" t="s">
        <v>185</v>
      </c>
      <c r="J418" s="68" t="s">
        <v>186</v>
      </c>
      <c r="K418" s="65" t="s">
        <v>202</v>
      </c>
      <c r="L418" s="66" t="s">
        <v>188</v>
      </c>
      <c r="M418" s="67" t="s">
        <v>189</v>
      </c>
    </row>
    <row r="419" spans="1:17" ht="13.5" hidden="1" thickBot="1" x14ac:dyDescent="0.35">
      <c r="A419" s="131"/>
      <c r="B419" s="133"/>
      <c r="C419" s="69" t="s">
        <v>190</v>
      </c>
      <c r="D419" s="70" t="s">
        <v>191</v>
      </c>
      <c r="E419" s="71" t="s">
        <v>192</v>
      </c>
      <c r="F419" s="71" t="s">
        <v>193</v>
      </c>
      <c r="G419" s="72" t="s">
        <v>194</v>
      </c>
      <c r="H419" s="73" t="s">
        <v>195</v>
      </c>
      <c r="I419" s="71" t="s">
        <v>196</v>
      </c>
      <c r="J419" s="69" t="s">
        <v>197</v>
      </c>
      <c r="K419" s="74" t="s">
        <v>198</v>
      </c>
      <c r="L419" s="71" t="s">
        <v>199</v>
      </c>
      <c r="M419" s="75" t="s">
        <v>200</v>
      </c>
    </row>
    <row r="420" spans="1:17" ht="13" hidden="1" x14ac:dyDescent="0.3">
      <c r="A420" s="76">
        <v>1609</v>
      </c>
      <c r="B420" s="77" t="s">
        <v>8</v>
      </c>
      <c r="C420" s="78"/>
      <c r="D420" s="79"/>
      <c r="E420" s="79"/>
      <c r="F420" s="80"/>
      <c r="G420" s="81">
        <f t="shared" ref="G420:G460" si="61">C420-D420+(E420*0.5)-F420</f>
        <v>0</v>
      </c>
      <c r="H420" s="82"/>
      <c r="I420" s="83">
        <f>IF(H420=0,0,1/H420)</f>
        <v>0</v>
      </c>
      <c r="J420" s="84">
        <f t="shared" ref="J420:J460" si="62">IF(H420=0,0,+G420/H420)</f>
        <v>0</v>
      </c>
      <c r="K420" s="85">
        <v>0</v>
      </c>
      <c r="L420" s="86">
        <f>IF(ISERROR(+K420-J420), 0, +K420-J420)</f>
        <v>0</v>
      </c>
      <c r="M420" s="87">
        <f>IFERROR(L420/K420,0)</f>
        <v>0</v>
      </c>
    </row>
    <row r="421" spans="1:17" ht="13" hidden="1" x14ac:dyDescent="0.3">
      <c r="A421" s="41">
        <v>1611</v>
      </c>
      <c r="B421" s="88" t="s">
        <v>9</v>
      </c>
      <c r="C421" s="78"/>
      <c r="D421" s="79"/>
      <c r="E421" s="80"/>
      <c r="F421" s="80"/>
      <c r="G421" s="81">
        <f t="shared" si="61"/>
        <v>0</v>
      </c>
      <c r="H421" s="82"/>
      <c r="I421" s="89">
        <f>IF(H421=0,0,1/H421)</f>
        <v>0</v>
      </c>
      <c r="J421" s="84">
        <f t="shared" si="62"/>
        <v>0</v>
      </c>
      <c r="K421" s="85">
        <v>0</v>
      </c>
      <c r="L421" s="86">
        <f>IF(ISERROR(+K421-J421), 0, +K421-J421)</f>
        <v>0</v>
      </c>
      <c r="M421" s="90">
        <f t="shared" ref="M421:M461" si="63">IFERROR(L421/K421,0)</f>
        <v>0</v>
      </c>
    </row>
    <row r="422" spans="1:17" ht="13" hidden="1" x14ac:dyDescent="0.3">
      <c r="A422" s="7">
        <v>1612</v>
      </c>
      <c r="B422" s="77" t="s">
        <v>10</v>
      </c>
      <c r="C422" s="91"/>
      <c r="D422" s="92"/>
      <c r="E422" s="93"/>
      <c r="F422" s="93"/>
      <c r="G422" s="81">
        <f t="shared" si="61"/>
        <v>0</v>
      </c>
      <c r="H422" s="94"/>
      <c r="I422" s="89">
        <f t="shared" ref="I422:I460" si="64">IF(H422=0,0,1/H422)</f>
        <v>0</v>
      </c>
      <c r="J422" s="84">
        <f t="shared" si="62"/>
        <v>0</v>
      </c>
      <c r="K422" s="85">
        <v>0</v>
      </c>
      <c r="L422" s="95">
        <f t="shared" ref="L422:L460" si="65">IF(ISERROR(+K422-J422), 0, +K422-J422)</f>
        <v>0</v>
      </c>
      <c r="M422" s="90">
        <f t="shared" si="63"/>
        <v>0</v>
      </c>
    </row>
    <row r="423" spans="1:17" ht="13" hidden="1" x14ac:dyDescent="0.3">
      <c r="A423" s="7">
        <v>1805</v>
      </c>
      <c r="B423" s="77" t="s">
        <v>11</v>
      </c>
      <c r="C423" s="91"/>
      <c r="D423" s="92"/>
      <c r="E423" s="93"/>
      <c r="F423" s="93"/>
      <c r="G423" s="81">
        <f t="shared" si="61"/>
        <v>0</v>
      </c>
      <c r="H423" s="94"/>
      <c r="I423" s="89">
        <f t="shared" si="64"/>
        <v>0</v>
      </c>
      <c r="J423" s="84">
        <f t="shared" si="62"/>
        <v>0</v>
      </c>
      <c r="K423" s="85">
        <v>0</v>
      </c>
      <c r="L423" s="95">
        <f t="shared" si="65"/>
        <v>0</v>
      </c>
      <c r="M423" s="90">
        <f t="shared" si="63"/>
        <v>0</v>
      </c>
    </row>
    <row r="424" spans="1:17" ht="13" hidden="1" x14ac:dyDescent="0.3">
      <c r="A424" s="7">
        <v>1808</v>
      </c>
      <c r="B424" s="77" t="s">
        <v>12</v>
      </c>
      <c r="C424" s="91"/>
      <c r="D424" s="92"/>
      <c r="E424" s="93"/>
      <c r="F424" s="93"/>
      <c r="G424" s="81">
        <f t="shared" si="61"/>
        <v>0</v>
      </c>
      <c r="H424" s="94"/>
      <c r="I424" s="89">
        <f t="shared" si="64"/>
        <v>0</v>
      </c>
      <c r="J424" s="84">
        <f t="shared" si="62"/>
        <v>0</v>
      </c>
      <c r="K424" s="85">
        <v>0</v>
      </c>
      <c r="L424" s="95">
        <f t="shared" si="65"/>
        <v>0</v>
      </c>
      <c r="M424" s="90">
        <f t="shared" si="63"/>
        <v>0</v>
      </c>
    </row>
    <row r="425" spans="1:17" ht="13" hidden="1" x14ac:dyDescent="0.3">
      <c r="A425" s="7">
        <v>1810</v>
      </c>
      <c r="B425" s="77" t="s">
        <v>13</v>
      </c>
      <c r="C425" s="91"/>
      <c r="D425" s="92"/>
      <c r="E425" s="93"/>
      <c r="F425" s="93"/>
      <c r="G425" s="81">
        <f t="shared" si="61"/>
        <v>0</v>
      </c>
      <c r="H425" s="94"/>
      <c r="I425" s="89">
        <f t="shared" si="64"/>
        <v>0</v>
      </c>
      <c r="J425" s="84">
        <f t="shared" si="62"/>
        <v>0</v>
      </c>
      <c r="K425" s="85">
        <v>0</v>
      </c>
      <c r="L425" s="95">
        <f t="shared" si="65"/>
        <v>0</v>
      </c>
      <c r="M425" s="90">
        <f t="shared" si="63"/>
        <v>0</v>
      </c>
    </row>
    <row r="426" spans="1:17" ht="13" hidden="1" x14ac:dyDescent="0.3">
      <c r="A426" s="7">
        <v>1815</v>
      </c>
      <c r="B426" s="77" t="s">
        <v>14</v>
      </c>
      <c r="C426" s="91"/>
      <c r="D426" s="92"/>
      <c r="E426" s="93"/>
      <c r="F426" s="93"/>
      <c r="G426" s="81">
        <f t="shared" si="61"/>
        <v>0</v>
      </c>
      <c r="H426" s="94"/>
      <c r="I426" s="89">
        <f t="shared" si="64"/>
        <v>0</v>
      </c>
      <c r="J426" s="84">
        <f t="shared" si="62"/>
        <v>0</v>
      </c>
      <c r="K426" s="85">
        <v>0</v>
      </c>
      <c r="L426" s="95">
        <f t="shared" si="65"/>
        <v>0</v>
      </c>
      <c r="M426" s="90">
        <f t="shared" si="63"/>
        <v>0</v>
      </c>
    </row>
    <row r="427" spans="1:17" ht="13" hidden="1" x14ac:dyDescent="0.3">
      <c r="A427" s="7">
        <v>1820</v>
      </c>
      <c r="B427" s="77" t="s">
        <v>15</v>
      </c>
      <c r="C427" s="91"/>
      <c r="D427" s="92"/>
      <c r="E427" s="93"/>
      <c r="F427" s="93"/>
      <c r="G427" s="81">
        <f t="shared" si="61"/>
        <v>0</v>
      </c>
      <c r="H427" s="94"/>
      <c r="I427" s="89">
        <f t="shared" si="64"/>
        <v>0</v>
      </c>
      <c r="J427" s="84">
        <f t="shared" si="62"/>
        <v>0</v>
      </c>
      <c r="K427" s="85">
        <v>0</v>
      </c>
      <c r="L427" s="95">
        <f t="shared" si="65"/>
        <v>0</v>
      </c>
      <c r="M427" s="90">
        <f t="shared" si="63"/>
        <v>0</v>
      </c>
    </row>
    <row r="428" spans="1:17" ht="13" hidden="1" x14ac:dyDescent="0.3">
      <c r="A428" s="7">
        <v>1825</v>
      </c>
      <c r="B428" s="77" t="s">
        <v>16</v>
      </c>
      <c r="C428" s="91"/>
      <c r="D428" s="92"/>
      <c r="E428" s="93"/>
      <c r="F428" s="93"/>
      <c r="G428" s="81">
        <f t="shared" si="61"/>
        <v>0</v>
      </c>
      <c r="H428" s="94"/>
      <c r="I428" s="89">
        <f t="shared" si="64"/>
        <v>0</v>
      </c>
      <c r="J428" s="84">
        <f t="shared" si="62"/>
        <v>0</v>
      </c>
      <c r="K428" s="85">
        <v>0</v>
      </c>
      <c r="L428" s="95">
        <f t="shared" si="65"/>
        <v>0</v>
      </c>
      <c r="M428" s="90">
        <f t="shared" si="63"/>
        <v>0</v>
      </c>
    </row>
    <row r="429" spans="1:17" ht="13" hidden="1" x14ac:dyDescent="0.3">
      <c r="A429" s="7">
        <v>1830</v>
      </c>
      <c r="B429" s="77" t="s">
        <v>17</v>
      </c>
      <c r="C429" s="91"/>
      <c r="D429" s="92"/>
      <c r="E429" s="93"/>
      <c r="F429" s="93"/>
      <c r="G429" s="81">
        <f t="shared" si="61"/>
        <v>0</v>
      </c>
      <c r="H429" s="94"/>
      <c r="I429" s="89">
        <f t="shared" si="64"/>
        <v>0</v>
      </c>
      <c r="J429" s="84">
        <f t="shared" si="62"/>
        <v>0</v>
      </c>
      <c r="K429" s="85">
        <v>0</v>
      </c>
      <c r="L429" s="11">
        <f t="shared" si="65"/>
        <v>0</v>
      </c>
      <c r="M429" s="96">
        <f t="shared" si="63"/>
        <v>0</v>
      </c>
    </row>
    <row r="430" spans="1:17" ht="13" hidden="1" x14ac:dyDescent="0.3">
      <c r="A430" s="7">
        <v>1835</v>
      </c>
      <c r="B430" s="77" t="s">
        <v>18</v>
      </c>
      <c r="C430" s="91"/>
      <c r="D430" s="92"/>
      <c r="E430" s="93"/>
      <c r="F430" s="93"/>
      <c r="G430" s="81">
        <f t="shared" si="61"/>
        <v>0</v>
      </c>
      <c r="H430" s="94"/>
      <c r="I430" s="89">
        <f t="shared" si="64"/>
        <v>0</v>
      </c>
      <c r="J430" s="84">
        <f t="shared" si="62"/>
        <v>0</v>
      </c>
      <c r="K430" s="85">
        <v>0</v>
      </c>
      <c r="L430" s="95">
        <f t="shared" si="65"/>
        <v>0</v>
      </c>
      <c r="M430" s="90">
        <f t="shared" si="63"/>
        <v>0</v>
      </c>
    </row>
    <row r="431" spans="1:17" ht="13" hidden="1" x14ac:dyDescent="0.3">
      <c r="A431" s="7">
        <v>1840</v>
      </c>
      <c r="B431" s="77" t="s">
        <v>19</v>
      </c>
      <c r="C431" s="91"/>
      <c r="D431" s="92"/>
      <c r="E431" s="93"/>
      <c r="F431" s="93"/>
      <c r="G431" s="81">
        <f t="shared" si="61"/>
        <v>0</v>
      </c>
      <c r="H431" s="94"/>
      <c r="I431" s="89">
        <f t="shared" si="64"/>
        <v>0</v>
      </c>
      <c r="J431" s="84">
        <f t="shared" si="62"/>
        <v>0</v>
      </c>
      <c r="K431" s="85">
        <v>0</v>
      </c>
      <c r="L431" s="11">
        <f t="shared" si="65"/>
        <v>0</v>
      </c>
      <c r="M431" s="96">
        <f t="shared" si="63"/>
        <v>0</v>
      </c>
    </row>
    <row r="432" spans="1:17" ht="13" hidden="1" x14ac:dyDescent="0.3">
      <c r="A432" s="7">
        <v>1845</v>
      </c>
      <c r="B432" s="77" t="s">
        <v>20</v>
      </c>
      <c r="C432" s="91"/>
      <c r="D432" s="92"/>
      <c r="E432" s="93"/>
      <c r="F432" s="93"/>
      <c r="G432" s="81">
        <f t="shared" si="61"/>
        <v>0</v>
      </c>
      <c r="H432" s="94"/>
      <c r="I432" s="89">
        <f t="shared" si="64"/>
        <v>0</v>
      </c>
      <c r="J432" s="84">
        <f t="shared" si="62"/>
        <v>0</v>
      </c>
      <c r="K432" s="85">
        <v>0</v>
      </c>
      <c r="L432" s="95">
        <f t="shared" si="65"/>
        <v>0</v>
      </c>
      <c r="M432" s="90">
        <f t="shared" si="63"/>
        <v>0</v>
      </c>
    </row>
    <row r="433" spans="1:13" ht="13" hidden="1" x14ac:dyDescent="0.3">
      <c r="A433" s="7">
        <v>1850</v>
      </c>
      <c r="B433" s="77" t="s">
        <v>21</v>
      </c>
      <c r="C433" s="91"/>
      <c r="D433" s="92"/>
      <c r="E433" s="93"/>
      <c r="F433" s="93"/>
      <c r="G433" s="81">
        <f t="shared" si="61"/>
        <v>0</v>
      </c>
      <c r="H433" s="94"/>
      <c r="I433" s="89">
        <f t="shared" si="64"/>
        <v>0</v>
      </c>
      <c r="J433" s="84">
        <f t="shared" si="62"/>
        <v>0</v>
      </c>
      <c r="K433" s="85">
        <v>0</v>
      </c>
      <c r="L433" s="95">
        <f t="shared" si="65"/>
        <v>0</v>
      </c>
      <c r="M433" s="90">
        <f t="shared" si="63"/>
        <v>0</v>
      </c>
    </row>
    <row r="434" spans="1:13" ht="13" hidden="1" x14ac:dyDescent="0.3">
      <c r="A434" s="7">
        <v>1855</v>
      </c>
      <c r="B434" s="77" t="s">
        <v>22</v>
      </c>
      <c r="C434" s="91"/>
      <c r="D434" s="92"/>
      <c r="E434" s="93"/>
      <c r="F434" s="93"/>
      <c r="G434" s="81">
        <f t="shared" si="61"/>
        <v>0</v>
      </c>
      <c r="H434" s="94"/>
      <c r="I434" s="89">
        <f t="shared" si="64"/>
        <v>0</v>
      </c>
      <c r="J434" s="84">
        <f t="shared" si="62"/>
        <v>0</v>
      </c>
      <c r="K434" s="85">
        <v>0</v>
      </c>
      <c r="L434" s="95">
        <f t="shared" si="65"/>
        <v>0</v>
      </c>
      <c r="M434" s="90">
        <f t="shared" si="63"/>
        <v>0</v>
      </c>
    </row>
    <row r="435" spans="1:13" ht="13" hidden="1" x14ac:dyDescent="0.3">
      <c r="A435" s="7">
        <v>1860</v>
      </c>
      <c r="B435" s="77" t="s">
        <v>23</v>
      </c>
      <c r="C435" s="91"/>
      <c r="D435" s="92"/>
      <c r="E435" s="93"/>
      <c r="F435" s="93"/>
      <c r="G435" s="81">
        <f t="shared" si="61"/>
        <v>0</v>
      </c>
      <c r="H435" s="94"/>
      <c r="I435" s="89">
        <f t="shared" si="64"/>
        <v>0</v>
      </c>
      <c r="J435" s="84">
        <f t="shared" si="62"/>
        <v>0</v>
      </c>
      <c r="K435" s="85">
        <v>0</v>
      </c>
      <c r="L435" s="95">
        <f t="shared" si="65"/>
        <v>0</v>
      </c>
      <c r="M435" s="90">
        <f t="shared" si="63"/>
        <v>0</v>
      </c>
    </row>
    <row r="436" spans="1:13" ht="13" hidden="1" x14ac:dyDescent="0.3">
      <c r="A436" s="7">
        <v>1860</v>
      </c>
      <c r="B436" s="77" t="s">
        <v>24</v>
      </c>
      <c r="C436" s="91"/>
      <c r="D436" s="92"/>
      <c r="E436" s="93"/>
      <c r="F436" s="93"/>
      <c r="G436" s="81">
        <f t="shared" si="61"/>
        <v>0</v>
      </c>
      <c r="H436" s="94"/>
      <c r="I436" s="89">
        <f t="shared" si="64"/>
        <v>0</v>
      </c>
      <c r="J436" s="84">
        <f t="shared" si="62"/>
        <v>0</v>
      </c>
      <c r="K436" s="85">
        <v>0</v>
      </c>
      <c r="L436" s="95">
        <f t="shared" si="65"/>
        <v>0</v>
      </c>
      <c r="M436" s="90">
        <f t="shared" si="63"/>
        <v>0</v>
      </c>
    </row>
    <row r="437" spans="1:13" ht="13" hidden="1" x14ac:dyDescent="0.3">
      <c r="A437" s="7">
        <v>1905</v>
      </c>
      <c r="B437" s="77" t="s">
        <v>11</v>
      </c>
      <c r="C437" s="91"/>
      <c r="D437" s="92"/>
      <c r="E437" s="93"/>
      <c r="F437" s="93"/>
      <c r="G437" s="81">
        <f t="shared" si="61"/>
        <v>0</v>
      </c>
      <c r="H437" s="94"/>
      <c r="I437" s="89">
        <f t="shared" si="64"/>
        <v>0</v>
      </c>
      <c r="J437" s="84">
        <f t="shared" si="62"/>
        <v>0</v>
      </c>
      <c r="K437" s="85">
        <v>0</v>
      </c>
      <c r="L437" s="95">
        <f t="shared" si="65"/>
        <v>0</v>
      </c>
      <c r="M437" s="90">
        <f t="shared" si="63"/>
        <v>0</v>
      </c>
    </row>
    <row r="438" spans="1:13" ht="13" hidden="1" x14ac:dyDescent="0.3">
      <c r="A438" s="7">
        <v>1908</v>
      </c>
      <c r="B438" s="77" t="s">
        <v>25</v>
      </c>
      <c r="C438" s="91"/>
      <c r="D438" s="92"/>
      <c r="E438" s="93"/>
      <c r="F438" s="93"/>
      <c r="G438" s="81">
        <f t="shared" si="61"/>
        <v>0</v>
      </c>
      <c r="H438" s="94"/>
      <c r="I438" s="89">
        <f t="shared" si="64"/>
        <v>0</v>
      </c>
      <c r="J438" s="84">
        <f t="shared" si="62"/>
        <v>0</v>
      </c>
      <c r="K438" s="85">
        <v>0</v>
      </c>
      <c r="L438" s="95">
        <f t="shared" si="65"/>
        <v>0</v>
      </c>
      <c r="M438" s="90">
        <f t="shared" si="63"/>
        <v>0</v>
      </c>
    </row>
    <row r="439" spans="1:13" ht="13" hidden="1" x14ac:dyDescent="0.3">
      <c r="A439" s="7">
        <v>1910</v>
      </c>
      <c r="B439" s="77" t="s">
        <v>13</v>
      </c>
      <c r="C439" s="91"/>
      <c r="D439" s="92"/>
      <c r="E439" s="93"/>
      <c r="F439" s="93"/>
      <c r="G439" s="81">
        <f t="shared" si="61"/>
        <v>0</v>
      </c>
      <c r="H439" s="94"/>
      <c r="I439" s="89">
        <f t="shared" si="64"/>
        <v>0</v>
      </c>
      <c r="J439" s="84">
        <f t="shared" si="62"/>
        <v>0</v>
      </c>
      <c r="K439" s="85">
        <v>0</v>
      </c>
      <c r="L439" s="95">
        <f t="shared" si="65"/>
        <v>0</v>
      </c>
      <c r="M439" s="90">
        <f t="shared" si="63"/>
        <v>0</v>
      </c>
    </row>
    <row r="440" spans="1:13" ht="13" hidden="1" x14ac:dyDescent="0.3">
      <c r="A440" s="7">
        <v>1915</v>
      </c>
      <c r="B440" s="77" t="s">
        <v>26</v>
      </c>
      <c r="C440" s="91"/>
      <c r="D440" s="92"/>
      <c r="E440" s="93"/>
      <c r="F440" s="93"/>
      <c r="G440" s="81">
        <f t="shared" si="61"/>
        <v>0</v>
      </c>
      <c r="H440" s="94"/>
      <c r="I440" s="89">
        <f t="shared" si="64"/>
        <v>0</v>
      </c>
      <c r="J440" s="84">
        <f t="shared" si="62"/>
        <v>0</v>
      </c>
      <c r="K440" s="85">
        <v>0</v>
      </c>
      <c r="L440" s="95">
        <f t="shared" si="65"/>
        <v>0</v>
      </c>
      <c r="M440" s="90">
        <f t="shared" si="63"/>
        <v>0</v>
      </c>
    </row>
    <row r="441" spans="1:13" ht="13" hidden="1" x14ac:dyDescent="0.3">
      <c r="A441" s="7">
        <v>1915</v>
      </c>
      <c r="B441" s="77" t="s">
        <v>27</v>
      </c>
      <c r="C441" s="91"/>
      <c r="D441" s="92"/>
      <c r="E441" s="93"/>
      <c r="F441" s="93"/>
      <c r="G441" s="81">
        <f t="shared" si="61"/>
        <v>0</v>
      </c>
      <c r="H441" s="94"/>
      <c r="I441" s="89">
        <f t="shared" si="64"/>
        <v>0</v>
      </c>
      <c r="J441" s="84">
        <f t="shared" si="62"/>
        <v>0</v>
      </c>
      <c r="K441" s="85">
        <v>0</v>
      </c>
      <c r="L441" s="95">
        <f t="shared" si="65"/>
        <v>0</v>
      </c>
      <c r="M441" s="90">
        <f t="shared" si="63"/>
        <v>0</v>
      </c>
    </row>
    <row r="442" spans="1:13" ht="13" hidden="1" x14ac:dyDescent="0.3">
      <c r="A442" s="7">
        <v>1920</v>
      </c>
      <c r="B442" s="77" t="s">
        <v>28</v>
      </c>
      <c r="C442" s="91"/>
      <c r="D442" s="92"/>
      <c r="E442" s="93"/>
      <c r="F442" s="93"/>
      <c r="G442" s="81">
        <f t="shared" si="61"/>
        <v>0</v>
      </c>
      <c r="H442" s="94"/>
      <c r="I442" s="89">
        <f t="shared" si="64"/>
        <v>0</v>
      </c>
      <c r="J442" s="84">
        <f t="shared" si="62"/>
        <v>0</v>
      </c>
      <c r="K442" s="85">
        <v>0</v>
      </c>
      <c r="L442" s="95">
        <f t="shared" si="65"/>
        <v>0</v>
      </c>
      <c r="M442" s="90">
        <f t="shared" si="63"/>
        <v>0</v>
      </c>
    </row>
    <row r="443" spans="1:13" ht="13" hidden="1" x14ac:dyDescent="0.3">
      <c r="A443" s="7">
        <v>1920</v>
      </c>
      <c r="B443" s="77" t="s">
        <v>29</v>
      </c>
      <c r="C443" s="91"/>
      <c r="D443" s="92"/>
      <c r="E443" s="93"/>
      <c r="F443" s="93"/>
      <c r="G443" s="81">
        <f t="shared" si="61"/>
        <v>0</v>
      </c>
      <c r="H443" s="94"/>
      <c r="I443" s="89">
        <f t="shared" si="64"/>
        <v>0</v>
      </c>
      <c r="J443" s="84">
        <f t="shared" si="62"/>
        <v>0</v>
      </c>
      <c r="K443" s="85">
        <v>0</v>
      </c>
      <c r="L443" s="11">
        <f t="shared" si="65"/>
        <v>0</v>
      </c>
      <c r="M443" s="96">
        <f t="shared" si="63"/>
        <v>0</v>
      </c>
    </row>
    <row r="444" spans="1:13" ht="13" hidden="1" x14ac:dyDescent="0.3">
      <c r="A444" s="7">
        <v>1920</v>
      </c>
      <c r="B444" s="77" t="s">
        <v>30</v>
      </c>
      <c r="C444" s="91"/>
      <c r="D444" s="92"/>
      <c r="E444" s="93"/>
      <c r="F444" s="93"/>
      <c r="G444" s="81">
        <f t="shared" si="61"/>
        <v>0</v>
      </c>
      <c r="H444" s="94"/>
      <c r="I444" s="89">
        <f t="shared" si="64"/>
        <v>0</v>
      </c>
      <c r="J444" s="84">
        <f t="shared" si="62"/>
        <v>0</v>
      </c>
      <c r="K444" s="85">
        <v>0</v>
      </c>
      <c r="L444" s="11">
        <f t="shared" si="65"/>
        <v>0</v>
      </c>
      <c r="M444" s="96">
        <f t="shared" si="63"/>
        <v>0</v>
      </c>
    </row>
    <row r="445" spans="1:13" ht="13" hidden="1" x14ac:dyDescent="0.3">
      <c r="A445" s="7">
        <v>1930</v>
      </c>
      <c r="B445" s="77" t="s">
        <v>31</v>
      </c>
      <c r="C445" s="91"/>
      <c r="D445" s="92"/>
      <c r="E445" s="93"/>
      <c r="F445" s="93"/>
      <c r="G445" s="81">
        <f t="shared" si="61"/>
        <v>0</v>
      </c>
      <c r="H445" s="94"/>
      <c r="I445" s="89">
        <f t="shared" si="64"/>
        <v>0</v>
      </c>
      <c r="J445" s="84">
        <f t="shared" si="62"/>
        <v>0</v>
      </c>
      <c r="K445" s="85">
        <v>0</v>
      </c>
      <c r="L445" s="11">
        <f t="shared" si="65"/>
        <v>0</v>
      </c>
      <c r="M445" s="90">
        <f t="shared" si="63"/>
        <v>0</v>
      </c>
    </row>
    <row r="446" spans="1:13" ht="13" hidden="1" x14ac:dyDescent="0.3">
      <c r="A446" s="7">
        <v>1935</v>
      </c>
      <c r="B446" s="77" t="s">
        <v>32</v>
      </c>
      <c r="C446" s="91"/>
      <c r="D446" s="92"/>
      <c r="E446" s="93"/>
      <c r="F446" s="93"/>
      <c r="G446" s="81">
        <f t="shared" si="61"/>
        <v>0</v>
      </c>
      <c r="H446" s="94"/>
      <c r="I446" s="89">
        <f t="shared" si="64"/>
        <v>0</v>
      </c>
      <c r="J446" s="84">
        <f t="shared" si="62"/>
        <v>0</v>
      </c>
      <c r="K446" s="85">
        <v>0</v>
      </c>
      <c r="L446" s="95">
        <f t="shared" si="65"/>
        <v>0</v>
      </c>
      <c r="M446" s="90">
        <f t="shared" si="63"/>
        <v>0</v>
      </c>
    </row>
    <row r="447" spans="1:13" ht="13" hidden="1" x14ac:dyDescent="0.3">
      <c r="A447" s="7">
        <v>1940</v>
      </c>
      <c r="B447" s="77" t="s">
        <v>33</v>
      </c>
      <c r="C447" s="91"/>
      <c r="D447" s="92"/>
      <c r="E447" s="93"/>
      <c r="F447" s="93"/>
      <c r="G447" s="81">
        <f t="shared" si="61"/>
        <v>0</v>
      </c>
      <c r="H447" s="94"/>
      <c r="I447" s="89">
        <f t="shared" si="64"/>
        <v>0</v>
      </c>
      <c r="J447" s="84">
        <f t="shared" si="62"/>
        <v>0</v>
      </c>
      <c r="K447" s="85">
        <v>0</v>
      </c>
      <c r="L447" s="11">
        <f t="shared" si="65"/>
        <v>0</v>
      </c>
      <c r="M447" s="96">
        <f t="shared" si="63"/>
        <v>0</v>
      </c>
    </row>
    <row r="448" spans="1:13" ht="13" hidden="1" x14ac:dyDescent="0.3">
      <c r="A448" s="7">
        <v>1945</v>
      </c>
      <c r="B448" s="77" t="s">
        <v>34</v>
      </c>
      <c r="C448" s="91"/>
      <c r="D448" s="92"/>
      <c r="E448" s="93"/>
      <c r="F448" s="93"/>
      <c r="G448" s="81">
        <f t="shared" si="61"/>
        <v>0</v>
      </c>
      <c r="H448" s="94"/>
      <c r="I448" s="89">
        <f t="shared" si="64"/>
        <v>0</v>
      </c>
      <c r="J448" s="84">
        <f t="shared" si="62"/>
        <v>0</v>
      </c>
      <c r="K448" s="85">
        <v>0</v>
      </c>
      <c r="L448" s="95">
        <f t="shared" si="65"/>
        <v>0</v>
      </c>
      <c r="M448" s="90">
        <f t="shared" si="63"/>
        <v>0</v>
      </c>
    </row>
    <row r="449" spans="1:13" ht="13" hidden="1" x14ac:dyDescent="0.3">
      <c r="A449" s="7">
        <v>1950</v>
      </c>
      <c r="B449" s="77" t="s">
        <v>35</v>
      </c>
      <c r="C449" s="91"/>
      <c r="D449" s="92"/>
      <c r="E449" s="93"/>
      <c r="F449" s="93"/>
      <c r="G449" s="81">
        <f t="shared" si="61"/>
        <v>0</v>
      </c>
      <c r="H449" s="94"/>
      <c r="I449" s="89">
        <f t="shared" si="64"/>
        <v>0</v>
      </c>
      <c r="J449" s="84">
        <f t="shared" si="62"/>
        <v>0</v>
      </c>
      <c r="K449" s="85">
        <v>0</v>
      </c>
      <c r="L449" s="11">
        <f t="shared" si="65"/>
        <v>0</v>
      </c>
      <c r="M449" s="96">
        <f t="shared" si="63"/>
        <v>0</v>
      </c>
    </row>
    <row r="450" spans="1:13" ht="13" hidden="1" x14ac:dyDescent="0.3">
      <c r="A450" s="7">
        <v>1955</v>
      </c>
      <c r="B450" s="77" t="s">
        <v>36</v>
      </c>
      <c r="C450" s="91"/>
      <c r="D450" s="92"/>
      <c r="E450" s="93"/>
      <c r="F450" s="93"/>
      <c r="G450" s="81">
        <f t="shared" si="61"/>
        <v>0</v>
      </c>
      <c r="H450" s="94"/>
      <c r="I450" s="89">
        <f t="shared" si="64"/>
        <v>0</v>
      </c>
      <c r="J450" s="84">
        <f t="shared" si="62"/>
        <v>0</v>
      </c>
      <c r="K450" s="85">
        <v>0</v>
      </c>
      <c r="L450" s="11">
        <f t="shared" si="65"/>
        <v>0</v>
      </c>
      <c r="M450" s="96">
        <f t="shared" si="63"/>
        <v>0</v>
      </c>
    </row>
    <row r="451" spans="1:13" ht="13" hidden="1" x14ac:dyDescent="0.3">
      <c r="A451" s="7">
        <v>1955</v>
      </c>
      <c r="B451" s="77" t="s">
        <v>37</v>
      </c>
      <c r="C451" s="91"/>
      <c r="D451" s="92"/>
      <c r="E451" s="93"/>
      <c r="F451" s="93"/>
      <c r="G451" s="81">
        <f t="shared" si="61"/>
        <v>0</v>
      </c>
      <c r="H451" s="94"/>
      <c r="I451" s="89">
        <f t="shared" si="64"/>
        <v>0</v>
      </c>
      <c r="J451" s="84">
        <f t="shared" si="62"/>
        <v>0</v>
      </c>
      <c r="K451" s="85">
        <v>0</v>
      </c>
      <c r="L451" s="95">
        <f t="shared" si="65"/>
        <v>0</v>
      </c>
      <c r="M451" s="90">
        <f t="shared" si="63"/>
        <v>0</v>
      </c>
    </row>
    <row r="452" spans="1:13" ht="13" hidden="1" x14ac:dyDescent="0.3">
      <c r="A452" s="7">
        <v>1960</v>
      </c>
      <c r="B452" s="77" t="s">
        <v>38</v>
      </c>
      <c r="C452" s="91"/>
      <c r="D452" s="92"/>
      <c r="E452" s="93"/>
      <c r="F452" s="93"/>
      <c r="G452" s="81">
        <f t="shared" si="61"/>
        <v>0</v>
      </c>
      <c r="H452" s="94"/>
      <c r="I452" s="89">
        <f t="shared" si="64"/>
        <v>0</v>
      </c>
      <c r="J452" s="84">
        <f t="shared" si="62"/>
        <v>0</v>
      </c>
      <c r="K452" s="85">
        <v>0</v>
      </c>
      <c r="L452" s="11">
        <f t="shared" si="65"/>
        <v>0</v>
      </c>
      <c r="M452" s="96">
        <f t="shared" si="63"/>
        <v>0</v>
      </c>
    </row>
    <row r="453" spans="1:13" ht="13" hidden="1" x14ac:dyDescent="0.3">
      <c r="A453" s="7">
        <v>1970</v>
      </c>
      <c r="B453" s="97" t="s">
        <v>39</v>
      </c>
      <c r="C453" s="91"/>
      <c r="D453" s="92"/>
      <c r="E453" s="93"/>
      <c r="F453" s="93"/>
      <c r="G453" s="81">
        <f t="shared" si="61"/>
        <v>0</v>
      </c>
      <c r="H453" s="94"/>
      <c r="I453" s="89">
        <f t="shared" si="64"/>
        <v>0</v>
      </c>
      <c r="J453" s="84">
        <f t="shared" si="62"/>
        <v>0</v>
      </c>
      <c r="K453" s="85">
        <v>0</v>
      </c>
      <c r="L453" s="11">
        <f t="shared" si="65"/>
        <v>0</v>
      </c>
      <c r="M453" s="96">
        <f t="shared" si="63"/>
        <v>0</v>
      </c>
    </row>
    <row r="454" spans="1:13" ht="13" hidden="1" x14ac:dyDescent="0.3">
      <c r="A454" s="7">
        <v>1975</v>
      </c>
      <c r="B454" s="77" t="s">
        <v>40</v>
      </c>
      <c r="C454" s="91"/>
      <c r="D454" s="92"/>
      <c r="E454" s="93"/>
      <c r="F454" s="93"/>
      <c r="G454" s="81">
        <f t="shared" si="61"/>
        <v>0</v>
      </c>
      <c r="H454" s="94"/>
      <c r="I454" s="89">
        <f t="shared" si="64"/>
        <v>0</v>
      </c>
      <c r="J454" s="84">
        <f t="shared" si="62"/>
        <v>0</v>
      </c>
      <c r="K454" s="85">
        <v>0</v>
      </c>
      <c r="L454" s="95">
        <f t="shared" si="65"/>
        <v>0</v>
      </c>
      <c r="M454" s="90">
        <f t="shared" si="63"/>
        <v>0</v>
      </c>
    </row>
    <row r="455" spans="1:13" ht="13" hidden="1" x14ac:dyDescent="0.3">
      <c r="A455" s="7">
        <v>1980</v>
      </c>
      <c r="B455" s="77" t="s">
        <v>41</v>
      </c>
      <c r="C455" s="91"/>
      <c r="D455" s="92"/>
      <c r="E455" s="93"/>
      <c r="F455" s="93"/>
      <c r="G455" s="81">
        <f t="shared" si="61"/>
        <v>0</v>
      </c>
      <c r="H455" s="94"/>
      <c r="I455" s="89">
        <f t="shared" si="64"/>
        <v>0</v>
      </c>
      <c r="J455" s="84">
        <f t="shared" si="62"/>
        <v>0</v>
      </c>
      <c r="K455" s="85">
        <v>0</v>
      </c>
      <c r="L455" s="95">
        <f t="shared" si="65"/>
        <v>0</v>
      </c>
      <c r="M455" s="90">
        <f t="shared" si="63"/>
        <v>0</v>
      </c>
    </row>
    <row r="456" spans="1:13" ht="13" hidden="1" x14ac:dyDescent="0.3">
      <c r="A456" s="7">
        <v>1985</v>
      </c>
      <c r="B456" s="77" t="s">
        <v>42</v>
      </c>
      <c r="C456" s="91"/>
      <c r="D456" s="92"/>
      <c r="E456" s="93"/>
      <c r="F456" s="93"/>
      <c r="G456" s="81">
        <f t="shared" si="61"/>
        <v>0</v>
      </c>
      <c r="H456" s="94"/>
      <c r="I456" s="89">
        <f t="shared" si="64"/>
        <v>0</v>
      </c>
      <c r="J456" s="84">
        <f t="shared" si="62"/>
        <v>0</v>
      </c>
      <c r="K456" s="85">
        <v>0</v>
      </c>
      <c r="L456" s="11">
        <f t="shared" si="65"/>
        <v>0</v>
      </c>
      <c r="M456" s="96">
        <f t="shared" si="63"/>
        <v>0</v>
      </c>
    </row>
    <row r="457" spans="1:13" ht="13" hidden="1" x14ac:dyDescent="0.3">
      <c r="A457" s="7">
        <v>1990</v>
      </c>
      <c r="B457" s="39" t="s">
        <v>43</v>
      </c>
      <c r="C457" s="91"/>
      <c r="D457" s="92"/>
      <c r="E457" s="93"/>
      <c r="F457" s="93"/>
      <c r="G457" s="81">
        <f t="shared" si="61"/>
        <v>0</v>
      </c>
      <c r="H457" s="94"/>
      <c r="I457" s="89">
        <f t="shared" si="64"/>
        <v>0</v>
      </c>
      <c r="J457" s="84">
        <f t="shared" si="62"/>
        <v>0</v>
      </c>
      <c r="K457" s="85">
        <v>0</v>
      </c>
      <c r="L457" s="95">
        <f t="shared" si="65"/>
        <v>0</v>
      </c>
      <c r="M457" s="90">
        <f t="shared" si="63"/>
        <v>0</v>
      </c>
    </row>
    <row r="458" spans="1:13" ht="13" hidden="1" x14ac:dyDescent="0.3">
      <c r="A458" s="7">
        <v>1995</v>
      </c>
      <c r="B458" s="77" t="s">
        <v>44</v>
      </c>
      <c r="C458" s="91"/>
      <c r="D458" s="92"/>
      <c r="E458" s="93"/>
      <c r="F458" s="93"/>
      <c r="G458" s="81">
        <f t="shared" si="61"/>
        <v>0</v>
      </c>
      <c r="H458" s="94"/>
      <c r="I458" s="98">
        <f t="shared" si="64"/>
        <v>0</v>
      </c>
      <c r="J458" s="99">
        <f t="shared" si="62"/>
        <v>0</v>
      </c>
      <c r="K458" s="85">
        <v>0</v>
      </c>
      <c r="L458" s="95">
        <f t="shared" si="65"/>
        <v>0</v>
      </c>
      <c r="M458" s="90">
        <f t="shared" si="63"/>
        <v>0</v>
      </c>
    </row>
    <row r="459" spans="1:13" ht="13" hidden="1" x14ac:dyDescent="0.3">
      <c r="A459" s="7">
        <v>2440</v>
      </c>
      <c r="B459" s="8" t="s">
        <v>46</v>
      </c>
      <c r="C459" s="91"/>
      <c r="D459" s="92"/>
      <c r="E459" s="93"/>
      <c r="F459" s="93"/>
      <c r="G459" s="81">
        <f t="shared" si="61"/>
        <v>0</v>
      </c>
      <c r="H459" s="94"/>
      <c r="I459" s="98">
        <f t="shared" si="64"/>
        <v>0</v>
      </c>
      <c r="J459" s="99">
        <f t="shared" si="62"/>
        <v>0</v>
      </c>
      <c r="K459" s="85">
        <v>0</v>
      </c>
      <c r="L459" s="95">
        <f t="shared" si="65"/>
        <v>0</v>
      </c>
      <c r="M459" s="90">
        <f t="shared" si="63"/>
        <v>0</v>
      </c>
    </row>
    <row r="460" spans="1:13" ht="13.5" hidden="1" thickBot="1" x14ac:dyDescent="0.35">
      <c r="A460" s="7">
        <v>2005</v>
      </c>
      <c r="B460" s="100" t="s">
        <v>201</v>
      </c>
      <c r="C460" s="101"/>
      <c r="D460" s="102"/>
      <c r="E460" s="103"/>
      <c r="F460" s="103"/>
      <c r="G460" s="81">
        <f t="shared" si="61"/>
        <v>0</v>
      </c>
      <c r="H460" s="104"/>
      <c r="I460" s="105">
        <f t="shared" si="64"/>
        <v>0</v>
      </c>
      <c r="J460" s="106">
        <f t="shared" si="62"/>
        <v>0</v>
      </c>
      <c r="K460" s="85">
        <v>0</v>
      </c>
      <c r="L460" s="107">
        <f t="shared" si="65"/>
        <v>0</v>
      </c>
      <c r="M460" s="108">
        <f t="shared" si="63"/>
        <v>0</v>
      </c>
    </row>
    <row r="461" spans="1:13" ht="13.5" hidden="1" thickBot="1" x14ac:dyDescent="0.35">
      <c r="A461" s="117"/>
      <c r="B461" s="110" t="s">
        <v>45</v>
      </c>
      <c r="C461" s="111">
        <f>SUM(C420:C460)</f>
        <v>0</v>
      </c>
      <c r="D461" s="111">
        <f>SUM(D420:D460)</f>
        <v>0</v>
      </c>
      <c r="E461" s="111">
        <f>SUM(E420:E460)</f>
        <v>0</v>
      </c>
      <c r="F461" s="112">
        <f>SUM(F420:F460)</f>
        <v>0</v>
      </c>
      <c r="G461" s="111">
        <f>SUM(G421:G460)</f>
        <v>0</v>
      </c>
      <c r="H461" s="111">
        <f>SUM(H420:H460)</f>
        <v>0</v>
      </c>
      <c r="I461" s="113"/>
      <c r="J461" s="111">
        <f>SUM(J420:J460)</f>
        <v>0</v>
      </c>
      <c r="K461" s="111">
        <f t="shared" ref="K461:L461" si="66">SUM(K420:K460)</f>
        <v>0</v>
      </c>
      <c r="L461" s="114">
        <f t="shared" si="66"/>
        <v>0</v>
      </c>
      <c r="M461" s="115">
        <f t="shared" si="63"/>
        <v>0</v>
      </c>
    </row>
    <row r="462" spans="1:13" hidden="1" x14ac:dyDescent="0.25"/>
    <row r="463" spans="1:13" hidden="1" x14ac:dyDescent="0.25"/>
    <row r="464" spans="1:13" ht="18" hidden="1" customHeight="1" thickBot="1" x14ac:dyDescent="0.45">
      <c r="A464" s="54"/>
      <c r="B464" s="54"/>
      <c r="C464" s="54"/>
      <c r="D464" s="54"/>
      <c r="E464" s="55" t="s">
        <v>173</v>
      </c>
      <c r="F464" s="60">
        <f>F513-1</f>
        <v>2025</v>
      </c>
      <c r="G464" s="54"/>
      <c r="H464" s="54"/>
      <c r="I464" s="54"/>
      <c r="J464" s="54"/>
      <c r="K464" s="54"/>
    </row>
    <row r="465" spans="1:17" ht="13" hidden="1" x14ac:dyDescent="0.25">
      <c r="A465" s="61"/>
      <c r="B465" s="61"/>
      <c r="C465" s="61"/>
      <c r="D465" s="61"/>
      <c r="E465" s="61"/>
      <c r="F465" s="61"/>
      <c r="G465" s="61"/>
      <c r="H465" s="61"/>
      <c r="I465" s="61"/>
      <c r="J465" s="61"/>
      <c r="K465" s="61"/>
      <c r="Q465" s="2">
        <v>2017</v>
      </c>
    </row>
    <row r="466" spans="1:17" ht="19" hidden="1" customHeight="1" thickBot="1" x14ac:dyDescent="0.45">
      <c r="A466" s="54"/>
      <c r="B466" s="54"/>
      <c r="C466" s="126" t="s">
        <v>174</v>
      </c>
      <c r="D466" s="127"/>
      <c r="E466" s="127"/>
      <c r="F466" s="127"/>
      <c r="G466" s="128" t="s">
        <v>175</v>
      </c>
      <c r="H466" s="129"/>
      <c r="I466" s="62" t="s">
        <v>176</v>
      </c>
      <c r="J466" s="54"/>
      <c r="K466" s="54"/>
      <c r="Q466" s="2">
        <v>2018</v>
      </c>
    </row>
    <row r="467" spans="1:17" ht="64" hidden="1" customHeight="1" thickBot="1" x14ac:dyDescent="0.3">
      <c r="A467" s="130" t="s">
        <v>177</v>
      </c>
      <c r="B467" s="132" t="s">
        <v>178</v>
      </c>
      <c r="C467" s="63" t="s">
        <v>179</v>
      </c>
      <c r="D467" s="64" t="s">
        <v>180</v>
      </c>
      <c r="E467" s="65" t="s">
        <v>181</v>
      </c>
      <c r="F467" s="66" t="s">
        <v>182</v>
      </c>
      <c r="G467" s="66" t="s">
        <v>183</v>
      </c>
      <c r="H467" s="63" t="s">
        <v>184</v>
      </c>
      <c r="I467" s="67" t="s">
        <v>185</v>
      </c>
      <c r="J467" s="68" t="s">
        <v>186</v>
      </c>
      <c r="K467" s="65" t="s">
        <v>202</v>
      </c>
      <c r="L467" s="66" t="s">
        <v>188</v>
      </c>
      <c r="M467" s="67" t="s">
        <v>189</v>
      </c>
    </row>
    <row r="468" spans="1:17" ht="13.5" hidden="1" thickBot="1" x14ac:dyDescent="0.35">
      <c r="A468" s="131"/>
      <c r="B468" s="133"/>
      <c r="C468" s="69" t="s">
        <v>190</v>
      </c>
      <c r="D468" s="70" t="s">
        <v>191</v>
      </c>
      <c r="E468" s="71" t="s">
        <v>192</v>
      </c>
      <c r="F468" s="71" t="s">
        <v>193</v>
      </c>
      <c r="G468" s="72" t="s">
        <v>194</v>
      </c>
      <c r="H468" s="73" t="s">
        <v>195</v>
      </c>
      <c r="I468" s="71" t="s">
        <v>196</v>
      </c>
      <c r="J468" s="69" t="s">
        <v>197</v>
      </c>
      <c r="K468" s="74" t="s">
        <v>198</v>
      </c>
      <c r="L468" s="71" t="s">
        <v>199</v>
      </c>
      <c r="M468" s="75" t="s">
        <v>200</v>
      </c>
    </row>
    <row r="469" spans="1:17" ht="13" hidden="1" x14ac:dyDescent="0.3">
      <c r="A469" s="76">
        <v>1609</v>
      </c>
      <c r="B469" s="77" t="s">
        <v>8</v>
      </c>
      <c r="C469" s="78"/>
      <c r="D469" s="79"/>
      <c r="E469" s="79"/>
      <c r="F469" s="80"/>
      <c r="G469" s="81">
        <f t="shared" ref="G469:G509" si="67">C469-D469+(E469*0.5)-F469</f>
        <v>0</v>
      </c>
      <c r="H469" s="82"/>
      <c r="I469" s="83">
        <f>IF(H469=0,0,1/H469)</f>
        <v>0</v>
      </c>
      <c r="J469" s="84">
        <f t="shared" ref="J469:J509" si="68">IF(H469=0,0,+G469/H469)</f>
        <v>0</v>
      </c>
      <c r="K469" s="85">
        <v>0</v>
      </c>
      <c r="L469" s="86">
        <f>IF(ISERROR(+K469-J469), 0, +K469-J469)</f>
        <v>0</v>
      </c>
      <c r="M469" s="87">
        <f>IFERROR(L469/K469,0)</f>
        <v>0</v>
      </c>
    </row>
    <row r="470" spans="1:17" ht="13" hidden="1" x14ac:dyDescent="0.3">
      <c r="A470" s="41">
        <v>1611</v>
      </c>
      <c r="B470" s="88" t="s">
        <v>9</v>
      </c>
      <c r="C470" s="78"/>
      <c r="D470" s="79"/>
      <c r="E470" s="80"/>
      <c r="F470" s="80"/>
      <c r="G470" s="81">
        <f t="shared" si="67"/>
        <v>0</v>
      </c>
      <c r="H470" s="82"/>
      <c r="I470" s="89">
        <f>IF(H470=0,0,1/H470)</f>
        <v>0</v>
      </c>
      <c r="J470" s="84">
        <f t="shared" si="68"/>
        <v>0</v>
      </c>
      <c r="K470" s="85">
        <v>0</v>
      </c>
      <c r="L470" s="86">
        <f>IF(ISERROR(+K470-J470), 0, +K470-J470)</f>
        <v>0</v>
      </c>
      <c r="M470" s="90">
        <f t="shared" ref="M470:M510" si="69">IFERROR(L470/K470,0)</f>
        <v>0</v>
      </c>
    </row>
    <row r="471" spans="1:17" ht="13" hidden="1" x14ac:dyDescent="0.3">
      <c r="A471" s="7">
        <v>1612</v>
      </c>
      <c r="B471" s="77" t="s">
        <v>10</v>
      </c>
      <c r="C471" s="91"/>
      <c r="D471" s="92"/>
      <c r="E471" s="93"/>
      <c r="F471" s="93"/>
      <c r="G471" s="81">
        <f t="shared" si="67"/>
        <v>0</v>
      </c>
      <c r="H471" s="94"/>
      <c r="I471" s="89">
        <f t="shared" ref="I471:I509" si="70">IF(H471=0,0,1/H471)</f>
        <v>0</v>
      </c>
      <c r="J471" s="84">
        <f t="shared" si="68"/>
        <v>0</v>
      </c>
      <c r="K471" s="85">
        <v>0</v>
      </c>
      <c r="L471" s="95">
        <f t="shared" ref="L471:L509" si="71">IF(ISERROR(+K471-J471), 0, +K471-J471)</f>
        <v>0</v>
      </c>
      <c r="M471" s="90">
        <f t="shared" si="69"/>
        <v>0</v>
      </c>
    </row>
    <row r="472" spans="1:17" ht="13" hidden="1" x14ac:dyDescent="0.3">
      <c r="A472" s="7">
        <v>1805</v>
      </c>
      <c r="B472" s="77" t="s">
        <v>11</v>
      </c>
      <c r="C472" s="91"/>
      <c r="D472" s="92"/>
      <c r="E472" s="93"/>
      <c r="F472" s="93"/>
      <c r="G472" s="81">
        <f t="shared" si="67"/>
        <v>0</v>
      </c>
      <c r="H472" s="94"/>
      <c r="I472" s="89">
        <f t="shared" si="70"/>
        <v>0</v>
      </c>
      <c r="J472" s="84">
        <f t="shared" si="68"/>
        <v>0</v>
      </c>
      <c r="K472" s="85">
        <v>0</v>
      </c>
      <c r="L472" s="95">
        <f t="shared" si="71"/>
        <v>0</v>
      </c>
      <c r="M472" s="90">
        <f t="shared" si="69"/>
        <v>0</v>
      </c>
    </row>
    <row r="473" spans="1:17" ht="13" hidden="1" x14ac:dyDescent="0.3">
      <c r="A473" s="7">
        <v>1808</v>
      </c>
      <c r="B473" s="77" t="s">
        <v>12</v>
      </c>
      <c r="C473" s="91"/>
      <c r="D473" s="92"/>
      <c r="E473" s="93"/>
      <c r="F473" s="93"/>
      <c r="G473" s="81">
        <f t="shared" si="67"/>
        <v>0</v>
      </c>
      <c r="H473" s="94"/>
      <c r="I473" s="89">
        <f t="shared" si="70"/>
        <v>0</v>
      </c>
      <c r="J473" s="84">
        <f t="shared" si="68"/>
        <v>0</v>
      </c>
      <c r="K473" s="85">
        <v>0</v>
      </c>
      <c r="L473" s="95">
        <f t="shared" si="71"/>
        <v>0</v>
      </c>
      <c r="M473" s="90">
        <f t="shared" si="69"/>
        <v>0</v>
      </c>
    </row>
    <row r="474" spans="1:17" ht="13" hidden="1" x14ac:dyDescent="0.3">
      <c r="A474" s="7">
        <v>1810</v>
      </c>
      <c r="B474" s="77" t="s">
        <v>13</v>
      </c>
      <c r="C474" s="91"/>
      <c r="D474" s="92"/>
      <c r="E474" s="93"/>
      <c r="F474" s="93"/>
      <c r="G474" s="81">
        <f t="shared" si="67"/>
        <v>0</v>
      </c>
      <c r="H474" s="94"/>
      <c r="I474" s="89">
        <f t="shared" si="70"/>
        <v>0</v>
      </c>
      <c r="J474" s="84">
        <f t="shared" si="68"/>
        <v>0</v>
      </c>
      <c r="K474" s="85">
        <v>0</v>
      </c>
      <c r="L474" s="95">
        <f t="shared" si="71"/>
        <v>0</v>
      </c>
      <c r="M474" s="90">
        <f t="shared" si="69"/>
        <v>0</v>
      </c>
    </row>
    <row r="475" spans="1:17" ht="13" hidden="1" x14ac:dyDescent="0.3">
      <c r="A475" s="7">
        <v>1815</v>
      </c>
      <c r="B475" s="77" t="s">
        <v>14</v>
      </c>
      <c r="C475" s="91"/>
      <c r="D475" s="92"/>
      <c r="E475" s="93"/>
      <c r="F475" s="93"/>
      <c r="G475" s="81">
        <f t="shared" si="67"/>
        <v>0</v>
      </c>
      <c r="H475" s="94"/>
      <c r="I475" s="89">
        <f t="shared" si="70"/>
        <v>0</v>
      </c>
      <c r="J475" s="84">
        <f t="shared" si="68"/>
        <v>0</v>
      </c>
      <c r="K475" s="85">
        <v>0</v>
      </c>
      <c r="L475" s="95">
        <f t="shared" si="71"/>
        <v>0</v>
      </c>
      <c r="M475" s="90">
        <f t="shared" si="69"/>
        <v>0</v>
      </c>
    </row>
    <row r="476" spans="1:17" ht="13" hidden="1" x14ac:dyDescent="0.3">
      <c r="A476" s="7">
        <v>1820</v>
      </c>
      <c r="B476" s="77" t="s">
        <v>15</v>
      </c>
      <c r="C476" s="91"/>
      <c r="D476" s="92"/>
      <c r="E476" s="93"/>
      <c r="F476" s="93"/>
      <c r="G476" s="81">
        <f t="shared" si="67"/>
        <v>0</v>
      </c>
      <c r="H476" s="94"/>
      <c r="I476" s="89">
        <f t="shared" si="70"/>
        <v>0</v>
      </c>
      <c r="J476" s="84">
        <f t="shared" si="68"/>
        <v>0</v>
      </c>
      <c r="K476" s="85">
        <v>0</v>
      </c>
      <c r="L476" s="95">
        <f t="shared" si="71"/>
        <v>0</v>
      </c>
      <c r="M476" s="90">
        <f t="shared" si="69"/>
        <v>0</v>
      </c>
    </row>
    <row r="477" spans="1:17" ht="13" hidden="1" x14ac:dyDescent="0.3">
      <c r="A477" s="7">
        <v>1825</v>
      </c>
      <c r="B477" s="77" t="s">
        <v>16</v>
      </c>
      <c r="C477" s="91"/>
      <c r="D477" s="92"/>
      <c r="E477" s="93"/>
      <c r="F477" s="93"/>
      <c r="G477" s="81">
        <f t="shared" si="67"/>
        <v>0</v>
      </c>
      <c r="H477" s="94"/>
      <c r="I477" s="89">
        <f t="shared" si="70"/>
        <v>0</v>
      </c>
      <c r="J477" s="84">
        <f t="shared" si="68"/>
        <v>0</v>
      </c>
      <c r="K477" s="85">
        <v>0</v>
      </c>
      <c r="L477" s="95">
        <f t="shared" si="71"/>
        <v>0</v>
      </c>
      <c r="M477" s="90">
        <f t="shared" si="69"/>
        <v>0</v>
      </c>
    </row>
    <row r="478" spans="1:17" ht="13" hidden="1" x14ac:dyDescent="0.3">
      <c r="A478" s="7">
        <v>1830</v>
      </c>
      <c r="B478" s="77" t="s">
        <v>17</v>
      </c>
      <c r="C478" s="91"/>
      <c r="D478" s="92"/>
      <c r="E478" s="93"/>
      <c r="F478" s="93"/>
      <c r="G478" s="81">
        <f t="shared" si="67"/>
        <v>0</v>
      </c>
      <c r="H478" s="94"/>
      <c r="I478" s="89">
        <f t="shared" si="70"/>
        <v>0</v>
      </c>
      <c r="J478" s="84">
        <f t="shared" si="68"/>
        <v>0</v>
      </c>
      <c r="K478" s="85">
        <v>0</v>
      </c>
      <c r="L478" s="11">
        <f t="shared" si="71"/>
        <v>0</v>
      </c>
      <c r="M478" s="96">
        <f t="shared" si="69"/>
        <v>0</v>
      </c>
    </row>
    <row r="479" spans="1:17" ht="13" hidden="1" x14ac:dyDescent="0.3">
      <c r="A479" s="7">
        <v>1835</v>
      </c>
      <c r="B479" s="77" t="s">
        <v>18</v>
      </c>
      <c r="C479" s="91"/>
      <c r="D479" s="92"/>
      <c r="E479" s="93"/>
      <c r="F479" s="93"/>
      <c r="G479" s="81">
        <f t="shared" si="67"/>
        <v>0</v>
      </c>
      <c r="H479" s="94"/>
      <c r="I479" s="89">
        <f t="shared" si="70"/>
        <v>0</v>
      </c>
      <c r="J479" s="84">
        <f t="shared" si="68"/>
        <v>0</v>
      </c>
      <c r="K479" s="85">
        <v>0</v>
      </c>
      <c r="L479" s="95">
        <f t="shared" si="71"/>
        <v>0</v>
      </c>
      <c r="M479" s="90">
        <f t="shared" si="69"/>
        <v>0</v>
      </c>
    </row>
    <row r="480" spans="1:17" ht="13" hidden="1" x14ac:dyDescent="0.3">
      <c r="A480" s="7">
        <v>1840</v>
      </c>
      <c r="B480" s="77" t="s">
        <v>19</v>
      </c>
      <c r="C480" s="91"/>
      <c r="D480" s="92"/>
      <c r="E480" s="93"/>
      <c r="F480" s="93"/>
      <c r="G480" s="81">
        <f t="shared" si="67"/>
        <v>0</v>
      </c>
      <c r="H480" s="94"/>
      <c r="I480" s="89">
        <f t="shared" si="70"/>
        <v>0</v>
      </c>
      <c r="J480" s="84">
        <f t="shared" si="68"/>
        <v>0</v>
      </c>
      <c r="K480" s="85">
        <v>0</v>
      </c>
      <c r="L480" s="11">
        <f t="shared" si="71"/>
        <v>0</v>
      </c>
      <c r="M480" s="96">
        <f t="shared" si="69"/>
        <v>0</v>
      </c>
    </row>
    <row r="481" spans="1:13" ht="13" hidden="1" x14ac:dyDescent="0.3">
      <c r="A481" s="7">
        <v>1845</v>
      </c>
      <c r="B481" s="77" t="s">
        <v>20</v>
      </c>
      <c r="C481" s="91"/>
      <c r="D481" s="92"/>
      <c r="E481" s="93"/>
      <c r="F481" s="93"/>
      <c r="G481" s="81">
        <f t="shared" si="67"/>
        <v>0</v>
      </c>
      <c r="H481" s="94"/>
      <c r="I481" s="89">
        <f t="shared" si="70"/>
        <v>0</v>
      </c>
      <c r="J481" s="84">
        <f t="shared" si="68"/>
        <v>0</v>
      </c>
      <c r="K481" s="85">
        <v>0</v>
      </c>
      <c r="L481" s="95">
        <f t="shared" si="71"/>
        <v>0</v>
      </c>
      <c r="M481" s="90">
        <f t="shared" si="69"/>
        <v>0</v>
      </c>
    </row>
    <row r="482" spans="1:13" ht="13" hidden="1" x14ac:dyDescent="0.3">
      <c r="A482" s="7">
        <v>1850</v>
      </c>
      <c r="B482" s="77" t="s">
        <v>21</v>
      </c>
      <c r="C482" s="91"/>
      <c r="D482" s="92"/>
      <c r="E482" s="93"/>
      <c r="F482" s="93"/>
      <c r="G482" s="81">
        <f t="shared" si="67"/>
        <v>0</v>
      </c>
      <c r="H482" s="94"/>
      <c r="I482" s="89">
        <f t="shared" si="70"/>
        <v>0</v>
      </c>
      <c r="J482" s="84">
        <f t="shared" si="68"/>
        <v>0</v>
      </c>
      <c r="K482" s="85">
        <v>0</v>
      </c>
      <c r="L482" s="95">
        <f t="shared" si="71"/>
        <v>0</v>
      </c>
      <c r="M482" s="90">
        <f t="shared" si="69"/>
        <v>0</v>
      </c>
    </row>
    <row r="483" spans="1:13" ht="13" hidden="1" x14ac:dyDescent="0.3">
      <c r="A483" s="7">
        <v>1855</v>
      </c>
      <c r="B483" s="77" t="s">
        <v>22</v>
      </c>
      <c r="C483" s="91"/>
      <c r="D483" s="92"/>
      <c r="E483" s="93"/>
      <c r="F483" s="93"/>
      <c r="G483" s="81">
        <f t="shared" si="67"/>
        <v>0</v>
      </c>
      <c r="H483" s="94"/>
      <c r="I483" s="89">
        <f t="shared" si="70"/>
        <v>0</v>
      </c>
      <c r="J483" s="84">
        <f t="shared" si="68"/>
        <v>0</v>
      </c>
      <c r="K483" s="85">
        <v>0</v>
      </c>
      <c r="L483" s="95">
        <f t="shared" si="71"/>
        <v>0</v>
      </c>
      <c r="M483" s="90">
        <f t="shared" si="69"/>
        <v>0</v>
      </c>
    </row>
    <row r="484" spans="1:13" ht="13" hidden="1" x14ac:dyDescent="0.3">
      <c r="A484" s="7">
        <v>1860</v>
      </c>
      <c r="B484" s="77" t="s">
        <v>23</v>
      </c>
      <c r="C484" s="91"/>
      <c r="D484" s="92"/>
      <c r="E484" s="93"/>
      <c r="F484" s="93"/>
      <c r="G484" s="81">
        <f t="shared" si="67"/>
        <v>0</v>
      </c>
      <c r="H484" s="94"/>
      <c r="I484" s="89">
        <f t="shared" si="70"/>
        <v>0</v>
      </c>
      <c r="J484" s="84">
        <f t="shared" si="68"/>
        <v>0</v>
      </c>
      <c r="K484" s="85">
        <v>0</v>
      </c>
      <c r="L484" s="95">
        <f t="shared" si="71"/>
        <v>0</v>
      </c>
      <c r="M484" s="90">
        <f t="shared" si="69"/>
        <v>0</v>
      </c>
    </row>
    <row r="485" spans="1:13" ht="13" hidden="1" x14ac:dyDescent="0.3">
      <c r="A485" s="7">
        <v>1860</v>
      </c>
      <c r="B485" s="77" t="s">
        <v>24</v>
      </c>
      <c r="C485" s="91"/>
      <c r="D485" s="92"/>
      <c r="E485" s="93"/>
      <c r="F485" s="93"/>
      <c r="G485" s="81">
        <f t="shared" si="67"/>
        <v>0</v>
      </c>
      <c r="H485" s="94"/>
      <c r="I485" s="89">
        <f t="shared" si="70"/>
        <v>0</v>
      </c>
      <c r="J485" s="84">
        <f t="shared" si="68"/>
        <v>0</v>
      </c>
      <c r="K485" s="85">
        <v>0</v>
      </c>
      <c r="L485" s="95">
        <f t="shared" si="71"/>
        <v>0</v>
      </c>
      <c r="M485" s="90">
        <f t="shared" si="69"/>
        <v>0</v>
      </c>
    </row>
    <row r="486" spans="1:13" ht="13" hidden="1" x14ac:dyDescent="0.3">
      <c r="A486" s="7">
        <v>1905</v>
      </c>
      <c r="B486" s="77" t="s">
        <v>11</v>
      </c>
      <c r="C486" s="91"/>
      <c r="D486" s="92"/>
      <c r="E486" s="93"/>
      <c r="F486" s="93"/>
      <c r="G486" s="81">
        <f t="shared" si="67"/>
        <v>0</v>
      </c>
      <c r="H486" s="94"/>
      <c r="I486" s="89">
        <f t="shared" si="70"/>
        <v>0</v>
      </c>
      <c r="J486" s="84">
        <f t="shared" si="68"/>
        <v>0</v>
      </c>
      <c r="K486" s="85">
        <v>0</v>
      </c>
      <c r="L486" s="95">
        <f t="shared" si="71"/>
        <v>0</v>
      </c>
      <c r="M486" s="90">
        <f t="shared" si="69"/>
        <v>0</v>
      </c>
    </row>
    <row r="487" spans="1:13" ht="13" hidden="1" x14ac:dyDescent="0.3">
      <c r="A487" s="7">
        <v>1908</v>
      </c>
      <c r="B487" s="77" t="s">
        <v>25</v>
      </c>
      <c r="C487" s="91"/>
      <c r="D487" s="92"/>
      <c r="E487" s="93"/>
      <c r="F487" s="93"/>
      <c r="G487" s="81">
        <f t="shared" si="67"/>
        <v>0</v>
      </c>
      <c r="H487" s="94"/>
      <c r="I487" s="89">
        <f t="shared" si="70"/>
        <v>0</v>
      </c>
      <c r="J487" s="84">
        <f t="shared" si="68"/>
        <v>0</v>
      </c>
      <c r="K487" s="85">
        <v>0</v>
      </c>
      <c r="L487" s="95">
        <f t="shared" si="71"/>
        <v>0</v>
      </c>
      <c r="M487" s="90">
        <f t="shared" si="69"/>
        <v>0</v>
      </c>
    </row>
    <row r="488" spans="1:13" ht="13" hidden="1" x14ac:dyDescent="0.3">
      <c r="A488" s="7">
        <v>1910</v>
      </c>
      <c r="B488" s="77" t="s">
        <v>13</v>
      </c>
      <c r="C488" s="91"/>
      <c r="D488" s="92"/>
      <c r="E488" s="93"/>
      <c r="F488" s="93"/>
      <c r="G488" s="81">
        <f t="shared" si="67"/>
        <v>0</v>
      </c>
      <c r="H488" s="94"/>
      <c r="I488" s="89">
        <f t="shared" si="70"/>
        <v>0</v>
      </c>
      <c r="J488" s="84">
        <f t="shared" si="68"/>
        <v>0</v>
      </c>
      <c r="K488" s="85">
        <v>0</v>
      </c>
      <c r="L488" s="95">
        <f t="shared" si="71"/>
        <v>0</v>
      </c>
      <c r="M488" s="90">
        <f t="shared" si="69"/>
        <v>0</v>
      </c>
    </row>
    <row r="489" spans="1:13" ht="13" hidden="1" x14ac:dyDescent="0.3">
      <c r="A489" s="7">
        <v>1915</v>
      </c>
      <c r="B489" s="77" t="s">
        <v>26</v>
      </c>
      <c r="C489" s="91"/>
      <c r="D489" s="92"/>
      <c r="E489" s="93"/>
      <c r="F489" s="93"/>
      <c r="G489" s="81">
        <f t="shared" si="67"/>
        <v>0</v>
      </c>
      <c r="H489" s="94"/>
      <c r="I489" s="89">
        <f t="shared" si="70"/>
        <v>0</v>
      </c>
      <c r="J489" s="84">
        <f t="shared" si="68"/>
        <v>0</v>
      </c>
      <c r="K489" s="85">
        <v>0</v>
      </c>
      <c r="L489" s="95">
        <f t="shared" si="71"/>
        <v>0</v>
      </c>
      <c r="M489" s="90">
        <f t="shared" si="69"/>
        <v>0</v>
      </c>
    </row>
    <row r="490" spans="1:13" ht="13" hidden="1" x14ac:dyDescent="0.3">
      <c r="A490" s="7">
        <v>1915</v>
      </c>
      <c r="B490" s="77" t="s">
        <v>27</v>
      </c>
      <c r="C490" s="91"/>
      <c r="D490" s="92"/>
      <c r="E490" s="93"/>
      <c r="F490" s="93"/>
      <c r="G490" s="81">
        <f t="shared" si="67"/>
        <v>0</v>
      </c>
      <c r="H490" s="94"/>
      <c r="I490" s="89">
        <f t="shared" si="70"/>
        <v>0</v>
      </c>
      <c r="J490" s="84">
        <f t="shared" si="68"/>
        <v>0</v>
      </c>
      <c r="K490" s="85">
        <v>0</v>
      </c>
      <c r="L490" s="95">
        <f t="shared" si="71"/>
        <v>0</v>
      </c>
      <c r="M490" s="90">
        <f t="shared" si="69"/>
        <v>0</v>
      </c>
    </row>
    <row r="491" spans="1:13" ht="13" hidden="1" x14ac:dyDescent="0.3">
      <c r="A491" s="7">
        <v>1920</v>
      </c>
      <c r="B491" s="77" t="s">
        <v>28</v>
      </c>
      <c r="C491" s="91"/>
      <c r="D491" s="92"/>
      <c r="E491" s="93"/>
      <c r="F491" s="93"/>
      <c r="G491" s="81">
        <f t="shared" si="67"/>
        <v>0</v>
      </c>
      <c r="H491" s="94"/>
      <c r="I491" s="89">
        <f t="shared" si="70"/>
        <v>0</v>
      </c>
      <c r="J491" s="84">
        <f t="shared" si="68"/>
        <v>0</v>
      </c>
      <c r="K491" s="85">
        <v>0</v>
      </c>
      <c r="L491" s="95">
        <f t="shared" si="71"/>
        <v>0</v>
      </c>
      <c r="M491" s="90">
        <f t="shared" si="69"/>
        <v>0</v>
      </c>
    </row>
    <row r="492" spans="1:13" ht="13" hidden="1" x14ac:dyDescent="0.3">
      <c r="A492" s="7">
        <v>1920</v>
      </c>
      <c r="B492" s="77" t="s">
        <v>29</v>
      </c>
      <c r="C492" s="91"/>
      <c r="D492" s="92"/>
      <c r="E492" s="93"/>
      <c r="F492" s="93"/>
      <c r="G492" s="81">
        <f t="shared" si="67"/>
        <v>0</v>
      </c>
      <c r="H492" s="94"/>
      <c r="I492" s="89">
        <f t="shared" si="70"/>
        <v>0</v>
      </c>
      <c r="J492" s="84">
        <f t="shared" si="68"/>
        <v>0</v>
      </c>
      <c r="K492" s="85">
        <v>0</v>
      </c>
      <c r="L492" s="11">
        <f t="shared" si="71"/>
        <v>0</v>
      </c>
      <c r="M492" s="96">
        <f t="shared" si="69"/>
        <v>0</v>
      </c>
    </row>
    <row r="493" spans="1:13" ht="13" hidden="1" x14ac:dyDescent="0.3">
      <c r="A493" s="7">
        <v>1920</v>
      </c>
      <c r="B493" s="77" t="s">
        <v>30</v>
      </c>
      <c r="C493" s="91"/>
      <c r="D493" s="92"/>
      <c r="E493" s="93"/>
      <c r="F493" s="93"/>
      <c r="G493" s="81">
        <f t="shared" si="67"/>
        <v>0</v>
      </c>
      <c r="H493" s="94"/>
      <c r="I493" s="89">
        <f t="shared" si="70"/>
        <v>0</v>
      </c>
      <c r="J493" s="84">
        <f t="shared" si="68"/>
        <v>0</v>
      </c>
      <c r="K493" s="85">
        <v>0</v>
      </c>
      <c r="L493" s="11">
        <f t="shared" si="71"/>
        <v>0</v>
      </c>
      <c r="M493" s="96">
        <f t="shared" si="69"/>
        <v>0</v>
      </c>
    </row>
    <row r="494" spans="1:13" ht="13" hidden="1" x14ac:dyDescent="0.3">
      <c r="A494" s="7">
        <v>1930</v>
      </c>
      <c r="B494" s="77" t="s">
        <v>31</v>
      </c>
      <c r="C494" s="91"/>
      <c r="D494" s="92"/>
      <c r="E494" s="93"/>
      <c r="F494" s="93"/>
      <c r="G494" s="81">
        <f t="shared" si="67"/>
        <v>0</v>
      </c>
      <c r="H494" s="94"/>
      <c r="I494" s="89">
        <f t="shared" si="70"/>
        <v>0</v>
      </c>
      <c r="J494" s="84">
        <f t="shared" si="68"/>
        <v>0</v>
      </c>
      <c r="K494" s="85">
        <v>0</v>
      </c>
      <c r="L494" s="11">
        <f t="shared" si="71"/>
        <v>0</v>
      </c>
      <c r="M494" s="90">
        <f t="shared" si="69"/>
        <v>0</v>
      </c>
    </row>
    <row r="495" spans="1:13" ht="13" hidden="1" x14ac:dyDescent="0.3">
      <c r="A495" s="7">
        <v>1935</v>
      </c>
      <c r="B495" s="77" t="s">
        <v>32</v>
      </c>
      <c r="C495" s="91"/>
      <c r="D495" s="92"/>
      <c r="E495" s="93"/>
      <c r="F495" s="93"/>
      <c r="G495" s="81">
        <f t="shared" si="67"/>
        <v>0</v>
      </c>
      <c r="H495" s="94"/>
      <c r="I495" s="89">
        <f t="shared" si="70"/>
        <v>0</v>
      </c>
      <c r="J495" s="84">
        <f t="shared" si="68"/>
        <v>0</v>
      </c>
      <c r="K495" s="85">
        <v>0</v>
      </c>
      <c r="L495" s="95">
        <f t="shared" si="71"/>
        <v>0</v>
      </c>
      <c r="M495" s="90">
        <f t="shared" si="69"/>
        <v>0</v>
      </c>
    </row>
    <row r="496" spans="1:13" ht="13" hidden="1" x14ac:dyDescent="0.3">
      <c r="A496" s="7">
        <v>1940</v>
      </c>
      <c r="B496" s="77" t="s">
        <v>33</v>
      </c>
      <c r="C496" s="91"/>
      <c r="D496" s="92"/>
      <c r="E496" s="93"/>
      <c r="F496" s="93"/>
      <c r="G496" s="81">
        <f t="shared" si="67"/>
        <v>0</v>
      </c>
      <c r="H496" s="94"/>
      <c r="I496" s="89">
        <f t="shared" si="70"/>
        <v>0</v>
      </c>
      <c r="J496" s="84">
        <f t="shared" si="68"/>
        <v>0</v>
      </c>
      <c r="K496" s="85">
        <v>0</v>
      </c>
      <c r="L496" s="11">
        <f t="shared" si="71"/>
        <v>0</v>
      </c>
      <c r="M496" s="96">
        <f t="shared" si="69"/>
        <v>0</v>
      </c>
    </row>
    <row r="497" spans="1:13" ht="13" hidden="1" x14ac:dyDescent="0.3">
      <c r="A497" s="7">
        <v>1945</v>
      </c>
      <c r="B497" s="77" t="s">
        <v>34</v>
      </c>
      <c r="C497" s="91"/>
      <c r="D497" s="92"/>
      <c r="E497" s="93"/>
      <c r="F497" s="93"/>
      <c r="G497" s="81">
        <f t="shared" si="67"/>
        <v>0</v>
      </c>
      <c r="H497" s="94"/>
      <c r="I497" s="89">
        <f t="shared" si="70"/>
        <v>0</v>
      </c>
      <c r="J497" s="84">
        <f t="shared" si="68"/>
        <v>0</v>
      </c>
      <c r="K497" s="85">
        <v>0</v>
      </c>
      <c r="L497" s="95">
        <f t="shared" si="71"/>
        <v>0</v>
      </c>
      <c r="M497" s="90">
        <f t="shared" si="69"/>
        <v>0</v>
      </c>
    </row>
    <row r="498" spans="1:13" ht="13" hidden="1" x14ac:dyDescent="0.3">
      <c r="A498" s="7">
        <v>1950</v>
      </c>
      <c r="B498" s="77" t="s">
        <v>35</v>
      </c>
      <c r="C498" s="91"/>
      <c r="D498" s="92"/>
      <c r="E498" s="93"/>
      <c r="F498" s="93"/>
      <c r="G498" s="81">
        <f t="shared" si="67"/>
        <v>0</v>
      </c>
      <c r="H498" s="94"/>
      <c r="I498" s="89">
        <f t="shared" si="70"/>
        <v>0</v>
      </c>
      <c r="J498" s="84">
        <f t="shared" si="68"/>
        <v>0</v>
      </c>
      <c r="K498" s="85">
        <v>0</v>
      </c>
      <c r="L498" s="11">
        <f t="shared" si="71"/>
        <v>0</v>
      </c>
      <c r="M498" s="96">
        <f t="shared" si="69"/>
        <v>0</v>
      </c>
    </row>
    <row r="499" spans="1:13" ht="13" hidden="1" x14ac:dyDescent="0.3">
      <c r="A499" s="7">
        <v>1955</v>
      </c>
      <c r="B499" s="77" t="s">
        <v>36</v>
      </c>
      <c r="C499" s="91"/>
      <c r="D499" s="92"/>
      <c r="E499" s="93"/>
      <c r="F499" s="93"/>
      <c r="G499" s="81">
        <f t="shared" si="67"/>
        <v>0</v>
      </c>
      <c r="H499" s="94"/>
      <c r="I499" s="89">
        <f t="shared" si="70"/>
        <v>0</v>
      </c>
      <c r="J499" s="84">
        <f t="shared" si="68"/>
        <v>0</v>
      </c>
      <c r="K499" s="85">
        <v>0</v>
      </c>
      <c r="L499" s="11">
        <f t="shared" si="71"/>
        <v>0</v>
      </c>
      <c r="M499" s="96">
        <f t="shared" si="69"/>
        <v>0</v>
      </c>
    </row>
    <row r="500" spans="1:13" ht="13" hidden="1" x14ac:dyDescent="0.3">
      <c r="A500" s="7">
        <v>1955</v>
      </c>
      <c r="B500" s="77" t="s">
        <v>37</v>
      </c>
      <c r="C500" s="91"/>
      <c r="D500" s="92"/>
      <c r="E500" s="93"/>
      <c r="F500" s="93"/>
      <c r="G500" s="81">
        <f t="shared" si="67"/>
        <v>0</v>
      </c>
      <c r="H500" s="94"/>
      <c r="I500" s="89">
        <f t="shared" si="70"/>
        <v>0</v>
      </c>
      <c r="J500" s="84">
        <f t="shared" si="68"/>
        <v>0</v>
      </c>
      <c r="K500" s="85">
        <v>0</v>
      </c>
      <c r="L500" s="95">
        <f t="shared" si="71"/>
        <v>0</v>
      </c>
      <c r="M500" s="90">
        <f t="shared" si="69"/>
        <v>0</v>
      </c>
    </row>
    <row r="501" spans="1:13" ht="13" hidden="1" x14ac:dyDescent="0.3">
      <c r="A501" s="7">
        <v>1960</v>
      </c>
      <c r="B501" s="77" t="s">
        <v>38</v>
      </c>
      <c r="C501" s="91"/>
      <c r="D501" s="92"/>
      <c r="E501" s="93"/>
      <c r="F501" s="93"/>
      <c r="G501" s="81">
        <f t="shared" si="67"/>
        <v>0</v>
      </c>
      <c r="H501" s="94"/>
      <c r="I501" s="89">
        <f t="shared" si="70"/>
        <v>0</v>
      </c>
      <c r="J501" s="84">
        <f t="shared" si="68"/>
        <v>0</v>
      </c>
      <c r="K501" s="85">
        <v>0</v>
      </c>
      <c r="L501" s="11">
        <f t="shared" si="71"/>
        <v>0</v>
      </c>
      <c r="M501" s="96">
        <f t="shared" si="69"/>
        <v>0</v>
      </c>
    </row>
    <row r="502" spans="1:13" ht="13" hidden="1" x14ac:dyDescent="0.3">
      <c r="A502" s="7">
        <v>1970</v>
      </c>
      <c r="B502" s="97" t="s">
        <v>39</v>
      </c>
      <c r="C502" s="91"/>
      <c r="D502" s="92"/>
      <c r="E502" s="93"/>
      <c r="F502" s="93"/>
      <c r="G502" s="81">
        <f t="shared" si="67"/>
        <v>0</v>
      </c>
      <c r="H502" s="94"/>
      <c r="I502" s="89">
        <f t="shared" si="70"/>
        <v>0</v>
      </c>
      <c r="J502" s="84">
        <f t="shared" si="68"/>
        <v>0</v>
      </c>
      <c r="K502" s="85">
        <v>0</v>
      </c>
      <c r="L502" s="11">
        <f t="shared" si="71"/>
        <v>0</v>
      </c>
      <c r="M502" s="96">
        <f t="shared" si="69"/>
        <v>0</v>
      </c>
    </row>
    <row r="503" spans="1:13" ht="13" hidden="1" x14ac:dyDescent="0.3">
      <c r="A503" s="7">
        <v>1975</v>
      </c>
      <c r="B503" s="77" t="s">
        <v>40</v>
      </c>
      <c r="C503" s="91"/>
      <c r="D503" s="92"/>
      <c r="E503" s="93"/>
      <c r="F503" s="93"/>
      <c r="G503" s="81">
        <f t="shared" si="67"/>
        <v>0</v>
      </c>
      <c r="H503" s="94"/>
      <c r="I503" s="89">
        <f t="shared" si="70"/>
        <v>0</v>
      </c>
      <c r="J503" s="84">
        <f t="shared" si="68"/>
        <v>0</v>
      </c>
      <c r="K503" s="85">
        <v>0</v>
      </c>
      <c r="L503" s="95">
        <f t="shared" si="71"/>
        <v>0</v>
      </c>
      <c r="M503" s="90">
        <f t="shared" si="69"/>
        <v>0</v>
      </c>
    </row>
    <row r="504" spans="1:13" ht="13" hidden="1" x14ac:dyDescent="0.3">
      <c r="A504" s="7">
        <v>1980</v>
      </c>
      <c r="B504" s="77" t="s">
        <v>41</v>
      </c>
      <c r="C504" s="91"/>
      <c r="D504" s="92"/>
      <c r="E504" s="93"/>
      <c r="F504" s="93"/>
      <c r="G504" s="81">
        <f t="shared" si="67"/>
        <v>0</v>
      </c>
      <c r="H504" s="94"/>
      <c r="I504" s="89">
        <f t="shared" si="70"/>
        <v>0</v>
      </c>
      <c r="J504" s="84">
        <f t="shared" si="68"/>
        <v>0</v>
      </c>
      <c r="K504" s="85">
        <v>0</v>
      </c>
      <c r="L504" s="95">
        <f t="shared" si="71"/>
        <v>0</v>
      </c>
      <c r="M504" s="90">
        <f t="shared" si="69"/>
        <v>0</v>
      </c>
    </row>
    <row r="505" spans="1:13" ht="13" hidden="1" x14ac:dyDescent="0.3">
      <c r="A505" s="7">
        <v>1985</v>
      </c>
      <c r="B505" s="77" t="s">
        <v>42</v>
      </c>
      <c r="C505" s="91"/>
      <c r="D505" s="92"/>
      <c r="E505" s="93"/>
      <c r="F505" s="93"/>
      <c r="G505" s="81">
        <f t="shared" si="67"/>
        <v>0</v>
      </c>
      <c r="H505" s="94"/>
      <c r="I505" s="89">
        <f t="shared" si="70"/>
        <v>0</v>
      </c>
      <c r="J505" s="84">
        <f t="shared" si="68"/>
        <v>0</v>
      </c>
      <c r="K505" s="85">
        <v>0</v>
      </c>
      <c r="L505" s="11">
        <f t="shared" si="71"/>
        <v>0</v>
      </c>
      <c r="M505" s="96">
        <f t="shared" si="69"/>
        <v>0</v>
      </c>
    </row>
    <row r="506" spans="1:13" ht="13" hidden="1" x14ac:dyDescent="0.3">
      <c r="A506" s="7">
        <v>1990</v>
      </c>
      <c r="B506" s="39" t="s">
        <v>43</v>
      </c>
      <c r="C506" s="91"/>
      <c r="D506" s="92"/>
      <c r="E506" s="93"/>
      <c r="F506" s="93"/>
      <c r="G506" s="81">
        <f t="shared" si="67"/>
        <v>0</v>
      </c>
      <c r="H506" s="94"/>
      <c r="I506" s="89">
        <f t="shared" si="70"/>
        <v>0</v>
      </c>
      <c r="J506" s="84">
        <f t="shared" si="68"/>
        <v>0</v>
      </c>
      <c r="K506" s="85">
        <v>0</v>
      </c>
      <c r="L506" s="95">
        <f t="shared" si="71"/>
        <v>0</v>
      </c>
      <c r="M506" s="90">
        <f t="shared" si="69"/>
        <v>0</v>
      </c>
    </row>
    <row r="507" spans="1:13" ht="13" hidden="1" x14ac:dyDescent="0.3">
      <c r="A507" s="7">
        <v>1995</v>
      </c>
      <c r="B507" s="77" t="s">
        <v>44</v>
      </c>
      <c r="C507" s="91"/>
      <c r="D507" s="92"/>
      <c r="E507" s="93"/>
      <c r="F507" s="93"/>
      <c r="G507" s="81">
        <f t="shared" si="67"/>
        <v>0</v>
      </c>
      <c r="H507" s="94"/>
      <c r="I507" s="98">
        <f t="shared" si="70"/>
        <v>0</v>
      </c>
      <c r="J507" s="99">
        <f t="shared" si="68"/>
        <v>0</v>
      </c>
      <c r="K507" s="85">
        <v>0</v>
      </c>
      <c r="L507" s="95">
        <f t="shared" si="71"/>
        <v>0</v>
      </c>
      <c r="M507" s="90">
        <f t="shared" si="69"/>
        <v>0</v>
      </c>
    </row>
    <row r="508" spans="1:13" ht="13" hidden="1" x14ac:dyDescent="0.3">
      <c r="A508" s="7">
        <v>2440</v>
      </c>
      <c r="B508" s="8" t="s">
        <v>46</v>
      </c>
      <c r="C508" s="91"/>
      <c r="D508" s="92"/>
      <c r="E508" s="93"/>
      <c r="F508" s="93"/>
      <c r="G508" s="81">
        <f t="shared" si="67"/>
        <v>0</v>
      </c>
      <c r="H508" s="94"/>
      <c r="I508" s="98">
        <f t="shared" si="70"/>
        <v>0</v>
      </c>
      <c r="J508" s="99">
        <f t="shared" si="68"/>
        <v>0</v>
      </c>
      <c r="K508" s="85">
        <v>0</v>
      </c>
      <c r="L508" s="95">
        <f t="shared" si="71"/>
        <v>0</v>
      </c>
      <c r="M508" s="90">
        <f t="shared" si="69"/>
        <v>0</v>
      </c>
    </row>
    <row r="509" spans="1:13" ht="13.5" hidden="1" thickBot="1" x14ac:dyDescent="0.35">
      <c r="A509" s="7">
        <v>2005</v>
      </c>
      <c r="B509" s="100" t="s">
        <v>201</v>
      </c>
      <c r="C509" s="101"/>
      <c r="D509" s="102"/>
      <c r="E509" s="103"/>
      <c r="F509" s="103"/>
      <c r="G509" s="81">
        <f t="shared" si="67"/>
        <v>0</v>
      </c>
      <c r="H509" s="104"/>
      <c r="I509" s="105">
        <f t="shared" si="70"/>
        <v>0</v>
      </c>
      <c r="J509" s="106">
        <f t="shared" si="68"/>
        <v>0</v>
      </c>
      <c r="K509" s="85">
        <v>0</v>
      </c>
      <c r="L509" s="107">
        <f t="shared" si="71"/>
        <v>0</v>
      </c>
      <c r="M509" s="108">
        <f t="shared" si="69"/>
        <v>0</v>
      </c>
    </row>
    <row r="510" spans="1:13" ht="13.5" hidden="1" thickBot="1" x14ac:dyDescent="0.35">
      <c r="A510" s="117"/>
      <c r="B510" s="110" t="s">
        <v>45</v>
      </c>
      <c r="C510" s="111">
        <f>SUM(C469:C509)</f>
        <v>0</v>
      </c>
      <c r="D510" s="111">
        <f>SUM(D469:D509)</f>
        <v>0</v>
      </c>
      <c r="E510" s="111">
        <f>SUM(E469:E509)</f>
        <v>0</v>
      </c>
      <c r="F510" s="112">
        <f>SUM(F469:F509)</f>
        <v>0</v>
      </c>
      <c r="G510" s="111">
        <f>SUM(G470:G509)</f>
        <v>0</v>
      </c>
      <c r="H510" s="111">
        <f>SUM(H469:H509)</f>
        <v>0</v>
      </c>
      <c r="I510" s="113"/>
      <c r="J510" s="111">
        <f>SUM(J469:J509)</f>
        <v>0</v>
      </c>
      <c r="K510" s="111">
        <f t="shared" ref="K510:L510" si="72">SUM(K469:K509)</f>
        <v>0</v>
      </c>
      <c r="L510" s="114">
        <f t="shared" si="72"/>
        <v>0</v>
      </c>
      <c r="M510" s="115">
        <f t="shared" si="69"/>
        <v>0</v>
      </c>
    </row>
    <row r="511" spans="1:13" hidden="1" x14ac:dyDescent="0.25"/>
    <row r="512" spans="1:13" ht="13.5" thickBot="1" x14ac:dyDescent="0.35">
      <c r="B512" s="134"/>
      <c r="C512" s="135"/>
      <c r="D512" s="135"/>
    </row>
    <row r="513" spans="1:17" ht="18" customHeight="1" thickBot="1" x14ac:dyDescent="0.45">
      <c r="A513" s="54"/>
      <c r="B513" s="54"/>
      <c r="C513" s="54"/>
      <c r="D513" s="54"/>
      <c r="E513" s="55" t="s">
        <v>173</v>
      </c>
      <c r="F513" s="60">
        <v>2026</v>
      </c>
      <c r="G513" s="54"/>
      <c r="H513" s="54"/>
      <c r="I513" s="54"/>
      <c r="J513" s="54"/>
      <c r="K513" s="54"/>
    </row>
    <row r="514" spans="1:17" ht="13.5" thickBot="1" x14ac:dyDescent="0.3">
      <c r="A514" s="61"/>
      <c r="B514" s="61"/>
      <c r="C514" s="61"/>
      <c r="D514" s="61"/>
      <c r="E514" s="61"/>
      <c r="F514" s="61"/>
      <c r="G514" s="61"/>
      <c r="H514" s="61"/>
      <c r="I514" s="61"/>
      <c r="J514" s="61"/>
      <c r="K514" s="61"/>
      <c r="Q514" s="2">
        <v>2017</v>
      </c>
    </row>
    <row r="515" spans="1:17" ht="19" customHeight="1" thickBot="1" x14ac:dyDescent="0.45">
      <c r="A515" s="54"/>
      <c r="B515" s="54"/>
      <c r="C515" s="126" t="s">
        <v>174</v>
      </c>
      <c r="D515" s="127"/>
      <c r="E515" s="127"/>
      <c r="F515" s="127"/>
      <c r="G515" s="128" t="s">
        <v>175</v>
      </c>
      <c r="H515" s="129"/>
      <c r="I515" s="62" t="s">
        <v>176</v>
      </c>
      <c r="J515" s="54"/>
      <c r="K515" s="54"/>
      <c r="Q515" s="2">
        <v>2018</v>
      </c>
    </row>
    <row r="516" spans="1:17" ht="64" customHeight="1" thickBot="1" x14ac:dyDescent="0.3">
      <c r="A516" s="130" t="s">
        <v>177</v>
      </c>
      <c r="B516" s="132" t="s">
        <v>178</v>
      </c>
      <c r="C516" s="63" t="s">
        <v>179</v>
      </c>
      <c r="D516" s="64" t="s">
        <v>180</v>
      </c>
      <c r="E516" s="65" t="s">
        <v>181</v>
      </c>
      <c r="F516" s="66" t="s">
        <v>182</v>
      </c>
      <c r="G516" s="66" t="s">
        <v>183</v>
      </c>
      <c r="H516" s="63" t="s">
        <v>184</v>
      </c>
      <c r="I516" s="67" t="s">
        <v>185</v>
      </c>
      <c r="J516" s="68" t="s">
        <v>186</v>
      </c>
      <c r="K516" s="65" t="s">
        <v>202</v>
      </c>
      <c r="L516" s="66" t="s">
        <v>188</v>
      </c>
      <c r="M516" s="67" t="s">
        <v>189</v>
      </c>
    </row>
    <row r="517" spans="1:17" ht="13.5" thickBot="1" x14ac:dyDescent="0.35">
      <c r="A517" s="131"/>
      <c r="B517" s="133"/>
      <c r="C517" s="69" t="s">
        <v>190</v>
      </c>
      <c r="D517" s="70" t="s">
        <v>191</v>
      </c>
      <c r="E517" s="71" t="s">
        <v>192</v>
      </c>
      <c r="F517" s="71" t="s">
        <v>193</v>
      </c>
      <c r="G517" s="72" t="s">
        <v>194</v>
      </c>
      <c r="H517" s="73" t="s">
        <v>195</v>
      </c>
      <c r="I517" s="71" t="s">
        <v>196</v>
      </c>
      <c r="J517" s="69" t="s">
        <v>197</v>
      </c>
      <c r="K517" s="74" t="s">
        <v>198</v>
      </c>
      <c r="L517" s="71" t="s">
        <v>199</v>
      </c>
      <c r="M517" s="75" t="s">
        <v>200</v>
      </c>
    </row>
    <row r="518" spans="1:17" ht="13" x14ac:dyDescent="0.3">
      <c r="A518" s="76">
        <v>1609</v>
      </c>
      <c r="B518" s="77" t="s">
        <v>8</v>
      </c>
      <c r="C518" s="78">
        <v>0</v>
      </c>
      <c r="D518" s="79">
        <v>0</v>
      </c>
      <c r="E518" s="79">
        <v>0</v>
      </c>
      <c r="F518" s="80">
        <v>0</v>
      </c>
      <c r="G518" s="81">
        <f t="shared" ref="G518:G558" si="73">C518-D518+(E518*0.5)-F518</f>
        <v>0</v>
      </c>
      <c r="H518" s="82">
        <v>10</v>
      </c>
      <c r="I518" s="83">
        <f>IF(H518=0,0,1/H518)</f>
        <v>0.1</v>
      </c>
      <c r="J518" s="84">
        <f t="shared" ref="J518:J558" si="74">IF(H518=0,0,+G518/H518)</f>
        <v>0</v>
      </c>
      <c r="K518" s="85">
        <v>0</v>
      </c>
      <c r="L518" s="86">
        <f>IF(ISERROR(+K518-J518), 0, +K518-J518)</f>
        <v>0</v>
      </c>
      <c r="M518" s="87">
        <f>IFERROR(L518/K518,0)</f>
        <v>0</v>
      </c>
    </row>
    <row r="519" spans="1:17" ht="13" hidden="1" x14ac:dyDescent="0.3">
      <c r="A519" s="41">
        <v>1611</v>
      </c>
      <c r="B519" s="88" t="s">
        <v>9</v>
      </c>
      <c r="C519" s="78"/>
      <c r="D519" s="79">
        <v>0</v>
      </c>
      <c r="E519" s="80">
        <v>0</v>
      </c>
      <c r="F519" s="80">
        <v>0</v>
      </c>
      <c r="G519" s="81">
        <f t="shared" si="73"/>
        <v>0</v>
      </c>
      <c r="H519" s="82"/>
      <c r="I519" s="89">
        <f>IF(H519=0,0,1/H519)</f>
        <v>0</v>
      </c>
      <c r="J519" s="84">
        <f t="shared" si="74"/>
        <v>0</v>
      </c>
      <c r="K519" s="85">
        <v>0</v>
      </c>
      <c r="L519" s="86">
        <f>IF(ISERROR(+K519-J519), 0, +K519-J519)</f>
        <v>0</v>
      </c>
      <c r="M519" s="90">
        <f t="shared" ref="M519:M559" si="75">IFERROR(L519/K519,0)</f>
        <v>0</v>
      </c>
    </row>
    <row r="520" spans="1:17" ht="13" x14ac:dyDescent="0.3">
      <c r="A520" s="7">
        <v>1706</v>
      </c>
      <c r="B520" s="77" t="s">
        <v>10</v>
      </c>
      <c r="C520" s="91">
        <v>0</v>
      </c>
      <c r="D520" s="92">
        <v>0</v>
      </c>
      <c r="E520" s="93">
        <f>19953443.3288041/10^6</f>
        <v>19.953443328804102</v>
      </c>
      <c r="F520" s="93">
        <v>0</v>
      </c>
      <c r="G520" s="81">
        <f t="shared" si="73"/>
        <v>9.9767216644020511</v>
      </c>
      <c r="H520" s="94">
        <v>0</v>
      </c>
      <c r="I520" s="89">
        <f t="shared" ref="I520:I558" si="76">IF(H520=0,0,1/H520)</f>
        <v>0</v>
      </c>
      <c r="J520" s="84">
        <f t="shared" si="74"/>
        <v>0</v>
      </c>
      <c r="K520" s="85">
        <v>0</v>
      </c>
      <c r="L520" s="95">
        <f t="shared" ref="L520:L558" si="77">IF(ISERROR(+K520-J520), 0, +K520-J520)</f>
        <v>0</v>
      </c>
      <c r="M520" s="90">
        <f t="shared" si="75"/>
        <v>0</v>
      </c>
    </row>
    <row r="521" spans="1:17" ht="13" x14ac:dyDescent="0.3">
      <c r="A521" s="7">
        <v>1705</v>
      </c>
      <c r="B521" s="77" t="s">
        <v>11</v>
      </c>
      <c r="C521" s="91">
        <v>0</v>
      </c>
      <c r="D521" s="92">
        <v>0</v>
      </c>
      <c r="E521" s="93">
        <f>7135808.28591592/10^6</f>
        <v>7.1358082859159193</v>
      </c>
      <c r="F521" s="93">
        <v>0</v>
      </c>
      <c r="G521" s="81">
        <f t="shared" si="73"/>
        <v>3.5679041429579597</v>
      </c>
      <c r="H521" s="94">
        <v>0</v>
      </c>
      <c r="I521" s="89">
        <f t="shared" si="76"/>
        <v>0</v>
      </c>
      <c r="J521" s="84">
        <f t="shared" si="74"/>
        <v>0</v>
      </c>
      <c r="K521" s="85">
        <v>0</v>
      </c>
      <c r="L521" s="95">
        <f t="shared" si="77"/>
        <v>0</v>
      </c>
      <c r="M521" s="90">
        <f t="shared" si="75"/>
        <v>0</v>
      </c>
    </row>
    <row r="522" spans="1:17" ht="13" hidden="1" x14ac:dyDescent="0.3">
      <c r="A522" s="7">
        <v>1808</v>
      </c>
      <c r="B522" s="77" t="s">
        <v>12</v>
      </c>
      <c r="C522" s="91"/>
      <c r="D522" s="92"/>
      <c r="E522" s="93"/>
      <c r="F522" s="93"/>
      <c r="G522" s="81">
        <f t="shared" si="73"/>
        <v>0</v>
      </c>
      <c r="H522" s="94"/>
      <c r="I522" s="89">
        <f t="shared" si="76"/>
        <v>0</v>
      </c>
      <c r="J522" s="84">
        <f t="shared" si="74"/>
        <v>0</v>
      </c>
      <c r="K522" s="85">
        <v>0</v>
      </c>
      <c r="L522" s="95">
        <f t="shared" si="77"/>
        <v>0</v>
      </c>
      <c r="M522" s="90">
        <f t="shared" si="75"/>
        <v>0</v>
      </c>
    </row>
    <row r="523" spans="1:17" ht="13" hidden="1" x14ac:dyDescent="0.3">
      <c r="A523" s="7">
        <v>1810</v>
      </c>
      <c r="B523" s="77" t="s">
        <v>13</v>
      </c>
      <c r="C523" s="91"/>
      <c r="D523" s="92"/>
      <c r="E523" s="93"/>
      <c r="F523" s="93"/>
      <c r="G523" s="81">
        <f t="shared" si="73"/>
        <v>0</v>
      </c>
      <c r="H523" s="94"/>
      <c r="I523" s="89">
        <f t="shared" si="76"/>
        <v>0</v>
      </c>
      <c r="J523" s="84">
        <f t="shared" si="74"/>
        <v>0</v>
      </c>
      <c r="K523" s="85">
        <v>0</v>
      </c>
      <c r="L523" s="95">
        <f t="shared" si="77"/>
        <v>0</v>
      </c>
      <c r="M523" s="90">
        <f t="shared" si="75"/>
        <v>0</v>
      </c>
    </row>
    <row r="524" spans="1:17" ht="13" hidden="1" x14ac:dyDescent="0.3">
      <c r="A524" s="7">
        <v>1815</v>
      </c>
      <c r="B524" s="77" t="s">
        <v>14</v>
      </c>
      <c r="C524" s="91"/>
      <c r="D524" s="92"/>
      <c r="E524" s="93"/>
      <c r="F524" s="93"/>
      <c r="G524" s="81">
        <f t="shared" si="73"/>
        <v>0</v>
      </c>
      <c r="H524" s="94"/>
      <c r="I524" s="89">
        <f t="shared" si="76"/>
        <v>0</v>
      </c>
      <c r="J524" s="84">
        <f t="shared" si="74"/>
        <v>0</v>
      </c>
      <c r="K524" s="85">
        <v>0</v>
      </c>
      <c r="L524" s="95">
        <f t="shared" si="77"/>
        <v>0</v>
      </c>
      <c r="M524" s="90">
        <f t="shared" si="75"/>
        <v>0</v>
      </c>
    </row>
    <row r="525" spans="1:17" ht="13" hidden="1" x14ac:dyDescent="0.3">
      <c r="A525" s="7">
        <v>1820</v>
      </c>
      <c r="B525" s="77" t="s">
        <v>15</v>
      </c>
      <c r="C525" s="91"/>
      <c r="D525" s="92"/>
      <c r="E525" s="93"/>
      <c r="F525" s="93"/>
      <c r="G525" s="81">
        <f t="shared" si="73"/>
        <v>0</v>
      </c>
      <c r="H525" s="94"/>
      <c r="I525" s="89">
        <f t="shared" si="76"/>
        <v>0</v>
      </c>
      <c r="J525" s="84">
        <f t="shared" si="74"/>
        <v>0</v>
      </c>
      <c r="K525" s="85">
        <v>0</v>
      </c>
      <c r="L525" s="95">
        <f t="shared" si="77"/>
        <v>0</v>
      </c>
      <c r="M525" s="90">
        <f t="shared" si="75"/>
        <v>0</v>
      </c>
    </row>
    <row r="526" spans="1:17" ht="13" hidden="1" x14ac:dyDescent="0.3">
      <c r="A526" s="7">
        <v>1825</v>
      </c>
      <c r="B526" s="77" t="s">
        <v>16</v>
      </c>
      <c r="C526" s="91"/>
      <c r="D526" s="92"/>
      <c r="E526" s="93"/>
      <c r="F526" s="93"/>
      <c r="G526" s="81">
        <f t="shared" si="73"/>
        <v>0</v>
      </c>
      <c r="H526" s="94"/>
      <c r="I526" s="89">
        <f t="shared" si="76"/>
        <v>0</v>
      </c>
      <c r="J526" s="84">
        <f t="shared" si="74"/>
        <v>0</v>
      </c>
      <c r="K526" s="85">
        <v>0</v>
      </c>
      <c r="L526" s="95">
        <f t="shared" si="77"/>
        <v>0</v>
      </c>
      <c r="M526" s="90">
        <f t="shared" si="75"/>
        <v>0</v>
      </c>
    </row>
    <row r="527" spans="1:17" ht="13" x14ac:dyDescent="0.3">
      <c r="A527" s="7">
        <v>1720</v>
      </c>
      <c r="B527" s="77" t="s">
        <v>17</v>
      </c>
      <c r="C527" s="91">
        <v>0</v>
      </c>
      <c r="D527" s="92">
        <v>0</v>
      </c>
      <c r="E527" s="93">
        <f>337322861.072002/10^6</f>
        <v>337.32286107200201</v>
      </c>
      <c r="F527" s="93">
        <v>0</v>
      </c>
      <c r="G527" s="81">
        <f t="shared" si="73"/>
        <v>168.66143053600101</v>
      </c>
      <c r="H527" s="94">
        <v>75</v>
      </c>
      <c r="I527" s="89">
        <f t="shared" si="76"/>
        <v>1.3333333333333334E-2</v>
      </c>
      <c r="J527" s="84">
        <f t="shared" si="74"/>
        <v>2.2488190738133467</v>
      </c>
      <c r="K527" s="85">
        <v>0.57914792585877894</v>
      </c>
      <c r="L527" s="11">
        <f t="shared" si="77"/>
        <v>-1.6696711479545678</v>
      </c>
      <c r="M527" s="96">
        <f t="shared" si="75"/>
        <v>-2.8829787234042605</v>
      </c>
    </row>
    <row r="528" spans="1:17" ht="13" x14ac:dyDescent="0.3">
      <c r="A528" s="7">
        <v>1730</v>
      </c>
      <c r="B528" s="77" t="s">
        <v>18</v>
      </c>
      <c r="C528" s="91">
        <v>0</v>
      </c>
      <c r="D528" s="92">
        <v>0</v>
      </c>
      <c r="E528" s="93">
        <f>150212805.735877/10^6</f>
        <v>150.212805735877</v>
      </c>
      <c r="F528" s="93">
        <v>0</v>
      </c>
      <c r="G528" s="81">
        <f t="shared" si="73"/>
        <v>75.106402867938499</v>
      </c>
      <c r="H528" s="94">
        <v>70</v>
      </c>
      <c r="I528" s="89">
        <f t="shared" si="76"/>
        <v>1.4285714285714285E-2</v>
      </c>
      <c r="J528" s="84">
        <f t="shared" si="74"/>
        <v>1.0729486123991214</v>
      </c>
      <c r="K528" s="85">
        <v>0.27632101250826702</v>
      </c>
      <c r="L528" s="95">
        <f t="shared" si="77"/>
        <v>-0.79662759989085441</v>
      </c>
      <c r="M528" s="90">
        <f t="shared" si="75"/>
        <v>-2.8829787234042534</v>
      </c>
    </row>
    <row r="529" spans="1:13" ht="13" hidden="1" x14ac:dyDescent="0.3">
      <c r="A529" s="7">
        <v>1840</v>
      </c>
      <c r="B529" s="77" t="s">
        <v>19</v>
      </c>
      <c r="C529" s="91"/>
      <c r="D529" s="92"/>
      <c r="E529" s="93"/>
      <c r="F529" s="93"/>
      <c r="G529" s="81">
        <f t="shared" si="73"/>
        <v>0</v>
      </c>
      <c r="H529" s="94"/>
      <c r="I529" s="89">
        <f t="shared" si="76"/>
        <v>0</v>
      </c>
      <c r="J529" s="84">
        <f t="shared" si="74"/>
        <v>0</v>
      </c>
      <c r="K529" s="85">
        <v>0</v>
      </c>
      <c r="L529" s="11">
        <f t="shared" si="77"/>
        <v>0</v>
      </c>
      <c r="M529" s="96">
        <f t="shared" si="75"/>
        <v>0</v>
      </c>
    </row>
    <row r="530" spans="1:13" ht="13" hidden="1" x14ac:dyDescent="0.3">
      <c r="A530" s="7">
        <v>1845</v>
      </c>
      <c r="B530" s="77" t="s">
        <v>20</v>
      </c>
      <c r="C530" s="91"/>
      <c r="D530" s="92"/>
      <c r="E530" s="93"/>
      <c r="F530" s="93"/>
      <c r="G530" s="81">
        <f t="shared" si="73"/>
        <v>0</v>
      </c>
      <c r="H530" s="94"/>
      <c r="I530" s="89">
        <f t="shared" si="76"/>
        <v>0</v>
      </c>
      <c r="J530" s="84">
        <f t="shared" si="74"/>
        <v>0</v>
      </c>
      <c r="K530" s="85">
        <v>0</v>
      </c>
      <c r="L530" s="95">
        <f t="shared" si="77"/>
        <v>0</v>
      </c>
      <c r="M530" s="90">
        <f t="shared" si="75"/>
        <v>0</v>
      </c>
    </row>
    <row r="531" spans="1:13" ht="13" hidden="1" x14ac:dyDescent="0.3">
      <c r="A531" s="7">
        <v>1850</v>
      </c>
      <c r="B531" s="77" t="s">
        <v>21</v>
      </c>
      <c r="C531" s="91"/>
      <c r="D531" s="92"/>
      <c r="E531" s="93"/>
      <c r="F531" s="93"/>
      <c r="G531" s="81">
        <f t="shared" si="73"/>
        <v>0</v>
      </c>
      <c r="H531" s="94"/>
      <c r="I531" s="89">
        <f t="shared" si="76"/>
        <v>0</v>
      </c>
      <c r="J531" s="84">
        <f t="shared" si="74"/>
        <v>0</v>
      </c>
      <c r="K531" s="85">
        <v>0</v>
      </c>
      <c r="L531" s="95">
        <f t="shared" si="77"/>
        <v>0</v>
      </c>
      <c r="M531" s="90">
        <f t="shared" si="75"/>
        <v>0</v>
      </c>
    </row>
    <row r="532" spans="1:13" ht="13" hidden="1" x14ac:dyDescent="0.3">
      <c r="A532" s="7">
        <v>1855</v>
      </c>
      <c r="B532" s="77" t="s">
        <v>22</v>
      </c>
      <c r="C532" s="91"/>
      <c r="D532" s="92"/>
      <c r="E532" s="93"/>
      <c r="F532" s="93"/>
      <c r="G532" s="81">
        <f t="shared" si="73"/>
        <v>0</v>
      </c>
      <c r="H532" s="94"/>
      <c r="I532" s="89">
        <f t="shared" si="76"/>
        <v>0</v>
      </c>
      <c r="J532" s="84">
        <f t="shared" si="74"/>
        <v>0</v>
      </c>
      <c r="K532" s="85">
        <v>0</v>
      </c>
      <c r="L532" s="95">
        <f t="shared" si="77"/>
        <v>0</v>
      </c>
      <c r="M532" s="90">
        <f t="shared" si="75"/>
        <v>0</v>
      </c>
    </row>
    <row r="533" spans="1:13" ht="13" hidden="1" x14ac:dyDescent="0.3">
      <c r="A533" s="7">
        <v>1860</v>
      </c>
      <c r="B533" s="77" t="s">
        <v>23</v>
      </c>
      <c r="C533" s="91"/>
      <c r="D533" s="92"/>
      <c r="E533" s="93"/>
      <c r="F533" s="93"/>
      <c r="G533" s="81">
        <f t="shared" si="73"/>
        <v>0</v>
      </c>
      <c r="H533" s="94"/>
      <c r="I533" s="89">
        <f t="shared" si="76"/>
        <v>0</v>
      </c>
      <c r="J533" s="84">
        <f t="shared" si="74"/>
        <v>0</v>
      </c>
      <c r="K533" s="85">
        <v>0</v>
      </c>
      <c r="L533" s="95">
        <f t="shared" si="77"/>
        <v>0</v>
      </c>
      <c r="M533" s="90">
        <f t="shared" si="75"/>
        <v>0</v>
      </c>
    </row>
    <row r="534" spans="1:13" ht="13" hidden="1" x14ac:dyDescent="0.3">
      <c r="A534" s="7">
        <v>1860</v>
      </c>
      <c r="B534" s="77" t="s">
        <v>24</v>
      </c>
      <c r="C534" s="91"/>
      <c r="D534" s="92"/>
      <c r="E534" s="93"/>
      <c r="F534" s="93"/>
      <c r="G534" s="81">
        <f t="shared" si="73"/>
        <v>0</v>
      </c>
      <c r="H534" s="94"/>
      <c r="I534" s="89">
        <f t="shared" si="76"/>
        <v>0</v>
      </c>
      <c r="J534" s="84">
        <f t="shared" si="74"/>
        <v>0</v>
      </c>
      <c r="K534" s="85">
        <v>0</v>
      </c>
      <c r="L534" s="95">
        <f t="shared" si="77"/>
        <v>0</v>
      </c>
      <c r="M534" s="90">
        <f t="shared" si="75"/>
        <v>0</v>
      </c>
    </row>
    <row r="535" spans="1:13" ht="13" hidden="1" x14ac:dyDescent="0.3">
      <c r="A535" s="7">
        <v>1905</v>
      </c>
      <c r="B535" s="77" t="s">
        <v>11</v>
      </c>
      <c r="C535" s="91"/>
      <c r="D535" s="92"/>
      <c r="E535" s="93"/>
      <c r="F535" s="93"/>
      <c r="G535" s="81">
        <f t="shared" si="73"/>
        <v>0</v>
      </c>
      <c r="H535" s="94"/>
      <c r="I535" s="89">
        <f t="shared" si="76"/>
        <v>0</v>
      </c>
      <c r="J535" s="84">
        <f t="shared" si="74"/>
        <v>0</v>
      </c>
      <c r="K535" s="85">
        <v>0</v>
      </c>
      <c r="L535" s="95">
        <f t="shared" si="77"/>
        <v>0</v>
      </c>
      <c r="M535" s="90">
        <f t="shared" si="75"/>
        <v>0</v>
      </c>
    </row>
    <row r="536" spans="1:13" ht="13" hidden="1" x14ac:dyDescent="0.3">
      <c r="A536" s="7">
        <v>1908</v>
      </c>
      <c r="B536" s="77" t="s">
        <v>25</v>
      </c>
      <c r="C536" s="91"/>
      <c r="D536" s="92"/>
      <c r="E536" s="93"/>
      <c r="F536" s="93"/>
      <c r="G536" s="81">
        <f t="shared" si="73"/>
        <v>0</v>
      </c>
      <c r="H536" s="94"/>
      <c r="I536" s="89">
        <f t="shared" si="76"/>
        <v>0</v>
      </c>
      <c r="J536" s="84">
        <f t="shared" si="74"/>
        <v>0</v>
      </c>
      <c r="K536" s="85">
        <v>0</v>
      </c>
      <c r="L536" s="95">
        <f t="shared" si="77"/>
        <v>0</v>
      </c>
      <c r="M536" s="90">
        <f t="shared" si="75"/>
        <v>0</v>
      </c>
    </row>
    <row r="537" spans="1:13" ht="13" hidden="1" x14ac:dyDescent="0.3">
      <c r="A537" s="7">
        <v>1910</v>
      </c>
      <c r="B537" s="77" t="s">
        <v>13</v>
      </c>
      <c r="C537" s="91"/>
      <c r="D537" s="92"/>
      <c r="E537" s="93"/>
      <c r="F537" s="93"/>
      <c r="G537" s="81">
        <f t="shared" si="73"/>
        <v>0</v>
      </c>
      <c r="H537" s="94"/>
      <c r="I537" s="89">
        <f t="shared" si="76"/>
        <v>0</v>
      </c>
      <c r="J537" s="84">
        <f t="shared" si="74"/>
        <v>0</v>
      </c>
      <c r="K537" s="85">
        <v>0</v>
      </c>
      <c r="L537" s="95">
        <f t="shared" si="77"/>
        <v>0</v>
      </c>
      <c r="M537" s="90">
        <f t="shared" si="75"/>
        <v>0</v>
      </c>
    </row>
    <row r="538" spans="1:13" ht="13" hidden="1" x14ac:dyDescent="0.3">
      <c r="A538" s="7">
        <v>1915</v>
      </c>
      <c r="B538" s="77" t="s">
        <v>26</v>
      </c>
      <c r="C538" s="91"/>
      <c r="D538" s="92"/>
      <c r="E538" s="93"/>
      <c r="F538" s="93"/>
      <c r="G538" s="81">
        <f t="shared" si="73"/>
        <v>0</v>
      </c>
      <c r="H538" s="94"/>
      <c r="I538" s="89">
        <f t="shared" si="76"/>
        <v>0</v>
      </c>
      <c r="J538" s="84">
        <f t="shared" si="74"/>
        <v>0</v>
      </c>
      <c r="K538" s="85">
        <v>0</v>
      </c>
      <c r="L538" s="95">
        <f t="shared" si="77"/>
        <v>0</v>
      </c>
      <c r="M538" s="90">
        <f t="shared" si="75"/>
        <v>0</v>
      </c>
    </row>
    <row r="539" spans="1:13" ht="13" hidden="1" x14ac:dyDescent="0.3">
      <c r="A539" s="7">
        <v>1915</v>
      </c>
      <c r="B539" s="77" t="s">
        <v>27</v>
      </c>
      <c r="C539" s="91"/>
      <c r="D539" s="92"/>
      <c r="E539" s="93"/>
      <c r="F539" s="93"/>
      <c r="G539" s="81">
        <f t="shared" si="73"/>
        <v>0</v>
      </c>
      <c r="H539" s="94"/>
      <c r="I539" s="89">
        <f t="shared" si="76"/>
        <v>0</v>
      </c>
      <c r="J539" s="84">
        <f t="shared" si="74"/>
        <v>0</v>
      </c>
      <c r="K539" s="85">
        <v>0</v>
      </c>
      <c r="L539" s="95">
        <f t="shared" si="77"/>
        <v>0</v>
      </c>
      <c r="M539" s="90">
        <f t="shared" si="75"/>
        <v>0</v>
      </c>
    </row>
    <row r="540" spans="1:13" ht="13" hidden="1" x14ac:dyDescent="0.3">
      <c r="A540" s="7">
        <v>1920</v>
      </c>
      <c r="B540" s="77" t="s">
        <v>28</v>
      </c>
      <c r="C540" s="91"/>
      <c r="D540" s="92"/>
      <c r="E540" s="93"/>
      <c r="F540" s="93"/>
      <c r="G540" s="81">
        <f t="shared" si="73"/>
        <v>0</v>
      </c>
      <c r="H540" s="94"/>
      <c r="I540" s="89">
        <f t="shared" si="76"/>
        <v>0</v>
      </c>
      <c r="J540" s="84">
        <f t="shared" si="74"/>
        <v>0</v>
      </c>
      <c r="K540" s="85">
        <v>0</v>
      </c>
      <c r="L540" s="95">
        <f t="shared" si="77"/>
        <v>0</v>
      </c>
      <c r="M540" s="90">
        <f t="shared" si="75"/>
        <v>0</v>
      </c>
    </row>
    <row r="541" spans="1:13" ht="13" hidden="1" x14ac:dyDescent="0.3">
      <c r="A541" s="7">
        <v>1920</v>
      </c>
      <c r="B541" s="77" t="s">
        <v>29</v>
      </c>
      <c r="C541" s="91"/>
      <c r="D541" s="92"/>
      <c r="E541" s="93"/>
      <c r="F541" s="93"/>
      <c r="G541" s="81">
        <f t="shared" si="73"/>
        <v>0</v>
      </c>
      <c r="H541" s="94"/>
      <c r="I541" s="89">
        <f t="shared" si="76"/>
        <v>0</v>
      </c>
      <c r="J541" s="84">
        <f t="shared" si="74"/>
        <v>0</v>
      </c>
      <c r="K541" s="85">
        <v>0</v>
      </c>
      <c r="L541" s="11">
        <f t="shared" si="77"/>
        <v>0</v>
      </c>
      <c r="M541" s="96">
        <f t="shared" si="75"/>
        <v>0</v>
      </c>
    </row>
    <row r="542" spans="1:13" ht="13" hidden="1" x14ac:dyDescent="0.3">
      <c r="A542" s="7">
        <v>1920</v>
      </c>
      <c r="B542" s="77" t="s">
        <v>30</v>
      </c>
      <c r="C542" s="91"/>
      <c r="D542" s="92"/>
      <c r="E542" s="93"/>
      <c r="F542" s="93"/>
      <c r="G542" s="81">
        <f t="shared" si="73"/>
        <v>0</v>
      </c>
      <c r="H542" s="94"/>
      <c r="I542" s="89">
        <f t="shared" si="76"/>
        <v>0</v>
      </c>
      <c r="J542" s="84">
        <f t="shared" si="74"/>
        <v>0</v>
      </c>
      <c r="K542" s="85">
        <v>0</v>
      </c>
      <c r="L542" s="11">
        <f t="shared" si="77"/>
        <v>0</v>
      </c>
      <c r="M542" s="96">
        <f t="shared" si="75"/>
        <v>0</v>
      </c>
    </row>
    <row r="543" spans="1:13" ht="13" hidden="1" x14ac:dyDescent="0.3">
      <c r="A543" s="7">
        <v>1930</v>
      </c>
      <c r="B543" s="77" t="s">
        <v>31</v>
      </c>
      <c r="C543" s="91"/>
      <c r="D543" s="92"/>
      <c r="E543" s="93"/>
      <c r="F543" s="93"/>
      <c r="G543" s="81">
        <f t="shared" si="73"/>
        <v>0</v>
      </c>
      <c r="H543" s="94"/>
      <c r="I543" s="89">
        <f t="shared" si="76"/>
        <v>0</v>
      </c>
      <c r="J543" s="84">
        <f t="shared" si="74"/>
        <v>0</v>
      </c>
      <c r="K543" s="85">
        <v>0</v>
      </c>
      <c r="L543" s="11">
        <f t="shared" si="77"/>
        <v>0</v>
      </c>
      <c r="M543" s="90">
        <f t="shared" si="75"/>
        <v>0</v>
      </c>
    </row>
    <row r="544" spans="1:13" ht="13" hidden="1" x14ac:dyDescent="0.3">
      <c r="A544" s="7">
        <v>1935</v>
      </c>
      <c r="B544" s="77" t="s">
        <v>32</v>
      </c>
      <c r="C544" s="91"/>
      <c r="D544" s="92"/>
      <c r="E544" s="93"/>
      <c r="F544" s="93"/>
      <c r="G544" s="81">
        <f t="shared" si="73"/>
        <v>0</v>
      </c>
      <c r="H544" s="94"/>
      <c r="I544" s="89">
        <f t="shared" si="76"/>
        <v>0</v>
      </c>
      <c r="J544" s="84">
        <f t="shared" si="74"/>
        <v>0</v>
      </c>
      <c r="K544" s="85">
        <v>0</v>
      </c>
      <c r="L544" s="95">
        <f t="shared" si="77"/>
        <v>0</v>
      </c>
      <c r="M544" s="90">
        <f t="shared" si="75"/>
        <v>0</v>
      </c>
    </row>
    <row r="545" spans="1:13" ht="13" hidden="1" x14ac:dyDescent="0.3">
      <c r="A545" s="7">
        <v>1940</v>
      </c>
      <c r="B545" s="77" t="s">
        <v>33</v>
      </c>
      <c r="C545" s="91"/>
      <c r="D545" s="92"/>
      <c r="E545" s="93"/>
      <c r="F545" s="93"/>
      <c r="G545" s="81">
        <f t="shared" si="73"/>
        <v>0</v>
      </c>
      <c r="H545" s="94"/>
      <c r="I545" s="89">
        <f t="shared" si="76"/>
        <v>0</v>
      </c>
      <c r="J545" s="84">
        <f t="shared" si="74"/>
        <v>0</v>
      </c>
      <c r="K545" s="85">
        <v>0</v>
      </c>
      <c r="L545" s="11">
        <f t="shared" si="77"/>
        <v>0</v>
      </c>
      <c r="M545" s="96">
        <f t="shared" si="75"/>
        <v>0</v>
      </c>
    </row>
    <row r="546" spans="1:13" ht="13" hidden="1" x14ac:dyDescent="0.3">
      <c r="A546" s="7">
        <v>1945</v>
      </c>
      <c r="B546" s="77" t="s">
        <v>34</v>
      </c>
      <c r="C546" s="91"/>
      <c r="D546" s="92"/>
      <c r="E546" s="93"/>
      <c r="F546" s="93"/>
      <c r="G546" s="81">
        <f t="shared" si="73"/>
        <v>0</v>
      </c>
      <c r="H546" s="94"/>
      <c r="I546" s="89">
        <f t="shared" si="76"/>
        <v>0</v>
      </c>
      <c r="J546" s="84">
        <f t="shared" si="74"/>
        <v>0</v>
      </c>
      <c r="K546" s="85">
        <v>0</v>
      </c>
      <c r="L546" s="95">
        <f t="shared" si="77"/>
        <v>0</v>
      </c>
      <c r="M546" s="90">
        <f t="shared" si="75"/>
        <v>0</v>
      </c>
    </row>
    <row r="547" spans="1:13" ht="13" hidden="1" x14ac:dyDescent="0.3">
      <c r="A547" s="7">
        <v>1950</v>
      </c>
      <c r="B547" s="77" t="s">
        <v>35</v>
      </c>
      <c r="C547" s="91"/>
      <c r="D547" s="92"/>
      <c r="E547" s="93"/>
      <c r="F547" s="93"/>
      <c r="G547" s="81">
        <f t="shared" si="73"/>
        <v>0</v>
      </c>
      <c r="H547" s="94"/>
      <c r="I547" s="89">
        <f t="shared" si="76"/>
        <v>0</v>
      </c>
      <c r="J547" s="84">
        <f t="shared" si="74"/>
        <v>0</v>
      </c>
      <c r="K547" s="85">
        <v>0</v>
      </c>
      <c r="L547" s="11">
        <f t="shared" si="77"/>
        <v>0</v>
      </c>
      <c r="M547" s="96">
        <f t="shared" si="75"/>
        <v>0</v>
      </c>
    </row>
    <row r="548" spans="1:13" ht="13" hidden="1" x14ac:dyDescent="0.3">
      <c r="A548" s="7">
        <v>1955</v>
      </c>
      <c r="B548" s="77" t="s">
        <v>36</v>
      </c>
      <c r="C548" s="91"/>
      <c r="D548" s="92"/>
      <c r="E548" s="93"/>
      <c r="F548" s="93"/>
      <c r="G548" s="81">
        <f t="shared" si="73"/>
        <v>0</v>
      </c>
      <c r="H548" s="94"/>
      <c r="I548" s="89">
        <f t="shared" si="76"/>
        <v>0</v>
      </c>
      <c r="J548" s="84">
        <f t="shared" si="74"/>
        <v>0</v>
      </c>
      <c r="K548" s="85">
        <v>0</v>
      </c>
      <c r="L548" s="11">
        <f t="shared" si="77"/>
        <v>0</v>
      </c>
      <c r="M548" s="96">
        <f t="shared" si="75"/>
        <v>0</v>
      </c>
    </row>
    <row r="549" spans="1:13" ht="13.5" thickBot="1" x14ac:dyDescent="0.35">
      <c r="A549" s="7">
        <v>1955</v>
      </c>
      <c r="B549" s="77" t="s">
        <v>37</v>
      </c>
      <c r="C549" s="91">
        <v>0</v>
      </c>
      <c r="D549" s="92">
        <v>0</v>
      </c>
      <c r="E549" s="93">
        <f>375081.577400729/10^6</f>
        <v>0.375081577400729</v>
      </c>
      <c r="F549" s="93">
        <v>0</v>
      </c>
      <c r="G549" s="81">
        <f t="shared" si="73"/>
        <v>0.1875407887003645</v>
      </c>
      <c r="H549" s="94">
        <v>20</v>
      </c>
      <c r="I549" s="89">
        <f t="shared" si="76"/>
        <v>0.05</v>
      </c>
      <c r="J549" s="84">
        <f t="shared" si="74"/>
        <v>9.3770394350182248E-3</v>
      </c>
      <c r="K549" s="85">
        <f>0.00156283990583637</f>
        <v>1.56283990583637E-3</v>
      </c>
      <c r="L549" s="95">
        <f t="shared" si="77"/>
        <v>-7.8141995291818554E-3</v>
      </c>
      <c r="M549" s="90">
        <f t="shared" si="75"/>
        <v>-5.0000000000000036</v>
      </c>
    </row>
    <row r="550" spans="1:13" ht="13.5" hidden="1" thickBot="1" x14ac:dyDescent="0.35">
      <c r="A550" s="7">
        <v>1960</v>
      </c>
      <c r="B550" s="77" t="s">
        <v>38</v>
      </c>
      <c r="C550" s="91"/>
      <c r="D550" s="92"/>
      <c r="E550" s="93"/>
      <c r="F550" s="93"/>
      <c r="G550" s="81">
        <f t="shared" si="73"/>
        <v>0</v>
      </c>
      <c r="H550" s="94"/>
      <c r="I550" s="89">
        <f t="shared" si="76"/>
        <v>0</v>
      </c>
      <c r="J550" s="84">
        <f t="shared" si="74"/>
        <v>0</v>
      </c>
      <c r="K550" s="85">
        <v>0</v>
      </c>
      <c r="L550" s="11">
        <f t="shared" si="77"/>
        <v>0</v>
      </c>
      <c r="M550" s="96">
        <f t="shared" si="75"/>
        <v>0</v>
      </c>
    </row>
    <row r="551" spans="1:13" ht="13.5" hidden="1" thickBot="1" x14ac:dyDescent="0.35">
      <c r="A551" s="7">
        <v>1970</v>
      </c>
      <c r="B551" s="97" t="s">
        <v>39</v>
      </c>
      <c r="C551" s="91"/>
      <c r="D551" s="92"/>
      <c r="E551" s="93"/>
      <c r="F551" s="93"/>
      <c r="G551" s="81">
        <f t="shared" si="73"/>
        <v>0</v>
      </c>
      <c r="H551" s="94"/>
      <c r="I551" s="89">
        <f t="shared" si="76"/>
        <v>0</v>
      </c>
      <c r="J551" s="84">
        <f t="shared" si="74"/>
        <v>0</v>
      </c>
      <c r="K551" s="85">
        <v>0</v>
      </c>
      <c r="L551" s="11">
        <f t="shared" si="77"/>
        <v>0</v>
      </c>
      <c r="M551" s="96">
        <f t="shared" si="75"/>
        <v>0</v>
      </c>
    </row>
    <row r="552" spans="1:13" ht="13.5" hidden="1" thickBot="1" x14ac:dyDescent="0.35">
      <c r="A552" s="7">
        <v>1975</v>
      </c>
      <c r="B552" s="77" t="s">
        <v>40</v>
      </c>
      <c r="C552" s="91"/>
      <c r="D552" s="92"/>
      <c r="E552" s="93"/>
      <c r="F552" s="93"/>
      <c r="G552" s="81">
        <f t="shared" si="73"/>
        <v>0</v>
      </c>
      <c r="H552" s="94"/>
      <c r="I552" s="89">
        <f t="shared" si="76"/>
        <v>0</v>
      </c>
      <c r="J552" s="84">
        <f t="shared" si="74"/>
        <v>0</v>
      </c>
      <c r="K552" s="85">
        <v>0</v>
      </c>
      <c r="L552" s="95">
        <f t="shared" si="77"/>
        <v>0</v>
      </c>
      <c r="M552" s="90">
        <f t="shared" si="75"/>
        <v>0</v>
      </c>
    </row>
    <row r="553" spans="1:13" ht="13.5" hidden="1" thickBot="1" x14ac:dyDescent="0.35">
      <c r="A553" s="7">
        <v>1980</v>
      </c>
      <c r="B553" s="77" t="s">
        <v>41</v>
      </c>
      <c r="C553" s="91"/>
      <c r="D553" s="92"/>
      <c r="E553" s="93"/>
      <c r="F553" s="93"/>
      <c r="G553" s="81">
        <f t="shared" si="73"/>
        <v>0</v>
      </c>
      <c r="H553" s="94"/>
      <c r="I553" s="89">
        <f t="shared" si="76"/>
        <v>0</v>
      </c>
      <c r="J553" s="84">
        <f t="shared" si="74"/>
        <v>0</v>
      </c>
      <c r="K553" s="85">
        <v>0</v>
      </c>
      <c r="L553" s="95">
        <f t="shared" si="77"/>
        <v>0</v>
      </c>
      <c r="M553" s="90">
        <f t="shared" si="75"/>
        <v>0</v>
      </c>
    </row>
    <row r="554" spans="1:13" ht="13.5" hidden="1" thickBot="1" x14ac:dyDescent="0.35">
      <c r="A554" s="7">
        <v>1985</v>
      </c>
      <c r="B554" s="77" t="s">
        <v>42</v>
      </c>
      <c r="C554" s="91"/>
      <c r="D554" s="92"/>
      <c r="E554" s="93"/>
      <c r="F554" s="93"/>
      <c r="G554" s="81">
        <f t="shared" si="73"/>
        <v>0</v>
      </c>
      <c r="H554" s="94"/>
      <c r="I554" s="89">
        <f t="shared" si="76"/>
        <v>0</v>
      </c>
      <c r="J554" s="84">
        <f t="shared" si="74"/>
        <v>0</v>
      </c>
      <c r="K554" s="85">
        <v>0</v>
      </c>
      <c r="L554" s="11">
        <f t="shared" si="77"/>
        <v>0</v>
      </c>
      <c r="M554" s="96">
        <f t="shared" si="75"/>
        <v>0</v>
      </c>
    </row>
    <row r="555" spans="1:13" ht="13.5" hidden="1" thickBot="1" x14ac:dyDescent="0.35">
      <c r="A555" s="7">
        <v>1990</v>
      </c>
      <c r="B555" s="39" t="s">
        <v>43</v>
      </c>
      <c r="C555" s="91"/>
      <c r="D555" s="92"/>
      <c r="E555" s="93"/>
      <c r="F555" s="93"/>
      <c r="G555" s="81">
        <f t="shared" si="73"/>
        <v>0</v>
      </c>
      <c r="H555" s="94"/>
      <c r="I555" s="89">
        <f t="shared" si="76"/>
        <v>0</v>
      </c>
      <c r="J555" s="84">
        <f t="shared" si="74"/>
        <v>0</v>
      </c>
      <c r="K555" s="85">
        <v>0</v>
      </c>
      <c r="L555" s="95">
        <f t="shared" si="77"/>
        <v>0</v>
      </c>
      <c r="M555" s="90">
        <f t="shared" si="75"/>
        <v>0</v>
      </c>
    </row>
    <row r="556" spans="1:13" ht="13.5" hidden="1" thickBot="1" x14ac:dyDescent="0.35">
      <c r="A556" s="7">
        <v>1995</v>
      </c>
      <c r="B556" s="77" t="s">
        <v>44</v>
      </c>
      <c r="C556" s="91"/>
      <c r="D556" s="92"/>
      <c r="E556" s="93"/>
      <c r="F556" s="93"/>
      <c r="G556" s="81">
        <f t="shared" si="73"/>
        <v>0</v>
      </c>
      <c r="H556" s="94"/>
      <c r="I556" s="98">
        <f t="shared" si="76"/>
        <v>0</v>
      </c>
      <c r="J556" s="99">
        <f t="shared" si="74"/>
        <v>0</v>
      </c>
      <c r="K556" s="85">
        <v>0</v>
      </c>
      <c r="L556" s="95">
        <f t="shared" si="77"/>
        <v>0</v>
      </c>
      <c r="M556" s="90">
        <f t="shared" si="75"/>
        <v>0</v>
      </c>
    </row>
    <row r="557" spans="1:13" ht="13.5" hidden="1" thickBot="1" x14ac:dyDescent="0.35">
      <c r="A557" s="7">
        <v>2440</v>
      </c>
      <c r="B557" s="8" t="s">
        <v>46</v>
      </c>
      <c r="C557" s="91"/>
      <c r="D557" s="92"/>
      <c r="E557" s="93"/>
      <c r="F557" s="93"/>
      <c r="G557" s="81">
        <f t="shared" si="73"/>
        <v>0</v>
      </c>
      <c r="H557" s="94"/>
      <c r="I557" s="98">
        <f t="shared" si="76"/>
        <v>0</v>
      </c>
      <c r="J557" s="99">
        <f t="shared" si="74"/>
        <v>0</v>
      </c>
      <c r="K557" s="85">
        <v>0</v>
      </c>
      <c r="L557" s="95">
        <f t="shared" si="77"/>
        <v>0</v>
      </c>
      <c r="M557" s="90">
        <f t="shared" si="75"/>
        <v>0</v>
      </c>
    </row>
    <row r="558" spans="1:13" ht="13.5" hidden="1" thickBot="1" x14ac:dyDescent="0.35">
      <c r="A558" s="7">
        <v>2005</v>
      </c>
      <c r="B558" s="100" t="s">
        <v>201</v>
      </c>
      <c r="C558" s="101"/>
      <c r="D558" s="102"/>
      <c r="E558" s="103"/>
      <c r="F558" s="103"/>
      <c r="G558" s="81">
        <f t="shared" si="73"/>
        <v>0</v>
      </c>
      <c r="H558" s="104"/>
      <c r="I558" s="105">
        <f t="shared" si="76"/>
        <v>0</v>
      </c>
      <c r="J558" s="106">
        <f t="shared" si="74"/>
        <v>0</v>
      </c>
      <c r="K558" s="85">
        <v>0</v>
      </c>
      <c r="L558" s="107">
        <f t="shared" si="77"/>
        <v>0</v>
      </c>
      <c r="M558" s="108">
        <f t="shared" si="75"/>
        <v>0</v>
      </c>
    </row>
    <row r="559" spans="1:13" ht="13.5" thickBot="1" x14ac:dyDescent="0.35">
      <c r="A559" s="117"/>
      <c r="B559" s="110" t="s">
        <v>45</v>
      </c>
      <c r="C559" s="111">
        <f t="shared" ref="C559:H559" si="78">SUM(C518:C558)</f>
        <v>0</v>
      </c>
      <c r="D559" s="111">
        <f t="shared" si="78"/>
        <v>0</v>
      </c>
      <c r="E559" s="111">
        <f t="shared" si="78"/>
        <v>514.99999999999966</v>
      </c>
      <c r="F559" s="112">
        <f t="shared" si="78"/>
        <v>0</v>
      </c>
      <c r="G559" s="111">
        <f t="shared" si="78"/>
        <v>257.49999999999983</v>
      </c>
      <c r="H559" s="122">
        <f t="shared" si="78"/>
        <v>175</v>
      </c>
      <c r="I559" s="113"/>
      <c r="J559" s="111">
        <f>SUM(J518:J558)</f>
        <v>3.3311447256474862</v>
      </c>
      <c r="K559" s="111">
        <f t="shared" ref="K559:L559" si="79">SUM(K518:K558)</f>
        <v>0.85703177827288235</v>
      </c>
      <c r="L559" s="114">
        <f t="shared" si="79"/>
        <v>-2.474112947374604</v>
      </c>
      <c r="M559" s="115">
        <f t="shared" si="75"/>
        <v>-2.8868392165813441</v>
      </c>
    </row>
    <row r="560" spans="1:13" ht="13" x14ac:dyDescent="0.3">
      <c r="L560" s="3" t="s">
        <v>226</v>
      </c>
    </row>
    <row r="561" spans="1:17" ht="13" thickBot="1" x14ac:dyDescent="0.3">
      <c r="J561" s="12"/>
    </row>
    <row r="562" spans="1:17" ht="18" customHeight="1" thickBot="1" x14ac:dyDescent="0.45">
      <c r="A562" s="54"/>
      <c r="B562" s="54"/>
      <c r="C562" s="54"/>
      <c r="D562" s="54"/>
      <c r="E562" s="55" t="s">
        <v>173</v>
      </c>
      <c r="F562" s="60">
        <v>2027</v>
      </c>
      <c r="G562" s="54"/>
      <c r="H562" s="54"/>
      <c r="I562" s="54"/>
      <c r="J562" s="54"/>
      <c r="K562" s="54"/>
    </row>
    <row r="563" spans="1:17" ht="13.5" thickBot="1" x14ac:dyDescent="0.3">
      <c r="A563" s="61"/>
      <c r="B563" s="61"/>
      <c r="C563" s="61"/>
      <c r="D563" s="61"/>
      <c r="E563" s="61"/>
      <c r="F563" s="61"/>
      <c r="G563" s="61"/>
      <c r="H563" s="61"/>
      <c r="I563" s="61"/>
      <c r="J563" s="61"/>
      <c r="K563" s="61"/>
      <c r="Q563" s="2">
        <v>2017</v>
      </c>
    </row>
    <row r="564" spans="1:17" ht="19" customHeight="1" thickBot="1" x14ac:dyDescent="0.45">
      <c r="A564" s="54"/>
      <c r="B564" s="54"/>
      <c r="C564" s="126" t="s">
        <v>174</v>
      </c>
      <c r="D564" s="127"/>
      <c r="E564" s="127"/>
      <c r="F564" s="127"/>
      <c r="G564" s="128" t="s">
        <v>175</v>
      </c>
      <c r="H564" s="129"/>
      <c r="I564" s="62" t="s">
        <v>176</v>
      </c>
      <c r="J564" s="54"/>
      <c r="K564" s="54"/>
      <c r="Q564" s="2">
        <v>2018</v>
      </c>
    </row>
    <row r="565" spans="1:17" ht="64" customHeight="1" thickBot="1" x14ac:dyDescent="0.3">
      <c r="A565" s="130" t="s">
        <v>177</v>
      </c>
      <c r="B565" s="132" t="s">
        <v>178</v>
      </c>
      <c r="C565" s="63" t="s">
        <v>179</v>
      </c>
      <c r="D565" s="64" t="s">
        <v>180</v>
      </c>
      <c r="E565" s="65" t="s">
        <v>181</v>
      </c>
      <c r="F565" s="66" t="s">
        <v>182</v>
      </c>
      <c r="G565" s="66" t="s">
        <v>183</v>
      </c>
      <c r="H565" s="63" t="s">
        <v>184</v>
      </c>
      <c r="I565" s="67" t="s">
        <v>185</v>
      </c>
      <c r="J565" s="68" t="s">
        <v>186</v>
      </c>
      <c r="K565" s="65" t="s">
        <v>202</v>
      </c>
      <c r="L565" s="66" t="s">
        <v>188</v>
      </c>
      <c r="M565" s="67" t="s">
        <v>189</v>
      </c>
    </row>
    <row r="566" spans="1:17" ht="13.5" thickBot="1" x14ac:dyDescent="0.35">
      <c r="A566" s="131"/>
      <c r="B566" s="133"/>
      <c r="C566" s="69" t="s">
        <v>190</v>
      </c>
      <c r="D566" s="70" t="s">
        <v>191</v>
      </c>
      <c r="E566" s="71" t="s">
        <v>192</v>
      </c>
      <c r="F566" s="71" t="s">
        <v>193</v>
      </c>
      <c r="G566" s="72" t="s">
        <v>194</v>
      </c>
      <c r="H566" s="73" t="s">
        <v>195</v>
      </c>
      <c r="I566" s="71" t="s">
        <v>196</v>
      </c>
      <c r="J566" s="69" t="s">
        <v>197</v>
      </c>
      <c r="K566" s="74" t="s">
        <v>198</v>
      </c>
      <c r="L566" s="71" t="s">
        <v>199</v>
      </c>
      <c r="M566" s="75" t="s">
        <v>200</v>
      </c>
    </row>
    <row r="567" spans="1:17" ht="13" x14ac:dyDescent="0.3">
      <c r="A567" s="76">
        <v>1609</v>
      </c>
      <c r="B567" s="77" t="s">
        <v>8</v>
      </c>
      <c r="C567" s="78">
        <f>E518</f>
        <v>0</v>
      </c>
      <c r="D567" s="79">
        <v>0</v>
      </c>
      <c r="E567" s="79">
        <v>0</v>
      </c>
      <c r="F567" s="80">
        <v>0</v>
      </c>
      <c r="G567" s="81">
        <f t="shared" ref="G567:G607" si="80">C567-D567+(E567*0.5)-F567</f>
        <v>0</v>
      </c>
      <c r="H567" s="82">
        <v>10</v>
      </c>
      <c r="I567" s="83">
        <f>IF(H567=0,0,1/H567)</f>
        <v>0.1</v>
      </c>
      <c r="J567" s="84">
        <f t="shared" ref="J567:J607" si="81">IF(H567=0,0,+G567/H567)</f>
        <v>0</v>
      </c>
      <c r="K567" s="85">
        <v>0</v>
      </c>
      <c r="L567" s="86">
        <f>IF(ISERROR(+K567-J567), 0, +K567-J567)</f>
        <v>0</v>
      </c>
      <c r="M567" s="87">
        <f>IFERROR(L567/K567,0)</f>
        <v>0</v>
      </c>
    </row>
    <row r="568" spans="1:17" ht="13" hidden="1" x14ac:dyDescent="0.3">
      <c r="A568" s="41">
        <v>1611</v>
      </c>
      <c r="B568" s="88" t="s">
        <v>9</v>
      </c>
      <c r="C568" s="78"/>
      <c r="D568" s="79"/>
      <c r="E568" s="80"/>
      <c r="F568" s="80"/>
      <c r="G568" s="81">
        <f t="shared" si="80"/>
        <v>0</v>
      </c>
      <c r="H568" s="82"/>
      <c r="I568" s="89">
        <f>IF(H568=0,0,1/H568)</f>
        <v>0</v>
      </c>
      <c r="J568" s="84">
        <f t="shared" si="81"/>
        <v>0</v>
      </c>
      <c r="K568" s="85">
        <v>0</v>
      </c>
      <c r="L568" s="86">
        <f>IF(ISERROR(+K568-J568), 0, +K568-J568)</f>
        <v>0</v>
      </c>
      <c r="M568" s="90">
        <f t="shared" ref="M568:M608" si="82">IFERROR(L568/K568,0)</f>
        <v>0</v>
      </c>
    </row>
    <row r="569" spans="1:17" ht="13" x14ac:dyDescent="0.3">
      <c r="A569" s="7">
        <v>1706</v>
      </c>
      <c r="B569" s="77" t="s">
        <v>10</v>
      </c>
      <c r="C569" s="91">
        <f>E520</f>
        <v>19.953443328804102</v>
      </c>
      <c r="D569" s="92">
        <v>0</v>
      </c>
      <c r="E569" s="93">
        <v>0</v>
      </c>
      <c r="F569" s="93">
        <v>0</v>
      </c>
      <c r="G569" s="81">
        <f t="shared" si="80"/>
        <v>19.953443328804102</v>
      </c>
      <c r="H569" s="94">
        <v>0</v>
      </c>
      <c r="I569" s="89">
        <f t="shared" ref="I569:I607" si="83">IF(H569=0,0,1/H569)</f>
        <v>0</v>
      </c>
      <c r="J569" s="84">
        <f t="shared" si="81"/>
        <v>0</v>
      </c>
      <c r="K569" s="85">
        <v>0</v>
      </c>
      <c r="L569" s="95">
        <f t="shared" ref="L569:L607" si="84">IF(ISERROR(+K569-J569), 0, +K569-J569)</f>
        <v>0</v>
      </c>
      <c r="M569" s="90">
        <f t="shared" si="82"/>
        <v>0</v>
      </c>
    </row>
    <row r="570" spans="1:17" ht="13" x14ac:dyDescent="0.3">
      <c r="A570" s="7">
        <v>1705</v>
      </c>
      <c r="B570" s="77" t="s">
        <v>11</v>
      </c>
      <c r="C570" s="91">
        <f>E521</f>
        <v>7.1358082859159193</v>
      </c>
      <c r="D570" s="92">
        <v>0</v>
      </c>
      <c r="E570" s="93">
        <v>0</v>
      </c>
      <c r="F570" s="93">
        <v>0</v>
      </c>
      <c r="G570" s="81">
        <f t="shared" si="80"/>
        <v>7.1358082859159193</v>
      </c>
      <c r="H570" s="94">
        <v>0</v>
      </c>
      <c r="I570" s="89">
        <f t="shared" si="83"/>
        <v>0</v>
      </c>
      <c r="J570" s="84">
        <f t="shared" si="81"/>
        <v>0</v>
      </c>
      <c r="K570" s="85">
        <v>0</v>
      </c>
      <c r="L570" s="95">
        <f t="shared" si="84"/>
        <v>0</v>
      </c>
      <c r="M570" s="90">
        <f t="shared" si="82"/>
        <v>0</v>
      </c>
    </row>
    <row r="571" spans="1:17" ht="13" hidden="1" x14ac:dyDescent="0.3">
      <c r="A571" s="7">
        <v>1808</v>
      </c>
      <c r="B571" s="77" t="s">
        <v>12</v>
      </c>
      <c r="C571" s="91"/>
      <c r="D571" s="92"/>
      <c r="E571" s="93"/>
      <c r="F571" s="93"/>
      <c r="G571" s="81">
        <f t="shared" si="80"/>
        <v>0</v>
      </c>
      <c r="H571" s="94"/>
      <c r="I571" s="89">
        <f t="shared" si="83"/>
        <v>0</v>
      </c>
      <c r="J571" s="84">
        <f t="shared" si="81"/>
        <v>0</v>
      </c>
      <c r="K571" s="85">
        <v>0</v>
      </c>
      <c r="L571" s="95">
        <f t="shared" si="84"/>
        <v>0</v>
      </c>
      <c r="M571" s="90">
        <f t="shared" si="82"/>
        <v>0</v>
      </c>
    </row>
    <row r="572" spans="1:17" ht="13" hidden="1" x14ac:dyDescent="0.3">
      <c r="A572" s="7">
        <v>1810</v>
      </c>
      <c r="B572" s="77" t="s">
        <v>13</v>
      </c>
      <c r="C572" s="91"/>
      <c r="D572" s="92"/>
      <c r="E572" s="93"/>
      <c r="F572" s="93"/>
      <c r="G572" s="81">
        <f t="shared" si="80"/>
        <v>0</v>
      </c>
      <c r="H572" s="94"/>
      <c r="I572" s="89">
        <f t="shared" si="83"/>
        <v>0</v>
      </c>
      <c r="J572" s="84">
        <f t="shared" si="81"/>
        <v>0</v>
      </c>
      <c r="K572" s="85">
        <v>0</v>
      </c>
      <c r="L572" s="95">
        <f t="shared" si="84"/>
        <v>0</v>
      </c>
      <c r="M572" s="90">
        <f t="shared" si="82"/>
        <v>0</v>
      </c>
    </row>
    <row r="573" spans="1:17" ht="13" hidden="1" x14ac:dyDescent="0.3">
      <c r="A573" s="7">
        <v>1815</v>
      </c>
      <c r="B573" s="77" t="s">
        <v>14</v>
      </c>
      <c r="C573" s="91"/>
      <c r="D573" s="92"/>
      <c r="E573" s="93"/>
      <c r="F573" s="93"/>
      <c r="G573" s="81">
        <f t="shared" si="80"/>
        <v>0</v>
      </c>
      <c r="H573" s="94"/>
      <c r="I573" s="89">
        <f t="shared" si="83"/>
        <v>0</v>
      </c>
      <c r="J573" s="84">
        <f t="shared" si="81"/>
        <v>0</v>
      </c>
      <c r="K573" s="85">
        <v>0</v>
      </c>
      <c r="L573" s="95">
        <f t="shared" si="84"/>
        <v>0</v>
      </c>
      <c r="M573" s="90">
        <f t="shared" si="82"/>
        <v>0</v>
      </c>
    </row>
    <row r="574" spans="1:17" ht="13" hidden="1" x14ac:dyDescent="0.3">
      <c r="A574" s="7">
        <v>1820</v>
      </c>
      <c r="B574" s="77" t="s">
        <v>15</v>
      </c>
      <c r="C574" s="91"/>
      <c r="D574" s="92"/>
      <c r="E574" s="93"/>
      <c r="F574" s="93"/>
      <c r="G574" s="81">
        <f t="shared" si="80"/>
        <v>0</v>
      </c>
      <c r="H574" s="94"/>
      <c r="I574" s="89">
        <f t="shared" si="83"/>
        <v>0</v>
      </c>
      <c r="J574" s="84">
        <f t="shared" si="81"/>
        <v>0</v>
      </c>
      <c r="K574" s="85">
        <v>0</v>
      </c>
      <c r="L574" s="95">
        <f t="shared" si="84"/>
        <v>0</v>
      </c>
      <c r="M574" s="90">
        <f t="shared" si="82"/>
        <v>0</v>
      </c>
    </row>
    <row r="575" spans="1:17" ht="13" hidden="1" x14ac:dyDescent="0.3">
      <c r="A575" s="7">
        <v>1825</v>
      </c>
      <c r="B575" s="77" t="s">
        <v>16</v>
      </c>
      <c r="C575" s="91"/>
      <c r="D575" s="92"/>
      <c r="E575" s="93"/>
      <c r="F575" s="93"/>
      <c r="G575" s="81">
        <f t="shared" si="80"/>
        <v>0</v>
      </c>
      <c r="H575" s="94"/>
      <c r="I575" s="89">
        <f t="shared" si="83"/>
        <v>0</v>
      </c>
      <c r="J575" s="84">
        <f t="shared" si="81"/>
        <v>0</v>
      </c>
      <c r="K575" s="85">
        <v>0</v>
      </c>
      <c r="L575" s="95">
        <f t="shared" si="84"/>
        <v>0</v>
      </c>
      <c r="M575" s="90">
        <f t="shared" si="82"/>
        <v>0</v>
      </c>
    </row>
    <row r="576" spans="1:17" ht="13" x14ac:dyDescent="0.3">
      <c r="A576" s="7">
        <v>1720</v>
      </c>
      <c r="B576" s="77" t="s">
        <v>17</v>
      </c>
      <c r="C576" s="91">
        <f>E527</f>
        <v>337.32286107200201</v>
      </c>
      <c r="D576" s="92">
        <v>0</v>
      </c>
      <c r="E576" s="93">
        <f>6913618.16045983/10^6</f>
        <v>6.9136181604598308</v>
      </c>
      <c r="F576" s="93">
        <v>0</v>
      </c>
      <c r="G576" s="81">
        <f t="shared" si="80"/>
        <v>340.77967015223192</v>
      </c>
      <c r="H576" s="94">
        <v>75</v>
      </c>
      <c r="I576" s="89">
        <f t="shared" si="83"/>
        <v>1.3333333333333334E-2</v>
      </c>
      <c r="J576" s="84">
        <f t="shared" si="81"/>
        <v>4.5437289353630925</v>
      </c>
      <c r="K576" s="85">
        <f>4589819.72309949/10^6</f>
        <v>4.5898197230994899</v>
      </c>
      <c r="L576" s="11">
        <f t="shared" si="84"/>
        <v>4.6090787736397409E-2</v>
      </c>
      <c r="M576" s="96">
        <f t="shared" si="82"/>
        <v>1.004196036380977E-2</v>
      </c>
    </row>
    <row r="577" spans="1:13" ht="13" x14ac:dyDescent="0.3">
      <c r="A577" s="7">
        <v>1730</v>
      </c>
      <c r="B577" s="77" t="s">
        <v>18</v>
      </c>
      <c r="C577" s="91">
        <f>E528</f>
        <v>150.212805735877</v>
      </c>
      <c r="D577" s="92">
        <v>0</v>
      </c>
      <c r="E577" s="93">
        <f>3086381.83954017/10^6</f>
        <v>3.0863818395401701</v>
      </c>
      <c r="F577" s="93">
        <v>0</v>
      </c>
      <c r="G577" s="81">
        <f t="shared" si="80"/>
        <v>151.7559966556471</v>
      </c>
      <c r="H577" s="94">
        <v>70</v>
      </c>
      <c r="I577" s="89">
        <f t="shared" si="83"/>
        <v>1.4285714285714285E-2</v>
      </c>
      <c r="J577" s="84">
        <f t="shared" si="81"/>
        <v>2.1679428093663873</v>
      </c>
      <c r="K577" s="85">
        <f>2189988.39393454/10^6</f>
        <v>2.1899883939345401</v>
      </c>
      <c r="L577" s="95">
        <f t="shared" si="84"/>
        <v>2.2045584568152865E-2</v>
      </c>
      <c r="M577" s="90">
        <f t="shared" si="82"/>
        <v>1.0066530320074298E-2</v>
      </c>
    </row>
    <row r="578" spans="1:13" ht="13" hidden="1" x14ac:dyDescent="0.3">
      <c r="A578" s="7">
        <v>1840</v>
      </c>
      <c r="B578" s="77" t="s">
        <v>19</v>
      </c>
      <c r="C578" s="91"/>
      <c r="D578" s="92"/>
      <c r="E578" s="93"/>
      <c r="F578" s="93"/>
      <c r="G578" s="81">
        <f t="shared" si="80"/>
        <v>0</v>
      </c>
      <c r="H578" s="94"/>
      <c r="I578" s="89">
        <f t="shared" si="83"/>
        <v>0</v>
      </c>
      <c r="J578" s="84">
        <f t="shared" si="81"/>
        <v>0</v>
      </c>
      <c r="K578" s="85">
        <v>0</v>
      </c>
      <c r="L578" s="11">
        <f t="shared" si="84"/>
        <v>0</v>
      </c>
      <c r="M578" s="96">
        <f t="shared" si="82"/>
        <v>0</v>
      </c>
    </row>
    <row r="579" spans="1:13" ht="13" hidden="1" x14ac:dyDescent="0.3">
      <c r="A579" s="7">
        <v>1845</v>
      </c>
      <c r="B579" s="77" t="s">
        <v>20</v>
      </c>
      <c r="C579" s="91"/>
      <c r="D579" s="92"/>
      <c r="E579" s="93"/>
      <c r="F579" s="93"/>
      <c r="G579" s="81">
        <f t="shared" si="80"/>
        <v>0</v>
      </c>
      <c r="H579" s="94"/>
      <c r="I579" s="89">
        <f t="shared" si="83"/>
        <v>0</v>
      </c>
      <c r="J579" s="84">
        <f t="shared" si="81"/>
        <v>0</v>
      </c>
      <c r="K579" s="85">
        <v>0</v>
      </c>
      <c r="L579" s="95">
        <f t="shared" si="84"/>
        <v>0</v>
      </c>
      <c r="M579" s="90">
        <f t="shared" si="82"/>
        <v>0</v>
      </c>
    </row>
    <row r="580" spans="1:13" ht="13" hidden="1" x14ac:dyDescent="0.3">
      <c r="A580" s="7">
        <v>1850</v>
      </c>
      <c r="B580" s="77" t="s">
        <v>21</v>
      </c>
      <c r="C580" s="91"/>
      <c r="D580" s="92"/>
      <c r="E580" s="93"/>
      <c r="F580" s="93"/>
      <c r="G580" s="81">
        <f t="shared" si="80"/>
        <v>0</v>
      </c>
      <c r="H580" s="94"/>
      <c r="I580" s="89">
        <f t="shared" si="83"/>
        <v>0</v>
      </c>
      <c r="J580" s="84">
        <f t="shared" si="81"/>
        <v>0</v>
      </c>
      <c r="K580" s="85">
        <v>0</v>
      </c>
      <c r="L580" s="95">
        <f t="shared" si="84"/>
        <v>0</v>
      </c>
      <c r="M580" s="90">
        <f t="shared" si="82"/>
        <v>0</v>
      </c>
    </row>
    <row r="581" spans="1:13" ht="13" hidden="1" x14ac:dyDescent="0.3">
      <c r="A581" s="7">
        <v>1855</v>
      </c>
      <c r="B581" s="77" t="s">
        <v>22</v>
      </c>
      <c r="C581" s="91"/>
      <c r="D581" s="92"/>
      <c r="E581" s="93"/>
      <c r="F581" s="93"/>
      <c r="G581" s="81">
        <f t="shared" si="80"/>
        <v>0</v>
      </c>
      <c r="H581" s="94"/>
      <c r="I581" s="89">
        <f t="shared" si="83"/>
        <v>0</v>
      </c>
      <c r="J581" s="84">
        <f t="shared" si="81"/>
        <v>0</v>
      </c>
      <c r="K581" s="85">
        <v>0</v>
      </c>
      <c r="L581" s="95">
        <f t="shared" si="84"/>
        <v>0</v>
      </c>
      <c r="M581" s="90">
        <f t="shared" si="82"/>
        <v>0</v>
      </c>
    </row>
    <row r="582" spans="1:13" ht="13" hidden="1" x14ac:dyDescent="0.3">
      <c r="A582" s="7">
        <v>1860</v>
      </c>
      <c r="B582" s="77" t="s">
        <v>23</v>
      </c>
      <c r="C582" s="91"/>
      <c r="D582" s="92"/>
      <c r="E582" s="93"/>
      <c r="F582" s="93"/>
      <c r="G582" s="81">
        <f t="shared" si="80"/>
        <v>0</v>
      </c>
      <c r="H582" s="94"/>
      <c r="I582" s="89">
        <f t="shared" si="83"/>
        <v>0</v>
      </c>
      <c r="J582" s="84">
        <f t="shared" si="81"/>
        <v>0</v>
      </c>
      <c r="K582" s="85">
        <v>0</v>
      </c>
      <c r="L582" s="95">
        <f t="shared" si="84"/>
        <v>0</v>
      </c>
      <c r="M582" s="90">
        <f t="shared" si="82"/>
        <v>0</v>
      </c>
    </row>
    <row r="583" spans="1:13" ht="13" hidden="1" x14ac:dyDescent="0.3">
      <c r="A583" s="7">
        <v>1860</v>
      </c>
      <c r="B583" s="77" t="s">
        <v>24</v>
      </c>
      <c r="C583" s="91"/>
      <c r="D583" s="92"/>
      <c r="E583" s="93"/>
      <c r="F583" s="93"/>
      <c r="G583" s="81">
        <f t="shared" si="80"/>
        <v>0</v>
      </c>
      <c r="H583" s="94"/>
      <c r="I583" s="89">
        <f t="shared" si="83"/>
        <v>0</v>
      </c>
      <c r="J583" s="84">
        <f t="shared" si="81"/>
        <v>0</v>
      </c>
      <c r="K583" s="85">
        <v>0</v>
      </c>
      <c r="L583" s="95">
        <f t="shared" si="84"/>
        <v>0</v>
      </c>
      <c r="M583" s="90">
        <f t="shared" si="82"/>
        <v>0</v>
      </c>
    </row>
    <row r="584" spans="1:13" ht="13" hidden="1" x14ac:dyDescent="0.3">
      <c r="A584" s="7">
        <v>1905</v>
      </c>
      <c r="B584" s="77" t="s">
        <v>11</v>
      </c>
      <c r="C584" s="91"/>
      <c r="D584" s="92"/>
      <c r="E584" s="93"/>
      <c r="F584" s="93"/>
      <c r="G584" s="81">
        <f t="shared" si="80"/>
        <v>0</v>
      </c>
      <c r="H584" s="94"/>
      <c r="I584" s="89">
        <f t="shared" si="83"/>
        <v>0</v>
      </c>
      <c r="J584" s="84">
        <f t="shared" si="81"/>
        <v>0</v>
      </c>
      <c r="K584" s="85">
        <v>0</v>
      </c>
      <c r="L584" s="95">
        <f t="shared" si="84"/>
        <v>0</v>
      </c>
      <c r="M584" s="90">
        <f t="shared" si="82"/>
        <v>0</v>
      </c>
    </row>
    <row r="585" spans="1:13" ht="13" hidden="1" x14ac:dyDescent="0.3">
      <c r="A585" s="7">
        <v>1908</v>
      </c>
      <c r="B585" s="77" t="s">
        <v>25</v>
      </c>
      <c r="C585" s="91"/>
      <c r="D585" s="92"/>
      <c r="E585" s="93"/>
      <c r="F585" s="93"/>
      <c r="G585" s="81">
        <f t="shared" si="80"/>
        <v>0</v>
      </c>
      <c r="H585" s="94"/>
      <c r="I585" s="89">
        <f t="shared" si="83"/>
        <v>0</v>
      </c>
      <c r="J585" s="84">
        <f t="shared" si="81"/>
        <v>0</v>
      </c>
      <c r="K585" s="85">
        <v>0</v>
      </c>
      <c r="L585" s="95">
        <f t="shared" si="84"/>
        <v>0</v>
      </c>
      <c r="M585" s="90">
        <f t="shared" si="82"/>
        <v>0</v>
      </c>
    </row>
    <row r="586" spans="1:13" ht="13" hidden="1" x14ac:dyDescent="0.3">
      <c r="A586" s="7">
        <v>1910</v>
      </c>
      <c r="B586" s="77" t="s">
        <v>13</v>
      </c>
      <c r="C586" s="91"/>
      <c r="D586" s="92"/>
      <c r="E586" s="93"/>
      <c r="F586" s="93"/>
      <c r="G586" s="81">
        <f t="shared" si="80"/>
        <v>0</v>
      </c>
      <c r="H586" s="94"/>
      <c r="I586" s="89">
        <f t="shared" si="83"/>
        <v>0</v>
      </c>
      <c r="J586" s="84">
        <f t="shared" si="81"/>
        <v>0</v>
      </c>
      <c r="K586" s="85">
        <v>0</v>
      </c>
      <c r="L586" s="95">
        <f t="shared" si="84"/>
        <v>0</v>
      </c>
      <c r="M586" s="90">
        <f t="shared" si="82"/>
        <v>0</v>
      </c>
    </row>
    <row r="587" spans="1:13" ht="13" hidden="1" x14ac:dyDescent="0.3">
      <c r="A587" s="7">
        <v>1915</v>
      </c>
      <c r="B587" s="77" t="s">
        <v>26</v>
      </c>
      <c r="C587" s="91"/>
      <c r="D587" s="92"/>
      <c r="E587" s="93"/>
      <c r="F587" s="93"/>
      <c r="G587" s="81">
        <f t="shared" si="80"/>
        <v>0</v>
      </c>
      <c r="H587" s="94"/>
      <c r="I587" s="89">
        <f t="shared" si="83"/>
        <v>0</v>
      </c>
      <c r="J587" s="84">
        <f t="shared" si="81"/>
        <v>0</v>
      </c>
      <c r="K587" s="85">
        <v>0</v>
      </c>
      <c r="L587" s="95">
        <f t="shared" si="84"/>
        <v>0</v>
      </c>
      <c r="M587" s="90">
        <f t="shared" si="82"/>
        <v>0</v>
      </c>
    </row>
    <row r="588" spans="1:13" ht="13" hidden="1" x14ac:dyDescent="0.3">
      <c r="A588" s="7">
        <v>1915</v>
      </c>
      <c r="B588" s="77" t="s">
        <v>27</v>
      </c>
      <c r="C588" s="91"/>
      <c r="D588" s="92"/>
      <c r="E588" s="93"/>
      <c r="F588" s="93"/>
      <c r="G588" s="81">
        <f t="shared" si="80"/>
        <v>0</v>
      </c>
      <c r="H588" s="94"/>
      <c r="I588" s="89">
        <f t="shared" si="83"/>
        <v>0</v>
      </c>
      <c r="J588" s="84">
        <f t="shared" si="81"/>
        <v>0</v>
      </c>
      <c r="K588" s="85">
        <v>0</v>
      </c>
      <c r="L588" s="95">
        <f t="shared" si="84"/>
        <v>0</v>
      </c>
      <c r="M588" s="90">
        <f t="shared" si="82"/>
        <v>0</v>
      </c>
    </row>
    <row r="589" spans="1:13" ht="13" hidden="1" x14ac:dyDescent="0.3">
      <c r="A589" s="7">
        <v>1920</v>
      </c>
      <c r="B589" s="77" t="s">
        <v>28</v>
      </c>
      <c r="C589" s="91"/>
      <c r="D589" s="92"/>
      <c r="E589" s="93"/>
      <c r="F589" s="93"/>
      <c r="G589" s="81">
        <f t="shared" si="80"/>
        <v>0</v>
      </c>
      <c r="H589" s="94"/>
      <c r="I589" s="89">
        <f t="shared" si="83"/>
        <v>0</v>
      </c>
      <c r="J589" s="84">
        <f t="shared" si="81"/>
        <v>0</v>
      </c>
      <c r="K589" s="85">
        <v>0</v>
      </c>
      <c r="L589" s="95">
        <f t="shared" si="84"/>
        <v>0</v>
      </c>
      <c r="M589" s="90">
        <f t="shared" si="82"/>
        <v>0</v>
      </c>
    </row>
    <row r="590" spans="1:13" ht="13" hidden="1" x14ac:dyDescent="0.3">
      <c r="A590" s="7">
        <v>1920</v>
      </c>
      <c r="B590" s="77" t="s">
        <v>29</v>
      </c>
      <c r="C590" s="91"/>
      <c r="D590" s="92"/>
      <c r="E590" s="93"/>
      <c r="F590" s="93"/>
      <c r="G590" s="81">
        <f t="shared" si="80"/>
        <v>0</v>
      </c>
      <c r="H590" s="94"/>
      <c r="I590" s="89">
        <f t="shared" si="83"/>
        <v>0</v>
      </c>
      <c r="J590" s="84">
        <f t="shared" si="81"/>
        <v>0</v>
      </c>
      <c r="K590" s="85">
        <v>0</v>
      </c>
      <c r="L590" s="11">
        <f t="shared" si="84"/>
        <v>0</v>
      </c>
      <c r="M590" s="96">
        <f t="shared" si="82"/>
        <v>0</v>
      </c>
    </row>
    <row r="591" spans="1:13" ht="13" hidden="1" x14ac:dyDescent="0.3">
      <c r="A591" s="7">
        <v>1920</v>
      </c>
      <c r="B591" s="77" t="s">
        <v>30</v>
      </c>
      <c r="C591" s="91"/>
      <c r="D591" s="92"/>
      <c r="E591" s="93"/>
      <c r="F591" s="93"/>
      <c r="G591" s="81">
        <f t="shared" si="80"/>
        <v>0</v>
      </c>
      <c r="H591" s="94"/>
      <c r="I591" s="89">
        <f t="shared" si="83"/>
        <v>0</v>
      </c>
      <c r="J591" s="84">
        <f t="shared" si="81"/>
        <v>0</v>
      </c>
      <c r="K591" s="85">
        <v>0</v>
      </c>
      <c r="L591" s="11">
        <f t="shared" si="84"/>
        <v>0</v>
      </c>
      <c r="M591" s="96">
        <f t="shared" si="82"/>
        <v>0</v>
      </c>
    </row>
    <row r="592" spans="1:13" ht="13" hidden="1" x14ac:dyDescent="0.3">
      <c r="A592" s="7">
        <v>1930</v>
      </c>
      <c r="B592" s="77" t="s">
        <v>31</v>
      </c>
      <c r="C592" s="91"/>
      <c r="D592" s="92"/>
      <c r="E592" s="93"/>
      <c r="F592" s="93"/>
      <c r="G592" s="81">
        <f t="shared" si="80"/>
        <v>0</v>
      </c>
      <c r="H592" s="94"/>
      <c r="I592" s="89">
        <f t="shared" si="83"/>
        <v>0</v>
      </c>
      <c r="J592" s="84">
        <f t="shared" si="81"/>
        <v>0</v>
      </c>
      <c r="K592" s="85">
        <v>0</v>
      </c>
      <c r="L592" s="11">
        <f t="shared" si="84"/>
        <v>0</v>
      </c>
      <c r="M592" s="90">
        <f t="shared" si="82"/>
        <v>0</v>
      </c>
    </row>
    <row r="593" spans="1:13" ht="13" hidden="1" x14ac:dyDescent="0.3">
      <c r="A593" s="7">
        <v>1935</v>
      </c>
      <c r="B593" s="77" t="s">
        <v>32</v>
      </c>
      <c r="C593" s="91"/>
      <c r="D593" s="92"/>
      <c r="E593" s="93"/>
      <c r="F593" s="93"/>
      <c r="G593" s="81">
        <f t="shared" si="80"/>
        <v>0</v>
      </c>
      <c r="H593" s="94"/>
      <c r="I593" s="89">
        <f t="shared" si="83"/>
        <v>0</v>
      </c>
      <c r="J593" s="84">
        <f t="shared" si="81"/>
        <v>0</v>
      </c>
      <c r="K593" s="85">
        <v>0</v>
      </c>
      <c r="L593" s="95">
        <f t="shared" si="84"/>
        <v>0</v>
      </c>
      <c r="M593" s="90">
        <f t="shared" si="82"/>
        <v>0</v>
      </c>
    </row>
    <row r="594" spans="1:13" ht="13" hidden="1" x14ac:dyDescent="0.3">
      <c r="A594" s="7">
        <v>1940</v>
      </c>
      <c r="B594" s="77" t="s">
        <v>33</v>
      </c>
      <c r="C594" s="91"/>
      <c r="D594" s="92"/>
      <c r="E594" s="93"/>
      <c r="F594" s="93"/>
      <c r="G594" s="81">
        <f t="shared" si="80"/>
        <v>0</v>
      </c>
      <c r="H594" s="94"/>
      <c r="I594" s="89">
        <f t="shared" si="83"/>
        <v>0</v>
      </c>
      <c r="J594" s="84">
        <f t="shared" si="81"/>
        <v>0</v>
      </c>
      <c r="K594" s="85">
        <v>0</v>
      </c>
      <c r="L594" s="11">
        <f t="shared" si="84"/>
        <v>0</v>
      </c>
      <c r="M594" s="96">
        <f t="shared" si="82"/>
        <v>0</v>
      </c>
    </row>
    <row r="595" spans="1:13" ht="13" hidden="1" x14ac:dyDescent="0.3">
      <c r="A595" s="7">
        <v>1945</v>
      </c>
      <c r="B595" s="77" t="s">
        <v>34</v>
      </c>
      <c r="C595" s="91"/>
      <c r="D595" s="92"/>
      <c r="E595" s="93"/>
      <c r="F595" s="93"/>
      <c r="G595" s="81">
        <f t="shared" si="80"/>
        <v>0</v>
      </c>
      <c r="H595" s="94"/>
      <c r="I595" s="89">
        <f t="shared" si="83"/>
        <v>0</v>
      </c>
      <c r="J595" s="84">
        <f t="shared" si="81"/>
        <v>0</v>
      </c>
      <c r="K595" s="85">
        <v>0</v>
      </c>
      <c r="L595" s="95">
        <f t="shared" si="84"/>
        <v>0</v>
      </c>
      <c r="M595" s="90">
        <f t="shared" si="82"/>
        <v>0</v>
      </c>
    </row>
    <row r="596" spans="1:13" ht="13" hidden="1" x14ac:dyDescent="0.3">
      <c r="A596" s="7">
        <v>1950</v>
      </c>
      <c r="B596" s="77" t="s">
        <v>35</v>
      </c>
      <c r="C596" s="91"/>
      <c r="D596" s="92"/>
      <c r="E596" s="93"/>
      <c r="F596" s="93"/>
      <c r="G596" s="81">
        <f t="shared" si="80"/>
        <v>0</v>
      </c>
      <c r="H596" s="94"/>
      <c r="I596" s="89">
        <f t="shared" si="83"/>
        <v>0</v>
      </c>
      <c r="J596" s="84">
        <f t="shared" si="81"/>
        <v>0</v>
      </c>
      <c r="K596" s="85">
        <v>0</v>
      </c>
      <c r="L596" s="11">
        <f t="shared" si="84"/>
        <v>0</v>
      </c>
      <c r="M596" s="96">
        <f t="shared" si="82"/>
        <v>0</v>
      </c>
    </row>
    <row r="597" spans="1:13" ht="13.5" thickBot="1" x14ac:dyDescent="0.35">
      <c r="A597" s="7">
        <v>1955</v>
      </c>
      <c r="B597" s="77" t="s">
        <v>36</v>
      </c>
      <c r="C597" s="91">
        <f>E549</f>
        <v>0.375081577400729</v>
      </c>
      <c r="D597" s="92">
        <v>0</v>
      </c>
      <c r="E597" s="93">
        <v>0</v>
      </c>
      <c r="F597" s="93">
        <v>0</v>
      </c>
      <c r="G597" s="81">
        <f t="shared" si="80"/>
        <v>0.375081577400729</v>
      </c>
      <c r="H597" s="94">
        <v>20</v>
      </c>
      <c r="I597" s="89">
        <f t="shared" si="83"/>
        <v>0.05</v>
      </c>
      <c r="J597" s="84">
        <f t="shared" si="81"/>
        <v>1.875407887003645E-2</v>
      </c>
      <c r="K597" s="85">
        <f>18754.0788700365/10^6</f>
        <v>1.8754078870036502E-2</v>
      </c>
      <c r="L597" s="11">
        <f t="shared" si="84"/>
        <v>5.2041704279304213E-17</v>
      </c>
      <c r="M597" s="96">
        <f t="shared" si="82"/>
        <v>2.7749538988263264E-15</v>
      </c>
    </row>
    <row r="598" spans="1:13" ht="13.5" hidden="1" thickBot="1" x14ac:dyDescent="0.35">
      <c r="A598" s="7">
        <v>1955</v>
      </c>
      <c r="B598" s="77" t="s">
        <v>37</v>
      </c>
      <c r="C598" s="91"/>
      <c r="D598" s="92"/>
      <c r="E598" s="93"/>
      <c r="F598" s="93"/>
      <c r="G598" s="81">
        <f t="shared" si="80"/>
        <v>0</v>
      </c>
      <c r="H598" s="94"/>
      <c r="I598" s="89">
        <f t="shared" si="83"/>
        <v>0</v>
      </c>
      <c r="J598" s="84">
        <f t="shared" si="81"/>
        <v>0</v>
      </c>
      <c r="K598" s="85">
        <v>0</v>
      </c>
      <c r="L598" s="95">
        <f t="shared" si="84"/>
        <v>0</v>
      </c>
      <c r="M598" s="90">
        <f t="shared" si="82"/>
        <v>0</v>
      </c>
    </row>
    <row r="599" spans="1:13" ht="13.5" hidden="1" thickBot="1" x14ac:dyDescent="0.35">
      <c r="A599" s="7">
        <v>1960</v>
      </c>
      <c r="B599" s="77" t="s">
        <v>38</v>
      </c>
      <c r="C599" s="91"/>
      <c r="D599" s="92"/>
      <c r="E599" s="93"/>
      <c r="F599" s="93"/>
      <c r="G599" s="81">
        <f t="shared" si="80"/>
        <v>0</v>
      </c>
      <c r="H599" s="94"/>
      <c r="I599" s="89">
        <f t="shared" si="83"/>
        <v>0</v>
      </c>
      <c r="J599" s="84">
        <f t="shared" si="81"/>
        <v>0</v>
      </c>
      <c r="K599" s="85">
        <v>0</v>
      </c>
      <c r="L599" s="11">
        <f t="shared" si="84"/>
        <v>0</v>
      </c>
      <c r="M599" s="96">
        <f t="shared" si="82"/>
        <v>0</v>
      </c>
    </row>
    <row r="600" spans="1:13" ht="13.5" hidden="1" thickBot="1" x14ac:dyDescent="0.35">
      <c r="A600" s="7">
        <v>1970</v>
      </c>
      <c r="B600" s="97" t="s">
        <v>39</v>
      </c>
      <c r="C600" s="91"/>
      <c r="D600" s="92"/>
      <c r="E600" s="93"/>
      <c r="F600" s="93"/>
      <c r="G600" s="81">
        <f t="shared" si="80"/>
        <v>0</v>
      </c>
      <c r="H600" s="94"/>
      <c r="I600" s="89">
        <f t="shared" si="83"/>
        <v>0</v>
      </c>
      <c r="J600" s="84">
        <f t="shared" si="81"/>
        <v>0</v>
      </c>
      <c r="K600" s="85">
        <v>0</v>
      </c>
      <c r="L600" s="11">
        <f t="shared" si="84"/>
        <v>0</v>
      </c>
      <c r="M600" s="96">
        <f t="shared" si="82"/>
        <v>0</v>
      </c>
    </row>
    <row r="601" spans="1:13" ht="13.5" hidden="1" thickBot="1" x14ac:dyDescent="0.35">
      <c r="A601" s="7">
        <v>1975</v>
      </c>
      <c r="B601" s="77" t="s">
        <v>40</v>
      </c>
      <c r="C601" s="91"/>
      <c r="D601" s="92"/>
      <c r="E601" s="93"/>
      <c r="F601" s="93"/>
      <c r="G601" s="81">
        <f t="shared" si="80"/>
        <v>0</v>
      </c>
      <c r="H601" s="94"/>
      <c r="I601" s="89">
        <f t="shared" si="83"/>
        <v>0</v>
      </c>
      <c r="J601" s="84">
        <f t="shared" si="81"/>
        <v>0</v>
      </c>
      <c r="K601" s="85">
        <v>0</v>
      </c>
      <c r="L601" s="95">
        <f t="shared" si="84"/>
        <v>0</v>
      </c>
      <c r="M601" s="90">
        <f t="shared" si="82"/>
        <v>0</v>
      </c>
    </row>
    <row r="602" spans="1:13" ht="13.5" hidden="1" thickBot="1" x14ac:dyDescent="0.35">
      <c r="A602" s="7">
        <v>1980</v>
      </c>
      <c r="B602" s="77" t="s">
        <v>41</v>
      </c>
      <c r="C602" s="91"/>
      <c r="D602" s="92"/>
      <c r="E602" s="93"/>
      <c r="F602" s="93"/>
      <c r="G602" s="81">
        <f t="shared" si="80"/>
        <v>0</v>
      </c>
      <c r="H602" s="94"/>
      <c r="I602" s="89">
        <f t="shared" si="83"/>
        <v>0</v>
      </c>
      <c r="J602" s="84">
        <f t="shared" si="81"/>
        <v>0</v>
      </c>
      <c r="K602" s="85">
        <v>0</v>
      </c>
      <c r="L602" s="95">
        <f t="shared" si="84"/>
        <v>0</v>
      </c>
      <c r="M602" s="90">
        <f t="shared" si="82"/>
        <v>0</v>
      </c>
    </row>
    <row r="603" spans="1:13" ht="13.5" hidden="1" thickBot="1" x14ac:dyDescent="0.35">
      <c r="A603" s="7">
        <v>1985</v>
      </c>
      <c r="B603" s="77" t="s">
        <v>42</v>
      </c>
      <c r="C603" s="91"/>
      <c r="D603" s="92"/>
      <c r="E603" s="93"/>
      <c r="F603" s="93"/>
      <c r="G603" s="81">
        <f t="shared" si="80"/>
        <v>0</v>
      </c>
      <c r="H603" s="94"/>
      <c r="I603" s="89">
        <f t="shared" si="83"/>
        <v>0</v>
      </c>
      <c r="J603" s="84">
        <f t="shared" si="81"/>
        <v>0</v>
      </c>
      <c r="K603" s="85">
        <v>0</v>
      </c>
      <c r="L603" s="11">
        <f t="shared" si="84"/>
        <v>0</v>
      </c>
      <c r="M603" s="96">
        <f t="shared" si="82"/>
        <v>0</v>
      </c>
    </row>
    <row r="604" spans="1:13" ht="13.5" hidden="1" thickBot="1" x14ac:dyDescent="0.35">
      <c r="A604" s="7">
        <v>1990</v>
      </c>
      <c r="B604" s="39" t="s">
        <v>43</v>
      </c>
      <c r="C604" s="91"/>
      <c r="D604" s="92"/>
      <c r="E604" s="93"/>
      <c r="F604" s="93"/>
      <c r="G604" s="81">
        <f t="shared" si="80"/>
        <v>0</v>
      </c>
      <c r="H604" s="94"/>
      <c r="I604" s="89">
        <f t="shared" si="83"/>
        <v>0</v>
      </c>
      <c r="J604" s="84">
        <f t="shared" si="81"/>
        <v>0</v>
      </c>
      <c r="K604" s="85">
        <v>0</v>
      </c>
      <c r="L604" s="95">
        <f t="shared" si="84"/>
        <v>0</v>
      </c>
      <c r="M604" s="90">
        <f t="shared" si="82"/>
        <v>0</v>
      </c>
    </row>
    <row r="605" spans="1:13" ht="13.5" hidden="1" thickBot="1" x14ac:dyDescent="0.35">
      <c r="A605" s="7">
        <v>1995</v>
      </c>
      <c r="B605" s="77" t="s">
        <v>44</v>
      </c>
      <c r="C605" s="91"/>
      <c r="D605" s="92"/>
      <c r="E605" s="93"/>
      <c r="F605" s="93"/>
      <c r="G605" s="81">
        <f t="shared" si="80"/>
        <v>0</v>
      </c>
      <c r="H605" s="94"/>
      <c r="I605" s="98">
        <f t="shared" si="83"/>
        <v>0</v>
      </c>
      <c r="J605" s="99">
        <f t="shared" si="81"/>
        <v>0</v>
      </c>
      <c r="K605" s="85">
        <v>0</v>
      </c>
      <c r="L605" s="95">
        <f t="shared" si="84"/>
        <v>0</v>
      </c>
      <c r="M605" s="90">
        <f t="shared" si="82"/>
        <v>0</v>
      </c>
    </row>
    <row r="606" spans="1:13" ht="13.5" hidden="1" thickBot="1" x14ac:dyDescent="0.35">
      <c r="A606" s="7">
        <v>2440</v>
      </c>
      <c r="B606" s="8" t="s">
        <v>46</v>
      </c>
      <c r="C606" s="91"/>
      <c r="D606" s="92"/>
      <c r="E606" s="93"/>
      <c r="F606" s="93"/>
      <c r="G606" s="81">
        <f t="shared" si="80"/>
        <v>0</v>
      </c>
      <c r="H606" s="94"/>
      <c r="I606" s="98">
        <f t="shared" si="83"/>
        <v>0</v>
      </c>
      <c r="J606" s="99">
        <f t="shared" si="81"/>
        <v>0</v>
      </c>
      <c r="K606" s="85">
        <v>0</v>
      </c>
      <c r="L606" s="95">
        <f t="shared" si="84"/>
        <v>0</v>
      </c>
      <c r="M606" s="90">
        <f t="shared" si="82"/>
        <v>0</v>
      </c>
    </row>
    <row r="607" spans="1:13" ht="13.5" hidden="1" thickBot="1" x14ac:dyDescent="0.35">
      <c r="A607" s="7">
        <v>2005</v>
      </c>
      <c r="B607" s="100" t="s">
        <v>201</v>
      </c>
      <c r="C607" s="101"/>
      <c r="D607" s="102"/>
      <c r="E607" s="103"/>
      <c r="F607" s="103"/>
      <c r="G607" s="81">
        <f t="shared" si="80"/>
        <v>0</v>
      </c>
      <c r="H607" s="104"/>
      <c r="I607" s="105">
        <f t="shared" si="83"/>
        <v>0</v>
      </c>
      <c r="J607" s="106">
        <f t="shared" si="81"/>
        <v>0</v>
      </c>
      <c r="K607" s="85">
        <v>0</v>
      </c>
      <c r="L607" s="107">
        <f t="shared" si="84"/>
        <v>0</v>
      </c>
      <c r="M607" s="108">
        <f t="shared" si="82"/>
        <v>0</v>
      </c>
    </row>
    <row r="608" spans="1:13" ht="13.5" thickBot="1" x14ac:dyDescent="0.35">
      <c r="A608" s="117"/>
      <c r="B608" s="110" t="s">
        <v>45</v>
      </c>
      <c r="C608" s="111">
        <f t="shared" ref="C608:H608" si="85">SUM(C567:C607)</f>
        <v>514.99999999999966</v>
      </c>
      <c r="D608" s="111">
        <f t="shared" si="85"/>
        <v>0</v>
      </c>
      <c r="E608" s="111">
        <f t="shared" si="85"/>
        <v>10</v>
      </c>
      <c r="F608" s="112">
        <f t="shared" si="85"/>
        <v>0</v>
      </c>
      <c r="G608" s="111">
        <f t="shared" si="85"/>
        <v>519.99999999999966</v>
      </c>
      <c r="H608" s="122">
        <f t="shared" si="85"/>
        <v>175</v>
      </c>
      <c r="I608" s="113"/>
      <c r="J608" s="111">
        <f>SUM(J567:J607)</f>
        <v>6.730425823599516</v>
      </c>
      <c r="K608" s="111">
        <f t="shared" ref="K608:L608" si="86">SUM(K567:K607)</f>
        <v>6.7985621959040659</v>
      </c>
      <c r="L608" s="114">
        <f t="shared" si="86"/>
        <v>6.813637230455033E-2</v>
      </c>
      <c r="M608" s="115">
        <f t="shared" si="82"/>
        <v>1.0022173856937058E-2</v>
      </c>
    </row>
    <row r="609" spans="1:17" ht="13" x14ac:dyDescent="0.3">
      <c r="L609" s="3" t="s">
        <v>226</v>
      </c>
    </row>
    <row r="611" spans="1:17" ht="18" hidden="1" customHeight="1" thickBot="1" x14ac:dyDescent="0.45">
      <c r="A611" s="54"/>
      <c r="B611" s="54"/>
      <c r="C611" s="54"/>
      <c r="D611" s="54"/>
      <c r="E611" s="55" t="s">
        <v>173</v>
      </c>
      <c r="F611" s="60">
        <f>F660-1</f>
        <v>2024</v>
      </c>
      <c r="G611" s="54"/>
      <c r="H611" s="54"/>
      <c r="I611" s="54"/>
      <c r="J611" s="54"/>
      <c r="K611" s="54"/>
    </row>
    <row r="612" spans="1:17" ht="13" hidden="1" x14ac:dyDescent="0.25">
      <c r="A612" s="61"/>
      <c r="B612" s="61"/>
      <c r="C612" s="61"/>
      <c r="D612" s="61"/>
      <c r="E612" s="61"/>
      <c r="F612" s="61"/>
      <c r="G612" s="61"/>
      <c r="H612" s="61"/>
      <c r="I612" s="61"/>
      <c r="J612" s="61"/>
      <c r="K612" s="61"/>
      <c r="Q612" s="2">
        <v>2017</v>
      </c>
    </row>
    <row r="613" spans="1:17" ht="19" hidden="1" customHeight="1" thickBot="1" x14ac:dyDescent="0.45">
      <c r="A613" s="54"/>
      <c r="B613" s="54"/>
      <c r="C613" s="126" t="s">
        <v>174</v>
      </c>
      <c r="D613" s="127"/>
      <c r="E613" s="127"/>
      <c r="F613" s="127"/>
      <c r="G613" s="128" t="s">
        <v>175</v>
      </c>
      <c r="H613" s="129"/>
      <c r="I613" s="62" t="s">
        <v>176</v>
      </c>
      <c r="J613" s="54"/>
      <c r="K613" s="54"/>
      <c r="Q613" s="2">
        <v>2018</v>
      </c>
    </row>
    <row r="614" spans="1:17" ht="64" hidden="1" customHeight="1" thickBot="1" x14ac:dyDescent="0.3">
      <c r="A614" s="130" t="s">
        <v>177</v>
      </c>
      <c r="B614" s="132" t="s">
        <v>178</v>
      </c>
      <c r="C614" s="63" t="s">
        <v>179</v>
      </c>
      <c r="D614" s="64" t="s">
        <v>180</v>
      </c>
      <c r="E614" s="65" t="s">
        <v>181</v>
      </c>
      <c r="F614" s="66" t="s">
        <v>182</v>
      </c>
      <c r="G614" s="66" t="s">
        <v>183</v>
      </c>
      <c r="H614" s="63" t="s">
        <v>184</v>
      </c>
      <c r="I614" s="67" t="s">
        <v>185</v>
      </c>
      <c r="J614" s="68" t="s">
        <v>186</v>
      </c>
      <c r="K614" s="65" t="s">
        <v>202</v>
      </c>
      <c r="L614" s="66" t="s">
        <v>188</v>
      </c>
      <c r="M614" s="67" t="s">
        <v>189</v>
      </c>
    </row>
    <row r="615" spans="1:17" ht="13.5" hidden="1" thickBot="1" x14ac:dyDescent="0.35">
      <c r="A615" s="131"/>
      <c r="B615" s="133"/>
      <c r="C615" s="69" t="s">
        <v>190</v>
      </c>
      <c r="D615" s="70" t="s">
        <v>191</v>
      </c>
      <c r="E615" s="71" t="s">
        <v>192</v>
      </c>
      <c r="F615" s="71" t="s">
        <v>193</v>
      </c>
      <c r="G615" s="72" t="s">
        <v>194</v>
      </c>
      <c r="H615" s="73" t="s">
        <v>195</v>
      </c>
      <c r="I615" s="71" t="s">
        <v>196</v>
      </c>
      <c r="J615" s="69" t="s">
        <v>197</v>
      </c>
      <c r="K615" s="74" t="s">
        <v>198</v>
      </c>
      <c r="L615" s="71" t="s">
        <v>199</v>
      </c>
      <c r="M615" s="75" t="s">
        <v>200</v>
      </c>
    </row>
    <row r="616" spans="1:17" ht="13" hidden="1" x14ac:dyDescent="0.3">
      <c r="A616" s="76">
        <v>1609</v>
      </c>
      <c r="B616" s="77" t="s">
        <v>8</v>
      </c>
      <c r="C616" s="78"/>
      <c r="D616" s="79"/>
      <c r="E616" s="79"/>
      <c r="F616" s="80"/>
      <c r="G616" s="81">
        <f t="shared" ref="G616:G656" si="87">C616-D616+(E616*0.5)-F616</f>
        <v>0</v>
      </c>
      <c r="H616" s="82"/>
      <c r="I616" s="83">
        <f>IF(H616=0,0,1/H616)</f>
        <v>0</v>
      </c>
      <c r="J616" s="84">
        <f t="shared" ref="J616:J656" si="88">IF(H616=0,0,+G616/H616)</f>
        <v>0</v>
      </c>
      <c r="K616" s="85">
        <v>0</v>
      </c>
      <c r="L616" s="86">
        <f>IF(ISERROR(+K616-J616), 0, +K616-J616)</f>
        <v>0</v>
      </c>
      <c r="M616" s="87">
        <f>IFERROR(L616/K616,0)</f>
        <v>0</v>
      </c>
    </row>
    <row r="617" spans="1:17" ht="13" hidden="1" x14ac:dyDescent="0.3">
      <c r="A617" s="41">
        <v>1611</v>
      </c>
      <c r="B617" s="88" t="s">
        <v>9</v>
      </c>
      <c r="C617" s="78"/>
      <c r="D617" s="79"/>
      <c r="E617" s="80"/>
      <c r="F617" s="80"/>
      <c r="G617" s="81">
        <f t="shared" si="87"/>
        <v>0</v>
      </c>
      <c r="H617" s="82"/>
      <c r="I617" s="89">
        <f>IF(H617=0,0,1/H617)</f>
        <v>0</v>
      </c>
      <c r="J617" s="84">
        <f t="shared" si="88"/>
        <v>0</v>
      </c>
      <c r="K617" s="85">
        <v>0</v>
      </c>
      <c r="L617" s="86">
        <f>IF(ISERROR(+K617-J617), 0, +K617-J617)</f>
        <v>0</v>
      </c>
      <c r="M617" s="90">
        <f t="shared" ref="M617:M657" si="89">IFERROR(L617/K617,0)</f>
        <v>0</v>
      </c>
    </row>
    <row r="618" spans="1:17" ht="13" hidden="1" x14ac:dyDescent="0.3">
      <c r="A618" s="7">
        <v>1612</v>
      </c>
      <c r="B618" s="77" t="s">
        <v>10</v>
      </c>
      <c r="C618" s="91"/>
      <c r="D618" s="92"/>
      <c r="E618" s="93"/>
      <c r="F618" s="93"/>
      <c r="G618" s="81">
        <f t="shared" si="87"/>
        <v>0</v>
      </c>
      <c r="H618" s="94"/>
      <c r="I618" s="89">
        <f t="shared" ref="I618:I656" si="90">IF(H618=0,0,1/H618)</f>
        <v>0</v>
      </c>
      <c r="J618" s="84">
        <f t="shared" si="88"/>
        <v>0</v>
      </c>
      <c r="K618" s="85">
        <v>0</v>
      </c>
      <c r="L618" s="95">
        <f t="shared" ref="L618:L656" si="91">IF(ISERROR(+K618-J618), 0, +K618-J618)</f>
        <v>0</v>
      </c>
      <c r="M618" s="90">
        <f t="shared" si="89"/>
        <v>0</v>
      </c>
    </row>
    <row r="619" spans="1:17" ht="13" hidden="1" x14ac:dyDescent="0.3">
      <c r="A619" s="7">
        <v>1805</v>
      </c>
      <c r="B619" s="77" t="s">
        <v>11</v>
      </c>
      <c r="C619" s="91"/>
      <c r="D619" s="92"/>
      <c r="E619" s="93"/>
      <c r="F619" s="93"/>
      <c r="G619" s="81">
        <f t="shared" si="87"/>
        <v>0</v>
      </c>
      <c r="H619" s="94"/>
      <c r="I619" s="89">
        <f t="shared" si="90"/>
        <v>0</v>
      </c>
      <c r="J619" s="84">
        <f t="shared" si="88"/>
        <v>0</v>
      </c>
      <c r="K619" s="85">
        <v>0</v>
      </c>
      <c r="L619" s="95">
        <f t="shared" si="91"/>
        <v>0</v>
      </c>
      <c r="M619" s="90">
        <f t="shared" si="89"/>
        <v>0</v>
      </c>
    </row>
    <row r="620" spans="1:17" ht="13" hidden="1" x14ac:dyDescent="0.3">
      <c r="A620" s="7">
        <v>1808</v>
      </c>
      <c r="B620" s="77" t="s">
        <v>12</v>
      </c>
      <c r="C620" s="91"/>
      <c r="D620" s="92"/>
      <c r="E620" s="93"/>
      <c r="F620" s="93"/>
      <c r="G620" s="81">
        <f t="shared" si="87"/>
        <v>0</v>
      </c>
      <c r="H620" s="94"/>
      <c r="I620" s="89">
        <f t="shared" si="90"/>
        <v>0</v>
      </c>
      <c r="J620" s="84">
        <f t="shared" si="88"/>
        <v>0</v>
      </c>
      <c r="K620" s="85">
        <v>0</v>
      </c>
      <c r="L620" s="95">
        <f t="shared" si="91"/>
        <v>0</v>
      </c>
      <c r="M620" s="90">
        <f t="shared" si="89"/>
        <v>0</v>
      </c>
    </row>
    <row r="621" spans="1:17" ht="13" hidden="1" x14ac:dyDescent="0.3">
      <c r="A621" s="7">
        <v>1810</v>
      </c>
      <c r="B621" s="77" t="s">
        <v>13</v>
      </c>
      <c r="C621" s="91"/>
      <c r="D621" s="92"/>
      <c r="E621" s="93"/>
      <c r="F621" s="93"/>
      <c r="G621" s="81">
        <f t="shared" si="87"/>
        <v>0</v>
      </c>
      <c r="H621" s="94"/>
      <c r="I621" s="89">
        <f t="shared" si="90"/>
        <v>0</v>
      </c>
      <c r="J621" s="84">
        <f t="shared" si="88"/>
        <v>0</v>
      </c>
      <c r="K621" s="85">
        <v>0</v>
      </c>
      <c r="L621" s="95">
        <f t="shared" si="91"/>
        <v>0</v>
      </c>
      <c r="M621" s="90">
        <f t="shared" si="89"/>
        <v>0</v>
      </c>
    </row>
    <row r="622" spans="1:17" ht="13" hidden="1" x14ac:dyDescent="0.3">
      <c r="A622" s="7">
        <v>1815</v>
      </c>
      <c r="B622" s="77" t="s">
        <v>14</v>
      </c>
      <c r="C622" s="91"/>
      <c r="D622" s="92"/>
      <c r="E622" s="93"/>
      <c r="F622" s="93"/>
      <c r="G622" s="81">
        <f t="shared" si="87"/>
        <v>0</v>
      </c>
      <c r="H622" s="94"/>
      <c r="I622" s="89">
        <f t="shared" si="90"/>
        <v>0</v>
      </c>
      <c r="J622" s="84">
        <f t="shared" si="88"/>
        <v>0</v>
      </c>
      <c r="K622" s="85">
        <v>0</v>
      </c>
      <c r="L622" s="95">
        <f t="shared" si="91"/>
        <v>0</v>
      </c>
      <c r="M622" s="90">
        <f t="shared" si="89"/>
        <v>0</v>
      </c>
    </row>
    <row r="623" spans="1:17" ht="13" hidden="1" x14ac:dyDescent="0.3">
      <c r="A623" s="7">
        <v>1820</v>
      </c>
      <c r="B623" s="77" t="s">
        <v>15</v>
      </c>
      <c r="C623" s="91"/>
      <c r="D623" s="92"/>
      <c r="E623" s="93"/>
      <c r="F623" s="93"/>
      <c r="G623" s="81">
        <f t="shared" si="87"/>
        <v>0</v>
      </c>
      <c r="H623" s="94"/>
      <c r="I623" s="89">
        <f t="shared" si="90"/>
        <v>0</v>
      </c>
      <c r="J623" s="84">
        <f t="shared" si="88"/>
        <v>0</v>
      </c>
      <c r="K623" s="85">
        <v>0</v>
      </c>
      <c r="L623" s="95">
        <f t="shared" si="91"/>
        <v>0</v>
      </c>
      <c r="M623" s="90">
        <f t="shared" si="89"/>
        <v>0</v>
      </c>
    </row>
    <row r="624" spans="1:17" ht="13" hidden="1" x14ac:dyDescent="0.3">
      <c r="A624" s="7">
        <v>1825</v>
      </c>
      <c r="B624" s="77" t="s">
        <v>16</v>
      </c>
      <c r="C624" s="91"/>
      <c r="D624" s="92"/>
      <c r="E624" s="93"/>
      <c r="F624" s="93"/>
      <c r="G624" s="81">
        <f t="shared" si="87"/>
        <v>0</v>
      </c>
      <c r="H624" s="94"/>
      <c r="I624" s="89">
        <f t="shared" si="90"/>
        <v>0</v>
      </c>
      <c r="J624" s="84">
        <f t="shared" si="88"/>
        <v>0</v>
      </c>
      <c r="K624" s="85">
        <v>0</v>
      </c>
      <c r="L624" s="95">
        <f t="shared" si="91"/>
        <v>0</v>
      </c>
      <c r="M624" s="90">
        <f t="shared" si="89"/>
        <v>0</v>
      </c>
    </row>
    <row r="625" spans="1:13" ht="13" hidden="1" x14ac:dyDescent="0.3">
      <c r="A625" s="7">
        <v>1830</v>
      </c>
      <c r="B625" s="77" t="s">
        <v>17</v>
      </c>
      <c r="C625" s="91"/>
      <c r="D625" s="92"/>
      <c r="E625" s="93"/>
      <c r="F625" s="93"/>
      <c r="G625" s="81">
        <f t="shared" si="87"/>
        <v>0</v>
      </c>
      <c r="H625" s="94"/>
      <c r="I625" s="89">
        <f t="shared" si="90"/>
        <v>0</v>
      </c>
      <c r="J625" s="84">
        <f t="shared" si="88"/>
        <v>0</v>
      </c>
      <c r="K625" s="85">
        <v>0</v>
      </c>
      <c r="L625" s="11">
        <f t="shared" si="91"/>
        <v>0</v>
      </c>
      <c r="M625" s="96">
        <f t="shared" si="89"/>
        <v>0</v>
      </c>
    </row>
    <row r="626" spans="1:13" ht="13" hidden="1" x14ac:dyDescent="0.3">
      <c r="A626" s="7">
        <v>1835</v>
      </c>
      <c r="B626" s="77" t="s">
        <v>18</v>
      </c>
      <c r="C626" s="91"/>
      <c r="D626" s="92"/>
      <c r="E626" s="93"/>
      <c r="F626" s="93"/>
      <c r="G626" s="81">
        <f t="shared" si="87"/>
        <v>0</v>
      </c>
      <c r="H626" s="94"/>
      <c r="I626" s="89">
        <f t="shared" si="90"/>
        <v>0</v>
      </c>
      <c r="J626" s="84">
        <f t="shared" si="88"/>
        <v>0</v>
      </c>
      <c r="K626" s="85">
        <v>0</v>
      </c>
      <c r="L626" s="95">
        <f t="shared" si="91"/>
        <v>0</v>
      </c>
      <c r="M626" s="90">
        <f t="shared" si="89"/>
        <v>0</v>
      </c>
    </row>
    <row r="627" spans="1:13" ht="13" hidden="1" x14ac:dyDescent="0.3">
      <c r="A627" s="7">
        <v>1840</v>
      </c>
      <c r="B627" s="77" t="s">
        <v>19</v>
      </c>
      <c r="C627" s="91"/>
      <c r="D627" s="92"/>
      <c r="E627" s="93"/>
      <c r="F627" s="93"/>
      <c r="G627" s="81">
        <f t="shared" si="87"/>
        <v>0</v>
      </c>
      <c r="H627" s="94"/>
      <c r="I627" s="89">
        <f t="shared" si="90"/>
        <v>0</v>
      </c>
      <c r="J627" s="84">
        <f t="shared" si="88"/>
        <v>0</v>
      </c>
      <c r="K627" s="85">
        <v>0</v>
      </c>
      <c r="L627" s="11">
        <f t="shared" si="91"/>
        <v>0</v>
      </c>
      <c r="M627" s="96">
        <f t="shared" si="89"/>
        <v>0</v>
      </c>
    </row>
    <row r="628" spans="1:13" ht="13" hidden="1" x14ac:dyDescent="0.3">
      <c r="A628" s="7">
        <v>1845</v>
      </c>
      <c r="B628" s="77" t="s">
        <v>20</v>
      </c>
      <c r="C628" s="91"/>
      <c r="D628" s="92"/>
      <c r="E628" s="93"/>
      <c r="F628" s="93"/>
      <c r="G628" s="81">
        <f t="shared" si="87"/>
        <v>0</v>
      </c>
      <c r="H628" s="94"/>
      <c r="I628" s="89">
        <f t="shared" si="90"/>
        <v>0</v>
      </c>
      <c r="J628" s="84">
        <f t="shared" si="88"/>
        <v>0</v>
      </c>
      <c r="K628" s="85">
        <v>0</v>
      </c>
      <c r="L628" s="95">
        <f t="shared" si="91"/>
        <v>0</v>
      </c>
      <c r="M628" s="90">
        <f t="shared" si="89"/>
        <v>0</v>
      </c>
    </row>
    <row r="629" spans="1:13" ht="13" hidden="1" x14ac:dyDescent="0.3">
      <c r="A629" s="7">
        <v>1850</v>
      </c>
      <c r="B629" s="77" t="s">
        <v>21</v>
      </c>
      <c r="C629" s="91"/>
      <c r="D629" s="92"/>
      <c r="E629" s="93"/>
      <c r="F629" s="93"/>
      <c r="G629" s="81">
        <f t="shared" si="87"/>
        <v>0</v>
      </c>
      <c r="H629" s="94"/>
      <c r="I629" s="89">
        <f t="shared" si="90"/>
        <v>0</v>
      </c>
      <c r="J629" s="84">
        <f t="shared" si="88"/>
        <v>0</v>
      </c>
      <c r="K629" s="85">
        <v>0</v>
      </c>
      <c r="L629" s="95">
        <f t="shared" si="91"/>
        <v>0</v>
      </c>
      <c r="M629" s="90">
        <f t="shared" si="89"/>
        <v>0</v>
      </c>
    </row>
    <row r="630" spans="1:13" ht="13" hidden="1" x14ac:dyDescent="0.3">
      <c r="A630" s="7">
        <v>1855</v>
      </c>
      <c r="B630" s="77" t="s">
        <v>22</v>
      </c>
      <c r="C630" s="91"/>
      <c r="D630" s="92"/>
      <c r="E630" s="93"/>
      <c r="F630" s="93"/>
      <c r="G630" s="81">
        <f t="shared" si="87"/>
        <v>0</v>
      </c>
      <c r="H630" s="94"/>
      <c r="I630" s="89">
        <f t="shared" si="90"/>
        <v>0</v>
      </c>
      <c r="J630" s="84">
        <f t="shared" si="88"/>
        <v>0</v>
      </c>
      <c r="K630" s="85">
        <v>0</v>
      </c>
      <c r="L630" s="95">
        <f t="shared" si="91"/>
        <v>0</v>
      </c>
      <c r="M630" s="90">
        <f t="shared" si="89"/>
        <v>0</v>
      </c>
    </row>
    <row r="631" spans="1:13" ht="13" hidden="1" x14ac:dyDescent="0.3">
      <c r="A631" s="7">
        <v>1860</v>
      </c>
      <c r="B631" s="77" t="s">
        <v>23</v>
      </c>
      <c r="C631" s="91"/>
      <c r="D631" s="92"/>
      <c r="E631" s="93"/>
      <c r="F631" s="93"/>
      <c r="G631" s="81">
        <f t="shared" si="87"/>
        <v>0</v>
      </c>
      <c r="H631" s="94"/>
      <c r="I631" s="89">
        <f t="shared" si="90"/>
        <v>0</v>
      </c>
      <c r="J631" s="84">
        <f t="shared" si="88"/>
        <v>0</v>
      </c>
      <c r="K631" s="85">
        <v>0</v>
      </c>
      <c r="L631" s="95">
        <f t="shared" si="91"/>
        <v>0</v>
      </c>
      <c r="M631" s="90">
        <f t="shared" si="89"/>
        <v>0</v>
      </c>
    </row>
    <row r="632" spans="1:13" ht="13" hidden="1" x14ac:dyDescent="0.3">
      <c r="A632" s="7">
        <v>1860</v>
      </c>
      <c r="B632" s="77" t="s">
        <v>24</v>
      </c>
      <c r="C632" s="91"/>
      <c r="D632" s="92"/>
      <c r="E632" s="93"/>
      <c r="F632" s="93"/>
      <c r="G632" s="81">
        <f t="shared" si="87"/>
        <v>0</v>
      </c>
      <c r="H632" s="94"/>
      <c r="I632" s="89">
        <f t="shared" si="90"/>
        <v>0</v>
      </c>
      <c r="J632" s="84">
        <f t="shared" si="88"/>
        <v>0</v>
      </c>
      <c r="K632" s="85">
        <v>0</v>
      </c>
      <c r="L632" s="95">
        <f t="shared" si="91"/>
        <v>0</v>
      </c>
      <c r="M632" s="90">
        <f t="shared" si="89"/>
        <v>0</v>
      </c>
    </row>
    <row r="633" spans="1:13" ht="13" hidden="1" x14ac:dyDescent="0.3">
      <c r="A633" s="7">
        <v>1905</v>
      </c>
      <c r="B633" s="77" t="s">
        <v>11</v>
      </c>
      <c r="C633" s="91"/>
      <c r="D633" s="92"/>
      <c r="E633" s="93"/>
      <c r="F633" s="93"/>
      <c r="G633" s="81">
        <f t="shared" si="87"/>
        <v>0</v>
      </c>
      <c r="H633" s="94"/>
      <c r="I633" s="89">
        <f t="shared" si="90"/>
        <v>0</v>
      </c>
      <c r="J633" s="84">
        <f t="shared" si="88"/>
        <v>0</v>
      </c>
      <c r="K633" s="85">
        <v>0</v>
      </c>
      <c r="L633" s="95">
        <f t="shared" si="91"/>
        <v>0</v>
      </c>
      <c r="M633" s="90">
        <f t="shared" si="89"/>
        <v>0</v>
      </c>
    </row>
    <row r="634" spans="1:13" ht="13" hidden="1" x14ac:dyDescent="0.3">
      <c r="A634" s="7">
        <v>1908</v>
      </c>
      <c r="B634" s="77" t="s">
        <v>25</v>
      </c>
      <c r="C634" s="91"/>
      <c r="D634" s="92"/>
      <c r="E634" s="93"/>
      <c r="F634" s="93"/>
      <c r="G634" s="81">
        <f t="shared" si="87"/>
        <v>0</v>
      </c>
      <c r="H634" s="94"/>
      <c r="I634" s="89">
        <f t="shared" si="90"/>
        <v>0</v>
      </c>
      <c r="J634" s="84">
        <f t="shared" si="88"/>
        <v>0</v>
      </c>
      <c r="K634" s="85">
        <v>0</v>
      </c>
      <c r="L634" s="95">
        <f t="shared" si="91"/>
        <v>0</v>
      </c>
      <c r="M634" s="90">
        <f t="shared" si="89"/>
        <v>0</v>
      </c>
    </row>
    <row r="635" spans="1:13" ht="13" hidden="1" x14ac:dyDescent="0.3">
      <c r="A635" s="7">
        <v>1910</v>
      </c>
      <c r="B635" s="77" t="s">
        <v>13</v>
      </c>
      <c r="C635" s="91"/>
      <c r="D635" s="92"/>
      <c r="E635" s="93"/>
      <c r="F635" s="93"/>
      <c r="G635" s="81">
        <f t="shared" si="87"/>
        <v>0</v>
      </c>
      <c r="H635" s="94"/>
      <c r="I635" s="89">
        <f t="shared" si="90"/>
        <v>0</v>
      </c>
      <c r="J635" s="84">
        <f t="shared" si="88"/>
        <v>0</v>
      </c>
      <c r="K635" s="85">
        <v>0</v>
      </c>
      <c r="L635" s="95">
        <f t="shared" si="91"/>
        <v>0</v>
      </c>
      <c r="M635" s="90">
        <f t="shared" si="89"/>
        <v>0</v>
      </c>
    </row>
    <row r="636" spans="1:13" ht="13" hidden="1" x14ac:dyDescent="0.3">
      <c r="A636" s="7">
        <v>1915</v>
      </c>
      <c r="B636" s="77" t="s">
        <v>26</v>
      </c>
      <c r="C636" s="91"/>
      <c r="D636" s="92"/>
      <c r="E636" s="93"/>
      <c r="F636" s="93"/>
      <c r="G636" s="81">
        <f t="shared" si="87"/>
        <v>0</v>
      </c>
      <c r="H636" s="94"/>
      <c r="I636" s="89">
        <f t="shared" si="90"/>
        <v>0</v>
      </c>
      <c r="J636" s="84">
        <f t="shared" si="88"/>
        <v>0</v>
      </c>
      <c r="K636" s="85">
        <v>0</v>
      </c>
      <c r="L636" s="95">
        <f t="shared" si="91"/>
        <v>0</v>
      </c>
      <c r="M636" s="90">
        <f t="shared" si="89"/>
        <v>0</v>
      </c>
    </row>
    <row r="637" spans="1:13" ht="13" hidden="1" x14ac:dyDescent="0.3">
      <c r="A637" s="7">
        <v>1915</v>
      </c>
      <c r="B637" s="77" t="s">
        <v>27</v>
      </c>
      <c r="C637" s="91"/>
      <c r="D637" s="92"/>
      <c r="E637" s="93"/>
      <c r="F637" s="93"/>
      <c r="G637" s="81">
        <f t="shared" si="87"/>
        <v>0</v>
      </c>
      <c r="H637" s="94"/>
      <c r="I637" s="89">
        <f t="shared" si="90"/>
        <v>0</v>
      </c>
      <c r="J637" s="84">
        <f t="shared" si="88"/>
        <v>0</v>
      </c>
      <c r="K637" s="85">
        <v>0</v>
      </c>
      <c r="L637" s="95">
        <f t="shared" si="91"/>
        <v>0</v>
      </c>
      <c r="M637" s="90">
        <f t="shared" si="89"/>
        <v>0</v>
      </c>
    </row>
    <row r="638" spans="1:13" ht="13" hidden="1" x14ac:dyDescent="0.3">
      <c r="A638" s="7">
        <v>1920</v>
      </c>
      <c r="B638" s="77" t="s">
        <v>28</v>
      </c>
      <c r="C638" s="91"/>
      <c r="D638" s="92"/>
      <c r="E638" s="93"/>
      <c r="F638" s="93"/>
      <c r="G638" s="81">
        <f t="shared" si="87"/>
        <v>0</v>
      </c>
      <c r="H638" s="94"/>
      <c r="I638" s="89">
        <f t="shared" si="90"/>
        <v>0</v>
      </c>
      <c r="J638" s="84">
        <f t="shared" si="88"/>
        <v>0</v>
      </c>
      <c r="K638" s="85">
        <v>0</v>
      </c>
      <c r="L638" s="95">
        <f t="shared" si="91"/>
        <v>0</v>
      </c>
      <c r="M638" s="90">
        <f t="shared" si="89"/>
        <v>0</v>
      </c>
    </row>
    <row r="639" spans="1:13" ht="13" hidden="1" x14ac:dyDescent="0.3">
      <c r="A639" s="7">
        <v>1920</v>
      </c>
      <c r="B639" s="77" t="s">
        <v>29</v>
      </c>
      <c r="C639" s="91"/>
      <c r="D639" s="92"/>
      <c r="E639" s="93"/>
      <c r="F639" s="93"/>
      <c r="G639" s="81">
        <f t="shared" si="87"/>
        <v>0</v>
      </c>
      <c r="H639" s="94"/>
      <c r="I639" s="89">
        <f t="shared" si="90"/>
        <v>0</v>
      </c>
      <c r="J639" s="84">
        <f t="shared" si="88"/>
        <v>0</v>
      </c>
      <c r="K639" s="85">
        <v>0</v>
      </c>
      <c r="L639" s="11">
        <f t="shared" si="91"/>
        <v>0</v>
      </c>
      <c r="M639" s="96">
        <f t="shared" si="89"/>
        <v>0</v>
      </c>
    </row>
    <row r="640" spans="1:13" ht="13" hidden="1" x14ac:dyDescent="0.3">
      <c r="A640" s="7">
        <v>1920</v>
      </c>
      <c r="B640" s="77" t="s">
        <v>30</v>
      </c>
      <c r="C640" s="91"/>
      <c r="D640" s="92"/>
      <c r="E640" s="93"/>
      <c r="F640" s="93"/>
      <c r="G640" s="81">
        <f t="shared" si="87"/>
        <v>0</v>
      </c>
      <c r="H640" s="94"/>
      <c r="I640" s="89">
        <f t="shared" si="90"/>
        <v>0</v>
      </c>
      <c r="J640" s="84">
        <f t="shared" si="88"/>
        <v>0</v>
      </c>
      <c r="K640" s="85">
        <v>0</v>
      </c>
      <c r="L640" s="11">
        <f t="shared" si="91"/>
        <v>0</v>
      </c>
      <c r="M640" s="96">
        <f t="shared" si="89"/>
        <v>0</v>
      </c>
    </row>
    <row r="641" spans="1:13" ht="13" hidden="1" x14ac:dyDescent="0.3">
      <c r="A641" s="7">
        <v>1930</v>
      </c>
      <c r="B641" s="77" t="s">
        <v>31</v>
      </c>
      <c r="C641" s="91"/>
      <c r="D641" s="92"/>
      <c r="E641" s="93"/>
      <c r="F641" s="93"/>
      <c r="G641" s="81">
        <f t="shared" si="87"/>
        <v>0</v>
      </c>
      <c r="H641" s="94"/>
      <c r="I641" s="89">
        <f t="shared" si="90"/>
        <v>0</v>
      </c>
      <c r="J641" s="84">
        <f t="shared" si="88"/>
        <v>0</v>
      </c>
      <c r="K641" s="85">
        <v>0</v>
      </c>
      <c r="L641" s="11">
        <f t="shared" si="91"/>
        <v>0</v>
      </c>
      <c r="M641" s="90">
        <f t="shared" si="89"/>
        <v>0</v>
      </c>
    </row>
    <row r="642" spans="1:13" ht="13" hidden="1" x14ac:dyDescent="0.3">
      <c r="A642" s="7">
        <v>1935</v>
      </c>
      <c r="B642" s="77" t="s">
        <v>32</v>
      </c>
      <c r="C642" s="91"/>
      <c r="D642" s="92"/>
      <c r="E642" s="93"/>
      <c r="F642" s="93"/>
      <c r="G642" s="81">
        <f t="shared" si="87"/>
        <v>0</v>
      </c>
      <c r="H642" s="94"/>
      <c r="I642" s="89">
        <f t="shared" si="90"/>
        <v>0</v>
      </c>
      <c r="J642" s="84">
        <f t="shared" si="88"/>
        <v>0</v>
      </c>
      <c r="K642" s="85">
        <v>0</v>
      </c>
      <c r="L642" s="95">
        <f t="shared" si="91"/>
        <v>0</v>
      </c>
      <c r="M642" s="90">
        <f t="shared" si="89"/>
        <v>0</v>
      </c>
    </row>
    <row r="643" spans="1:13" ht="13" hidden="1" x14ac:dyDescent="0.3">
      <c r="A643" s="7">
        <v>1940</v>
      </c>
      <c r="B643" s="77" t="s">
        <v>33</v>
      </c>
      <c r="C643" s="91"/>
      <c r="D643" s="92"/>
      <c r="E643" s="93"/>
      <c r="F643" s="93"/>
      <c r="G643" s="81">
        <f t="shared" si="87"/>
        <v>0</v>
      </c>
      <c r="H643" s="94"/>
      <c r="I643" s="89">
        <f t="shared" si="90"/>
        <v>0</v>
      </c>
      <c r="J643" s="84">
        <f t="shared" si="88"/>
        <v>0</v>
      </c>
      <c r="K643" s="85">
        <v>0</v>
      </c>
      <c r="L643" s="11">
        <f t="shared" si="91"/>
        <v>0</v>
      </c>
      <c r="M643" s="96">
        <f t="shared" si="89"/>
        <v>0</v>
      </c>
    </row>
    <row r="644" spans="1:13" ht="13" hidden="1" x14ac:dyDescent="0.3">
      <c r="A644" s="7">
        <v>1945</v>
      </c>
      <c r="B644" s="77" t="s">
        <v>34</v>
      </c>
      <c r="C644" s="91"/>
      <c r="D644" s="92"/>
      <c r="E644" s="93"/>
      <c r="F644" s="93"/>
      <c r="G644" s="81">
        <f t="shared" si="87"/>
        <v>0</v>
      </c>
      <c r="H644" s="94"/>
      <c r="I644" s="89">
        <f t="shared" si="90"/>
        <v>0</v>
      </c>
      <c r="J644" s="84">
        <f t="shared" si="88"/>
        <v>0</v>
      </c>
      <c r="K644" s="85">
        <v>0</v>
      </c>
      <c r="L644" s="95">
        <f t="shared" si="91"/>
        <v>0</v>
      </c>
      <c r="M644" s="90">
        <f t="shared" si="89"/>
        <v>0</v>
      </c>
    </row>
    <row r="645" spans="1:13" ht="13" hidden="1" x14ac:dyDescent="0.3">
      <c r="A645" s="7">
        <v>1950</v>
      </c>
      <c r="B645" s="77" t="s">
        <v>35</v>
      </c>
      <c r="C645" s="91"/>
      <c r="D645" s="92"/>
      <c r="E645" s="93"/>
      <c r="F645" s="93"/>
      <c r="G645" s="81">
        <f t="shared" si="87"/>
        <v>0</v>
      </c>
      <c r="H645" s="94"/>
      <c r="I645" s="89">
        <f t="shared" si="90"/>
        <v>0</v>
      </c>
      <c r="J645" s="84">
        <f t="shared" si="88"/>
        <v>0</v>
      </c>
      <c r="K645" s="85">
        <v>0</v>
      </c>
      <c r="L645" s="11">
        <f t="shared" si="91"/>
        <v>0</v>
      </c>
      <c r="M645" s="96">
        <f t="shared" si="89"/>
        <v>0</v>
      </c>
    </row>
    <row r="646" spans="1:13" ht="13" hidden="1" x14ac:dyDescent="0.3">
      <c r="A646" s="7">
        <v>1955</v>
      </c>
      <c r="B646" s="77" t="s">
        <v>36</v>
      </c>
      <c r="C646" s="91"/>
      <c r="D646" s="92"/>
      <c r="E646" s="93"/>
      <c r="F646" s="93"/>
      <c r="G646" s="81">
        <f t="shared" si="87"/>
        <v>0</v>
      </c>
      <c r="H646" s="94"/>
      <c r="I646" s="89">
        <f t="shared" si="90"/>
        <v>0</v>
      </c>
      <c r="J646" s="84">
        <f t="shared" si="88"/>
        <v>0</v>
      </c>
      <c r="K646" s="85">
        <v>0</v>
      </c>
      <c r="L646" s="11">
        <f t="shared" si="91"/>
        <v>0</v>
      </c>
      <c r="M646" s="96">
        <f t="shared" si="89"/>
        <v>0</v>
      </c>
    </row>
    <row r="647" spans="1:13" ht="13" hidden="1" x14ac:dyDescent="0.3">
      <c r="A647" s="7">
        <v>1955</v>
      </c>
      <c r="B647" s="77" t="s">
        <v>37</v>
      </c>
      <c r="C647" s="91"/>
      <c r="D647" s="92"/>
      <c r="E647" s="93"/>
      <c r="F647" s="93"/>
      <c r="G647" s="81">
        <f t="shared" si="87"/>
        <v>0</v>
      </c>
      <c r="H647" s="94"/>
      <c r="I647" s="89">
        <f t="shared" si="90"/>
        <v>0</v>
      </c>
      <c r="J647" s="84">
        <f t="shared" si="88"/>
        <v>0</v>
      </c>
      <c r="K647" s="85">
        <v>0</v>
      </c>
      <c r="L647" s="95">
        <f t="shared" si="91"/>
        <v>0</v>
      </c>
      <c r="M647" s="90">
        <f t="shared" si="89"/>
        <v>0</v>
      </c>
    </row>
    <row r="648" spans="1:13" ht="13" hidden="1" x14ac:dyDescent="0.3">
      <c r="A648" s="7">
        <v>1960</v>
      </c>
      <c r="B648" s="77" t="s">
        <v>38</v>
      </c>
      <c r="C648" s="91"/>
      <c r="D648" s="92"/>
      <c r="E648" s="93"/>
      <c r="F648" s="93"/>
      <c r="G648" s="81">
        <f t="shared" si="87"/>
        <v>0</v>
      </c>
      <c r="H648" s="94"/>
      <c r="I648" s="89">
        <f t="shared" si="90"/>
        <v>0</v>
      </c>
      <c r="J648" s="84">
        <f t="shared" si="88"/>
        <v>0</v>
      </c>
      <c r="K648" s="85">
        <v>0</v>
      </c>
      <c r="L648" s="11">
        <f t="shared" si="91"/>
        <v>0</v>
      </c>
      <c r="M648" s="96">
        <f t="shared" si="89"/>
        <v>0</v>
      </c>
    </row>
    <row r="649" spans="1:13" ht="13" hidden="1" x14ac:dyDescent="0.3">
      <c r="A649" s="7">
        <v>1970</v>
      </c>
      <c r="B649" s="97" t="s">
        <v>39</v>
      </c>
      <c r="C649" s="91"/>
      <c r="D649" s="92"/>
      <c r="E649" s="93"/>
      <c r="F649" s="93"/>
      <c r="G649" s="81">
        <f t="shared" si="87"/>
        <v>0</v>
      </c>
      <c r="H649" s="94"/>
      <c r="I649" s="89">
        <f t="shared" si="90"/>
        <v>0</v>
      </c>
      <c r="J649" s="84">
        <f t="shared" si="88"/>
        <v>0</v>
      </c>
      <c r="K649" s="85">
        <v>0</v>
      </c>
      <c r="L649" s="11">
        <f t="shared" si="91"/>
        <v>0</v>
      </c>
      <c r="M649" s="96">
        <f t="shared" si="89"/>
        <v>0</v>
      </c>
    </row>
    <row r="650" spans="1:13" ht="13" hidden="1" x14ac:dyDescent="0.3">
      <c r="A650" s="7">
        <v>1975</v>
      </c>
      <c r="B650" s="77" t="s">
        <v>40</v>
      </c>
      <c r="C650" s="91"/>
      <c r="D650" s="92"/>
      <c r="E650" s="93"/>
      <c r="F650" s="93"/>
      <c r="G650" s="81">
        <f t="shared" si="87"/>
        <v>0</v>
      </c>
      <c r="H650" s="94"/>
      <c r="I650" s="89">
        <f t="shared" si="90"/>
        <v>0</v>
      </c>
      <c r="J650" s="84">
        <f t="shared" si="88"/>
        <v>0</v>
      </c>
      <c r="K650" s="85">
        <v>0</v>
      </c>
      <c r="L650" s="95">
        <f t="shared" si="91"/>
        <v>0</v>
      </c>
      <c r="M650" s="90">
        <f t="shared" si="89"/>
        <v>0</v>
      </c>
    </row>
    <row r="651" spans="1:13" ht="13" hidden="1" x14ac:dyDescent="0.3">
      <c r="A651" s="7">
        <v>1980</v>
      </c>
      <c r="B651" s="77" t="s">
        <v>41</v>
      </c>
      <c r="C651" s="91"/>
      <c r="D651" s="92"/>
      <c r="E651" s="93"/>
      <c r="F651" s="93"/>
      <c r="G651" s="81">
        <f t="shared" si="87"/>
        <v>0</v>
      </c>
      <c r="H651" s="94"/>
      <c r="I651" s="89">
        <f t="shared" si="90"/>
        <v>0</v>
      </c>
      <c r="J651" s="84">
        <f t="shared" si="88"/>
        <v>0</v>
      </c>
      <c r="K651" s="85">
        <v>0</v>
      </c>
      <c r="L651" s="95">
        <f t="shared" si="91"/>
        <v>0</v>
      </c>
      <c r="M651" s="90">
        <f t="shared" si="89"/>
        <v>0</v>
      </c>
    </row>
    <row r="652" spans="1:13" ht="13" hidden="1" x14ac:dyDescent="0.3">
      <c r="A652" s="7">
        <v>1985</v>
      </c>
      <c r="B652" s="77" t="s">
        <v>42</v>
      </c>
      <c r="C652" s="91"/>
      <c r="D652" s="92"/>
      <c r="E652" s="93"/>
      <c r="F652" s="93"/>
      <c r="G652" s="81">
        <f t="shared" si="87"/>
        <v>0</v>
      </c>
      <c r="H652" s="94"/>
      <c r="I652" s="89">
        <f t="shared" si="90"/>
        <v>0</v>
      </c>
      <c r="J652" s="84">
        <f t="shared" si="88"/>
        <v>0</v>
      </c>
      <c r="K652" s="85">
        <v>0</v>
      </c>
      <c r="L652" s="11">
        <f t="shared" si="91"/>
        <v>0</v>
      </c>
      <c r="M652" s="96">
        <f t="shared" si="89"/>
        <v>0</v>
      </c>
    </row>
    <row r="653" spans="1:13" ht="13" hidden="1" x14ac:dyDescent="0.3">
      <c r="A653" s="7">
        <v>1990</v>
      </c>
      <c r="B653" s="39" t="s">
        <v>43</v>
      </c>
      <c r="C653" s="91"/>
      <c r="D653" s="92"/>
      <c r="E653" s="93"/>
      <c r="F653" s="93"/>
      <c r="G653" s="81">
        <f t="shared" si="87"/>
        <v>0</v>
      </c>
      <c r="H653" s="94"/>
      <c r="I653" s="89">
        <f t="shared" si="90"/>
        <v>0</v>
      </c>
      <c r="J653" s="84">
        <f t="shared" si="88"/>
        <v>0</v>
      </c>
      <c r="K653" s="85">
        <v>0</v>
      </c>
      <c r="L653" s="95">
        <f t="shared" si="91"/>
        <v>0</v>
      </c>
      <c r="M653" s="90">
        <f t="shared" si="89"/>
        <v>0</v>
      </c>
    </row>
    <row r="654" spans="1:13" ht="13" hidden="1" x14ac:dyDescent="0.3">
      <c r="A654" s="7">
        <v>1995</v>
      </c>
      <c r="B654" s="77" t="s">
        <v>44</v>
      </c>
      <c r="C654" s="91"/>
      <c r="D654" s="92"/>
      <c r="E654" s="93"/>
      <c r="F654" s="93"/>
      <c r="G654" s="81">
        <f t="shared" si="87"/>
        <v>0</v>
      </c>
      <c r="H654" s="94"/>
      <c r="I654" s="98">
        <f t="shared" si="90"/>
        <v>0</v>
      </c>
      <c r="J654" s="99">
        <f t="shared" si="88"/>
        <v>0</v>
      </c>
      <c r="K654" s="85">
        <v>0</v>
      </c>
      <c r="L654" s="95">
        <f t="shared" si="91"/>
        <v>0</v>
      </c>
      <c r="M654" s="90">
        <f t="shared" si="89"/>
        <v>0</v>
      </c>
    </row>
    <row r="655" spans="1:13" ht="13" hidden="1" x14ac:dyDescent="0.3">
      <c r="A655" s="7">
        <v>2440</v>
      </c>
      <c r="B655" s="8" t="s">
        <v>46</v>
      </c>
      <c r="C655" s="91"/>
      <c r="D655" s="92"/>
      <c r="E655" s="93"/>
      <c r="F655" s="93"/>
      <c r="G655" s="81">
        <f t="shared" si="87"/>
        <v>0</v>
      </c>
      <c r="H655" s="94"/>
      <c r="I655" s="98">
        <f t="shared" si="90"/>
        <v>0</v>
      </c>
      <c r="J655" s="99">
        <f t="shared" si="88"/>
        <v>0</v>
      </c>
      <c r="K655" s="85">
        <v>0</v>
      </c>
      <c r="L655" s="95">
        <f t="shared" si="91"/>
        <v>0</v>
      </c>
      <c r="M655" s="90">
        <f t="shared" si="89"/>
        <v>0</v>
      </c>
    </row>
    <row r="656" spans="1:13" ht="13.5" hidden="1" thickBot="1" x14ac:dyDescent="0.35">
      <c r="A656" s="7">
        <v>2005</v>
      </c>
      <c r="B656" s="100" t="s">
        <v>201</v>
      </c>
      <c r="C656" s="101"/>
      <c r="D656" s="102"/>
      <c r="E656" s="103"/>
      <c r="F656" s="103"/>
      <c r="G656" s="81">
        <f t="shared" si="87"/>
        <v>0</v>
      </c>
      <c r="H656" s="104"/>
      <c r="I656" s="105">
        <f t="shared" si="90"/>
        <v>0</v>
      </c>
      <c r="J656" s="106">
        <f t="shared" si="88"/>
        <v>0</v>
      </c>
      <c r="K656" s="85">
        <v>0</v>
      </c>
      <c r="L656" s="107">
        <f t="shared" si="91"/>
        <v>0</v>
      </c>
      <c r="M656" s="108">
        <f t="shared" si="89"/>
        <v>0</v>
      </c>
    </row>
    <row r="657" spans="1:17" ht="13.5" hidden="1" thickBot="1" x14ac:dyDescent="0.35">
      <c r="A657" s="117"/>
      <c r="B657" s="110" t="s">
        <v>45</v>
      </c>
      <c r="C657" s="111">
        <f t="shared" ref="C657:H657" si="92">SUM(C616:C656)</f>
        <v>0</v>
      </c>
      <c r="D657" s="111">
        <f t="shared" si="92"/>
        <v>0</v>
      </c>
      <c r="E657" s="111">
        <f t="shared" si="92"/>
        <v>0</v>
      </c>
      <c r="F657" s="112">
        <f t="shared" si="92"/>
        <v>0</v>
      </c>
      <c r="G657" s="111">
        <f t="shared" si="92"/>
        <v>0</v>
      </c>
      <c r="H657" s="111">
        <f t="shared" si="92"/>
        <v>0</v>
      </c>
      <c r="I657" s="113"/>
      <c r="J657" s="111">
        <f>SUM(J616:J656)</f>
        <v>0</v>
      </c>
      <c r="K657" s="111">
        <f t="shared" ref="K657:L657" si="93">SUM(K616:K656)</f>
        <v>0</v>
      </c>
      <c r="L657" s="114">
        <f t="shared" si="93"/>
        <v>0</v>
      </c>
      <c r="M657" s="115">
        <f t="shared" si="89"/>
        <v>0</v>
      </c>
    </row>
    <row r="658" spans="1:17" hidden="1" x14ac:dyDescent="0.25"/>
    <row r="659" spans="1:17" hidden="1" x14ac:dyDescent="0.25"/>
    <row r="660" spans="1:17" ht="18" hidden="1" customHeight="1" thickBot="1" x14ac:dyDescent="0.45">
      <c r="A660" s="54"/>
      <c r="B660" s="54"/>
      <c r="C660" s="54"/>
      <c r="D660" s="54"/>
      <c r="E660" s="55" t="s">
        <v>173</v>
      </c>
      <c r="F660" s="60">
        <f>F709-1</f>
        <v>2025</v>
      </c>
      <c r="G660" s="54"/>
      <c r="H660" s="54"/>
      <c r="I660" s="54"/>
      <c r="J660" s="54"/>
      <c r="K660" s="54"/>
    </row>
    <row r="661" spans="1:17" ht="13" hidden="1" x14ac:dyDescent="0.25">
      <c r="A661" s="61"/>
      <c r="B661" s="61"/>
      <c r="C661" s="61"/>
      <c r="D661" s="61"/>
      <c r="E661" s="61"/>
      <c r="F661" s="61"/>
      <c r="G661" s="61"/>
      <c r="H661" s="61"/>
      <c r="I661" s="61"/>
      <c r="J661" s="61"/>
      <c r="K661" s="61"/>
      <c r="Q661" s="2">
        <v>2017</v>
      </c>
    </row>
    <row r="662" spans="1:17" ht="19" hidden="1" customHeight="1" thickBot="1" x14ac:dyDescent="0.45">
      <c r="A662" s="54"/>
      <c r="B662" s="54"/>
      <c r="C662" s="126" t="s">
        <v>174</v>
      </c>
      <c r="D662" s="127"/>
      <c r="E662" s="127"/>
      <c r="F662" s="127"/>
      <c r="G662" s="128" t="s">
        <v>175</v>
      </c>
      <c r="H662" s="129"/>
      <c r="I662" s="62" t="s">
        <v>176</v>
      </c>
      <c r="J662" s="54"/>
      <c r="K662" s="54"/>
      <c r="Q662" s="2">
        <v>2018</v>
      </c>
    </row>
    <row r="663" spans="1:17" ht="64" hidden="1" customHeight="1" thickBot="1" x14ac:dyDescent="0.3">
      <c r="A663" s="130" t="s">
        <v>177</v>
      </c>
      <c r="B663" s="132" t="s">
        <v>178</v>
      </c>
      <c r="C663" s="63" t="s">
        <v>179</v>
      </c>
      <c r="D663" s="64" t="s">
        <v>180</v>
      </c>
      <c r="E663" s="65" t="s">
        <v>181</v>
      </c>
      <c r="F663" s="66" t="s">
        <v>182</v>
      </c>
      <c r="G663" s="66" t="s">
        <v>183</v>
      </c>
      <c r="H663" s="63" t="s">
        <v>184</v>
      </c>
      <c r="I663" s="67" t="s">
        <v>185</v>
      </c>
      <c r="J663" s="68" t="s">
        <v>186</v>
      </c>
      <c r="K663" s="65" t="s">
        <v>202</v>
      </c>
      <c r="L663" s="66" t="s">
        <v>188</v>
      </c>
      <c r="M663" s="67" t="s">
        <v>189</v>
      </c>
    </row>
    <row r="664" spans="1:17" ht="13.5" hidden="1" thickBot="1" x14ac:dyDescent="0.35">
      <c r="A664" s="131"/>
      <c r="B664" s="133"/>
      <c r="C664" s="69" t="s">
        <v>190</v>
      </c>
      <c r="D664" s="70" t="s">
        <v>191</v>
      </c>
      <c r="E664" s="71" t="s">
        <v>192</v>
      </c>
      <c r="F664" s="71" t="s">
        <v>193</v>
      </c>
      <c r="G664" s="72" t="s">
        <v>194</v>
      </c>
      <c r="H664" s="73" t="s">
        <v>195</v>
      </c>
      <c r="I664" s="71" t="s">
        <v>196</v>
      </c>
      <c r="J664" s="69" t="s">
        <v>197</v>
      </c>
      <c r="K664" s="74" t="s">
        <v>198</v>
      </c>
      <c r="L664" s="71" t="s">
        <v>199</v>
      </c>
      <c r="M664" s="75" t="s">
        <v>200</v>
      </c>
    </row>
    <row r="665" spans="1:17" ht="13" hidden="1" x14ac:dyDescent="0.3">
      <c r="A665" s="76">
        <v>1609</v>
      </c>
      <c r="B665" s="77" t="s">
        <v>8</v>
      </c>
      <c r="C665" s="78"/>
      <c r="D665" s="79"/>
      <c r="E665" s="79"/>
      <c r="F665" s="80"/>
      <c r="G665" s="81">
        <f t="shared" ref="G665:G705" si="94">C665-D665+(E665*0.5)-F665</f>
        <v>0</v>
      </c>
      <c r="H665" s="82"/>
      <c r="I665" s="83">
        <f>IF(H665=0,0,1/H665)</f>
        <v>0</v>
      </c>
      <c r="J665" s="84">
        <f t="shared" ref="J665:J705" si="95">IF(H665=0,0,+G665/H665)</f>
        <v>0</v>
      </c>
      <c r="K665" s="85">
        <v>0</v>
      </c>
      <c r="L665" s="86">
        <f>IF(ISERROR(+K665-J665), 0, +K665-J665)</f>
        <v>0</v>
      </c>
      <c r="M665" s="87">
        <f>IFERROR(L665/K665,0)</f>
        <v>0</v>
      </c>
    </row>
    <row r="666" spans="1:17" ht="13" hidden="1" x14ac:dyDescent="0.3">
      <c r="A666" s="41">
        <v>1611</v>
      </c>
      <c r="B666" s="88" t="s">
        <v>9</v>
      </c>
      <c r="C666" s="78"/>
      <c r="D666" s="79"/>
      <c r="E666" s="80"/>
      <c r="F666" s="80"/>
      <c r="G666" s="81">
        <f t="shared" si="94"/>
        <v>0</v>
      </c>
      <c r="H666" s="82"/>
      <c r="I666" s="89">
        <f>IF(H666=0,0,1/H666)</f>
        <v>0</v>
      </c>
      <c r="J666" s="84">
        <f t="shared" si="95"/>
        <v>0</v>
      </c>
      <c r="K666" s="85">
        <v>0</v>
      </c>
      <c r="L666" s="86">
        <f>IF(ISERROR(+K666-J666), 0, +K666-J666)</f>
        <v>0</v>
      </c>
      <c r="M666" s="90">
        <f t="shared" ref="M666:M706" si="96">IFERROR(L666/K666,0)</f>
        <v>0</v>
      </c>
    </row>
    <row r="667" spans="1:17" ht="13" hidden="1" x14ac:dyDescent="0.3">
      <c r="A667" s="7">
        <v>1612</v>
      </c>
      <c r="B667" s="77" t="s">
        <v>10</v>
      </c>
      <c r="C667" s="91"/>
      <c r="D667" s="92"/>
      <c r="E667" s="93"/>
      <c r="F667" s="93"/>
      <c r="G667" s="81">
        <f t="shared" si="94"/>
        <v>0</v>
      </c>
      <c r="H667" s="94"/>
      <c r="I667" s="89">
        <f t="shared" ref="I667:I705" si="97">IF(H667=0,0,1/H667)</f>
        <v>0</v>
      </c>
      <c r="J667" s="84">
        <f t="shared" si="95"/>
        <v>0</v>
      </c>
      <c r="K667" s="85">
        <v>0</v>
      </c>
      <c r="L667" s="95">
        <f t="shared" ref="L667:L705" si="98">IF(ISERROR(+K667-J667), 0, +K667-J667)</f>
        <v>0</v>
      </c>
      <c r="M667" s="90">
        <f t="shared" si="96"/>
        <v>0</v>
      </c>
    </row>
    <row r="668" spans="1:17" ht="13" hidden="1" x14ac:dyDescent="0.3">
      <c r="A668" s="7">
        <v>1805</v>
      </c>
      <c r="B668" s="77" t="s">
        <v>11</v>
      </c>
      <c r="C668" s="91"/>
      <c r="D668" s="92"/>
      <c r="E668" s="93"/>
      <c r="F668" s="93"/>
      <c r="G668" s="81">
        <f t="shared" si="94"/>
        <v>0</v>
      </c>
      <c r="H668" s="94"/>
      <c r="I668" s="89">
        <f t="shared" si="97"/>
        <v>0</v>
      </c>
      <c r="J668" s="84">
        <f t="shared" si="95"/>
        <v>0</v>
      </c>
      <c r="K668" s="85">
        <v>0</v>
      </c>
      <c r="L668" s="95">
        <f t="shared" si="98"/>
        <v>0</v>
      </c>
      <c r="M668" s="90">
        <f t="shared" si="96"/>
        <v>0</v>
      </c>
    </row>
    <row r="669" spans="1:17" ht="13" hidden="1" x14ac:dyDescent="0.3">
      <c r="A669" s="7">
        <v>1808</v>
      </c>
      <c r="B669" s="77" t="s">
        <v>12</v>
      </c>
      <c r="C669" s="91"/>
      <c r="D669" s="92"/>
      <c r="E669" s="93"/>
      <c r="F669" s="93"/>
      <c r="G669" s="81">
        <f t="shared" si="94"/>
        <v>0</v>
      </c>
      <c r="H669" s="94"/>
      <c r="I669" s="89">
        <f t="shared" si="97"/>
        <v>0</v>
      </c>
      <c r="J669" s="84">
        <f t="shared" si="95"/>
        <v>0</v>
      </c>
      <c r="K669" s="85">
        <v>0</v>
      </c>
      <c r="L669" s="95">
        <f t="shared" si="98"/>
        <v>0</v>
      </c>
      <c r="M669" s="90">
        <f t="shared" si="96"/>
        <v>0</v>
      </c>
    </row>
    <row r="670" spans="1:17" ht="13" hidden="1" x14ac:dyDescent="0.3">
      <c r="A670" s="7">
        <v>1810</v>
      </c>
      <c r="B670" s="77" t="s">
        <v>13</v>
      </c>
      <c r="C670" s="91"/>
      <c r="D670" s="92"/>
      <c r="E670" s="93"/>
      <c r="F670" s="93"/>
      <c r="G670" s="81">
        <f t="shared" si="94"/>
        <v>0</v>
      </c>
      <c r="H670" s="94"/>
      <c r="I670" s="89">
        <f t="shared" si="97"/>
        <v>0</v>
      </c>
      <c r="J670" s="84">
        <f t="shared" si="95"/>
        <v>0</v>
      </c>
      <c r="K670" s="85">
        <v>0</v>
      </c>
      <c r="L670" s="95">
        <f t="shared" si="98"/>
        <v>0</v>
      </c>
      <c r="M670" s="90">
        <f t="shared" si="96"/>
        <v>0</v>
      </c>
    </row>
    <row r="671" spans="1:17" ht="13" hidden="1" x14ac:dyDescent="0.3">
      <c r="A671" s="7">
        <v>1815</v>
      </c>
      <c r="B671" s="77" t="s">
        <v>14</v>
      </c>
      <c r="C671" s="91"/>
      <c r="D671" s="92"/>
      <c r="E671" s="93"/>
      <c r="F671" s="93"/>
      <c r="G671" s="81">
        <f t="shared" si="94"/>
        <v>0</v>
      </c>
      <c r="H671" s="94"/>
      <c r="I671" s="89">
        <f t="shared" si="97"/>
        <v>0</v>
      </c>
      <c r="J671" s="84">
        <f t="shared" si="95"/>
        <v>0</v>
      </c>
      <c r="K671" s="85">
        <v>0</v>
      </c>
      <c r="L671" s="95">
        <f t="shared" si="98"/>
        <v>0</v>
      </c>
      <c r="M671" s="90">
        <f t="shared" si="96"/>
        <v>0</v>
      </c>
    </row>
    <row r="672" spans="1:17" ht="13" hidden="1" x14ac:dyDescent="0.3">
      <c r="A672" s="7">
        <v>1820</v>
      </c>
      <c r="B672" s="77" t="s">
        <v>15</v>
      </c>
      <c r="C672" s="91"/>
      <c r="D672" s="92"/>
      <c r="E672" s="93"/>
      <c r="F672" s="93"/>
      <c r="G672" s="81">
        <f t="shared" si="94"/>
        <v>0</v>
      </c>
      <c r="H672" s="94"/>
      <c r="I672" s="89">
        <f t="shared" si="97"/>
        <v>0</v>
      </c>
      <c r="J672" s="84">
        <f t="shared" si="95"/>
        <v>0</v>
      </c>
      <c r="K672" s="85">
        <v>0</v>
      </c>
      <c r="L672" s="95">
        <f t="shared" si="98"/>
        <v>0</v>
      </c>
      <c r="M672" s="90">
        <f t="shared" si="96"/>
        <v>0</v>
      </c>
    </row>
    <row r="673" spans="1:13" ht="13" hidden="1" x14ac:dyDescent="0.3">
      <c r="A673" s="7">
        <v>1825</v>
      </c>
      <c r="B673" s="77" t="s">
        <v>16</v>
      </c>
      <c r="C673" s="91"/>
      <c r="D673" s="92"/>
      <c r="E673" s="93"/>
      <c r="F673" s="93"/>
      <c r="G673" s="81">
        <f t="shared" si="94"/>
        <v>0</v>
      </c>
      <c r="H673" s="94"/>
      <c r="I673" s="89">
        <f t="shared" si="97"/>
        <v>0</v>
      </c>
      <c r="J673" s="84">
        <f t="shared" si="95"/>
        <v>0</v>
      </c>
      <c r="K673" s="85">
        <v>0</v>
      </c>
      <c r="L673" s="95">
        <f t="shared" si="98"/>
        <v>0</v>
      </c>
      <c r="M673" s="90">
        <f t="shared" si="96"/>
        <v>0</v>
      </c>
    </row>
    <row r="674" spans="1:13" ht="13" hidden="1" x14ac:dyDescent="0.3">
      <c r="A674" s="7">
        <v>1830</v>
      </c>
      <c r="B674" s="77" t="s">
        <v>17</v>
      </c>
      <c r="C674" s="91"/>
      <c r="D674" s="92"/>
      <c r="E674" s="93"/>
      <c r="F674" s="93"/>
      <c r="G674" s="81">
        <f t="shared" si="94"/>
        <v>0</v>
      </c>
      <c r="H674" s="94"/>
      <c r="I674" s="89">
        <f t="shared" si="97"/>
        <v>0</v>
      </c>
      <c r="J674" s="84">
        <f t="shared" si="95"/>
        <v>0</v>
      </c>
      <c r="K674" s="85">
        <v>0</v>
      </c>
      <c r="L674" s="11">
        <f t="shared" si="98"/>
        <v>0</v>
      </c>
      <c r="M674" s="96">
        <f t="shared" si="96"/>
        <v>0</v>
      </c>
    </row>
    <row r="675" spans="1:13" ht="13" hidden="1" x14ac:dyDescent="0.3">
      <c r="A675" s="7">
        <v>1835</v>
      </c>
      <c r="B675" s="77" t="s">
        <v>18</v>
      </c>
      <c r="C675" s="91"/>
      <c r="D675" s="92"/>
      <c r="E675" s="93"/>
      <c r="F675" s="93"/>
      <c r="G675" s="81">
        <f t="shared" si="94"/>
        <v>0</v>
      </c>
      <c r="H675" s="94"/>
      <c r="I675" s="89">
        <f t="shared" si="97"/>
        <v>0</v>
      </c>
      <c r="J675" s="84">
        <f t="shared" si="95"/>
        <v>0</v>
      </c>
      <c r="K675" s="85">
        <v>0</v>
      </c>
      <c r="L675" s="95">
        <f t="shared" si="98"/>
        <v>0</v>
      </c>
      <c r="M675" s="90">
        <f t="shared" si="96"/>
        <v>0</v>
      </c>
    </row>
    <row r="676" spans="1:13" ht="13" hidden="1" x14ac:dyDescent="0.3">
      <c r="A676" s="7">
        <v>1840</v>
      </c>
      <c r="B676" s="77" t="s">
        <v>19</v>
      </c>
      <c r="C676" s="91"/>
      <c r="D676" s="92"/>
      <c r="E676" s="93"/>
      <c r="F676" s="93"/>
      <c r="G676" s="81">
        <f t="shared" si="94"/>
        <v>0</v>
      </c>
      <c r="H676" s="94"/>
      <c r="I676" s="89">
        <f t="shared" si="97"/>
        <v>0</v>
      </c>
      <c r="J676" s="84">
        <f t="shared" si="95"/>
        <v>0</v>
      </c>
      <c r="K676" s="85">
        <v>0</v>
      </c>
      <c r="L676" s="11">
        <f t="shared" si="98"/>
        <v>0</v>
      </c>
      <c r="M676" s="96">
        <f t="shared" si="96"/>
        <v>0</v>
      </c>
    </row>
    <row r="677" spans="1:13" ht="13" hidden="1" x14ac:dyDescent="0.3">
      <c r="A677" s="7">
        <v>1845</v>
      </c>
      <c r="B677" s="77" t="s">
        <v>20</v>
      </c>
      <c r="C677" s="91"/>
      <c r="D677" s="92"/>
      <c r="E677" s="93"/>
      <c r="F677" s="93"/>
      <c r="G677" s="81">
        <f t="shared" si="94"/>
        <v>0</v>
      </c>
      <c r="H677" s="94"/>
      <c r="I677" s="89">
        <f t="shared" si="97"/>
        <v>0</v>
      </c>
      <c r="J677" s="84">
        <f t="shared" si="95"/>
        <v>0</v>
      </c>
      <c r="K677" s="85">
        <v>0</v>
      </c>
      <c r="L677" s="95">
        <f t="shared" si="98"/>
        <v>0</v>
      </c>
      <c r="M677" s="90">
        <f t="shared" si="96"/>
        <v>0</v>
      </c>
    </row>
    <row r="678" spans="1:13" ht="13" hidden="1" x14ac:dyDescent="0.3">
      <c r="A678" s="7">
        <v>1850</v>
      </c>
      <c r="B678" s="77" t="s">
        <v>21</v>
      </c>
      <c r="C678" s="91"/>
      <c r="D678" s="92"/>
      <c r="E678" s="93"/>
      <c r="F678" s="93"/>
      <c r="G678" s="81">
        <f t="shared" si="94"/>
        <v>0</v>
      </c>
      <c r="H678" s="94"/>
      <c r="I678" s="89">
        <f t="shared" si="97"/>
        <v>0</v>
      </c>
      <c r="J678" s="84">
        <f t="shared" si="95"/>
        <v>0</v>
      </c>
      <c r="K678" s="85">
        <v>0</v>
      </c>
      <c r="L678" s="95">
        <f t="shared" si="98"/>
        <v>0</v>
      </c>
      <c r="M678" s="90">
        <f t="shared" si="96"/>
        <v>0</v>
      </c>
    </row>
    <row r="679" spans="1:13" ht="13" hidden="1" x14ac:dyDescent="0.3">
      <c r="A679" s="7">
        <v>1855</v>
      </c>
      <c r="B679" s="77" t="s">
        <v>22</v>
      </c>
      <c r="C679" s="91"/>
      <c r="D679" s="92"/>
      <c r="E679" s="93"/>
      <c r="F679" s="93"/>
      <c r="G679" s="81">
        <f t="shared" si="94"/>
        <v>0</v>
      </c>
      <c r="H679" s="94"/>
      <c r="I679" s="89">
        <f t="shared" si="97"/>
        <v>0</v>
      </c>
      <c r="J679" s="84">
        <f t="shared" si="95"/>
        <v>0</v>
      </c>
      <c r="K679" s="85">
        <v>0</v>
      </c>
      <c r="L679" s="95">
        <f t="shared" si="98"/>
        <v>0</v>
      </c>
      <c r="M679" s="90">
        <f t="shared" si="96"/>
        <v>0</v>
      </c>
    </row>
    <row r="680" spans="1:13" ht="13" hidden="1" x14ac:dyDescent="0.3">
      <c r="A680" s="7">
        <v>1860</v>
      </c>
      <c r="B680" s="77" t="s">
        <v>23</v>
      </c>
      <c r="C680" s="91"/>
      <c r="D680" s="92"/>
      <c r="E680" s="93"/>
      <c r="F680" s="93"/>
      <c r="G680" s="81">
        <f t="shared" si="94"/>
        <v>0</v>
      </c>
      <c r="H680" s="94"/>
      <c r="I680" s="89">
        <f t="shared" si="97"/>
        <v>0</v>
      </c>
      <c r="J680" s="84">
        <f t="shared" si="95"/>
        <v>0</v>
      </c>
      <c r="K680" s="85">
        <v>0</v>
      </c>
      <c r="L680" s="95">
        <f t="shared" si="98"/>
        <v>0</v>
      </c>
      <c r="M680" s="90">
        <f t="shared" si="96"/>
        <v>0</v>
      </c>
    </row>
    <row r="681" spans="1:13" ht="13" hidden="1" x14ac:dyDescent="0.3">
      <c r="A681" s="7">
        <v>1860</v>
      </c>
      <c r="B681" s="77" t="s">
        <v>24</v>
      </c>
      <c r="C681" s="91"/>
      <c r="D681" s="92"/>
      <c r="E681" s="93"/>
      <c r="F681" s="93"/>
      <c r="G681" s="81">
        <f t="shared" si="94"/>
        <v>0</v>
      </c>
      <c r="H681" s="94"/>
      <c r="I681" s="89">
        <f t="shared" si="97"/>
        <v>0</v>
      </c>
      <c r="J681" s="84">
        <f t="shared" si="95"/>
        <v>0</v>
      </c>
      <c r="K681" s="85">
        <v>0</v>
      </c>
      <c r="L681" s="95">
        <f t="shared" si="98"/>
        <v>0</v>
      </c>
      <c r="M681" s="90">
        <f t="shared" si="96"/>
        <v>0</v>
      </c>
    </row>
    <row r="682" spans="1:13" ht="13" hidden="1" x14ac:dyDescent="0.3">
      <c r="A682" s="7">
        <v>1905</v>
      </c>
      <c r="B682" s="77" t="s">
        <v>11</v>
      </c>
      <c r="C682" s="91"/>
      <c r="D682" s="92"/>
      <c r="E682" s="93"/>
      <c r="F682" s="93"/>
      <c r="G682" s="81">
        <f t="shared" si="94"/>
        <v>0</v>
      </c>
      <c r="H682" s="94"/>
      <c r="I682" s="89">
        <f t="shared" si="97"/>
        <v>0</v>
      </c>
      <c r="J682" s="84">
        <f t="shared" si="95"/>
        <v>0</v>
      </c>
      <c r="K682" s="85">
        <v>0</v>
      </c>
      <c r="L682" s="95">
        <f t="shared" si="98"/>
        <v>0</v>
      </c>
      <c r="M682" s="90">
        <f t="shared" si="96"/>
        <v>0</v>
      </c>
    </row>
    <row r="683" spans="1:13" ht="13" hidden="1" x14ac:dyDescent="0.3">
      <c r="A683" s="7">
        <v>1908</v>
      </c>
      <c r="B683" s="77" t="s">
        <v>25</v>
      </c>
      <c r="C683" s="91"/>
      <c r="D683" s="92"/>
      <c r="E683" s="93"/>
      <c r="F683" s="93"/>
      <c r="G683" s="81">
        <f t="shared" si="94"/>
        <v>0</v>
      </c>
      <c r="H683" s="94"/>
      <c r="I683" s="89">
        <f t="shared" si="97"/>
        <v>0</v>
      </c>
      <c r="J683" s="84">
        <f t="shared" si="95"/>
        <v>0</v>
      </c>
      <c r="K683" s="85">
        <v>0</v>
      </c>
      <c r="L683" s="95">
        <f t="shared" si="98"/>
        <v>0</v>
      </c>
      <c r="M683" s="90">
        <f t="shared" si="96"/>
        <v>0</v>
      </c>
    </row>
    <row r="684" spans="1:13" ht="13" hidden="1" x14ac:dyDescent="0.3">
      <c r="A684" s="7">
        <v>1910</v>
      </c>
      <c r="B684" s="77" t="s">
        <v>13</v>
      </c>
      <c r="C684" s="91"/>
      <c r="D684" s="92"/>
      <c r="E684" s="93"/>
      <c r="F684" s="93"/>
      <c r="G684" s="81">
        <f t="shared" si="94"/>
        <v>0</v>
      </c>
      <c r="H684" s="94"/>
      <c r="I684" s="89">
        <f t="shared" si="97"/>
        <v>0</v>
      </c>
      <c r="J684" s="84">
        <f t="shared" si="95"/>
        <v>0</v>
      </c>
      <c r="K684" s="85">
        <v>0</v>
      </c>
      <c r="L684" s="95">
        <f t="shared" si="98"/>
        <v>0</v>
      </c>
      <c r="M684" s="90">
        <f t="shared" si="96"/>
        <v>0</v>
      </c>
    </row>
    <row r="685" spans="1:13" ht="13" hidden="1" x14ac:dyDescent="0.3">
      <c r="A685" s="7">
        <v>1915</v>
      </c>
      <c r="B685" s="77" t="s">
        <v>26</v>
      </c>
      <c r="C685" s="91"/>
      <c r="D685" s="92"/>
      <c r="E685" s="93"/>
      <c r="F685" s="93"/>
      <c r="G685" s="81">
        <f t="shared" si="94"/>
        <v>0</v>
      </c>
      <c r="H685" s="94"/>
      <c r="I685" s="89">
        <f t="shared" si="97"/>
        <v>0</v>
      </c>
      <c r="J685" s="84">
        <f t="shared" si="95"/>
        <v>0</v>
      </c>
      <c r="K685" s="85">
        <v>0</v>
      </c>
      <c r="L685" s="95">
        <f t="shared" si="98"/>
        <v>0</v>
      </c>
      <c r="M685" s="90">
        <f t="shared" si="96"/>
        <v>0</v>
      </c>
    </row>
    <row r="686" spans="1:13" ht="13" hidden="1" x14ac:dyDescent="0.3">
      <c r="A686" s="7">
        <v>1915</v>
      </c>
      <c r="B686" s="77" t="s">
        <v>27</v>
      </c>
      <c r="C686" s="91"/>
      <c r="D686" s="92"/>
      <c r="E686" s="93"/>
      <c r="F686" s="93"/>
      <c r="G686" s="81">
        <f t="shared" si="94"/>
        <v>0</v>
      </c>
      <c r="H686" s="94"/>
      <c r="I686" s="89">
        <f t="shared" si="97"/>
        <v>0</v>
      </c>
      <c r="J686" s="84">
        <f t="shared" si="95"/>
        <v>0</v>
      </c>
      <c r="K686" s="85">
        <v>0</v>
      </c>
      <c r="L686" s="95">
        <f t="shared" si="98"/>
        <v>0</v>
      </c>
      <c r="M686" s="90">
        <f t="shared" si="96"/>
        <v>0</v>
      </c>
    </row>
    <row r="687" spans="1:13" ht="13" hidden="1" x14ac:dyDescent="0.3">
      <c r="A687" s="7">
        <v>1920</v>
      </c>
      <c r="B687" s="77" t="s">
        <v>28</v>
      </c>
      <c r="C687" s="91"/>
      <c r="D687" s="92"/>
      <c r="E687" s="93"/>
      <c r="F687" s="93"/>
      <c r="G687" s="81">
        <f t="shared" si="94"/>
        <v>0</v>
      </c>
      <c r="H687" s="94"/>
      <c r="I687" s="89">
        <f t="shared" si="97"/>
        <v>0</v>
      </c>
      <c r="J687" s="84">
        <f t="shared" si="95"/>
        <v>0</v>
      </c>
      <c r="K687" s="85">
        <v>0</v>
      </c>
      <c r="L687" s="95">
        <f t="shared" si="98"/>
        <v>0</v>
      </c>
      <c r="M687" s="90">
        <f t="shared" si="96"/>
        <v>0</v>
      </c>
    </row>
    <row r="688" spans="1:13" ht="13" hidden="1" x14ac:dyDescent="0.3">
      <c r="A688" s="7">
        <v>1920</v>
      </c>
      <c r="B688" s="77" t="s">
        <v>29</v>
      </c>
      <c r="C688" s="91"/>
      <c r="D688" s="92"/>
      <c r="E688" s="93"/>
      <c r="F688" s="93"/>
      <c r="G688" s="81">
        <f t="shared" si="94"/>
        <v>0</v>
      </c>
      <c r="H688" s="94"/>
      <c r="I688" s="89">
        <f t="shared" si="97"/>
        <v>0</v>
      </c>
      <c r="J688" s="84">
        <f t="shared" si="95"/>
        <v>0</v>
      </c>
      <c r="K688" s="85">
        <v>0</v>
      </c>
      <c r="L688" s="11">
        <f t="shared" si="98"/>
        <v>0</v>
      </c>
      <c r="M688" s="96">
        <f t="shared" si="96"/>
        <v>0</v>
      </c>
    </row>
    <row r="689" spans="1:13" ht="13" hidden="1" x14ac:dyDescent="0.3">
      <c r="A689" s="7">
        <v>1920</v>
      </c>
      <c r="B689" s="77" t="s">
        <v>30</v>
      </c>
      <c r="C689" s="91"/>
      <c r="D689" s="92"/>
      <c r="E689" s="93"/>
      <c r="F689" s="93"/>
      <c r="G689" s="81">
        <f t="shared" si="94"/>
        <v>0</v>
      </c>
      <c r="H689" s="94"/>
      <c r="I689" s="89">
        <f t="shared" si="97"/>
        <v>0</v>
      </c>
      <c r="J689" s="84">
        <f t="shared" si="95"/>
        <v>0</v>
      </c>
      <c r="K689" s="85">
        <v>0</v>
      </c>
      <c r="L689" s="11">
        <f t="shared" si="98"/>
        <v>0</v>
      </c>
      <c r="M689" s="96">
        <f t="shared" si="96"/>
        <v>0</v>
      </c>
    </row>
    <row r="690" spans="1:13" ht="13" hidden="1" x14ac:dyDescent="0.3">
      <c r="A690" s="7">
        <v>1930</v>
      </c>
      <c r="B690" s="77" t="s">
        <v>31</v>
      </c>
      <c r="C690" s="91"/>
      <c r="D690" s="92"/>
      <c r="E690" s="93"/>
      <c r="F690" s="93"/>
      <c r="G690" s="81">
        <f t="shared" si="94"/>
        <v>0</v>
      </c>
      <c r="H690" s="94"/>
      <c r="I690" s="89">
        <f t="shared" si="97"/>
        <v>0</v>
      </c>
      <c r="J690" s="84">
        <f t="shared" si="95"/>
        <v>0</v>
      </c>
      <c r="K690" s="85">
        <v>0</v>
      </c>
      <c r="L690" s="11">
        <f t="shared" si="98"/>
        <v>0</v>
      </c>
      <c r="M690" s="90">
        <f t="shared" si="96"/>
        <v>0</v>
      </c>
    </row>
    <row r="691" spans="1:13" ht="13" hidden="1" x14ac:dyDescent="0.3">
      <c r="A691" s="7">
        <v>1935</v>
      </c>
      <c r="B691" s="77" t="s">
        <v>32</v>
      </c>
      <c r="C691" s="91"/>
      <c r="D691" s="92"/>
      <c r="E691" s="93"/>
      <c r="F691" s="93"/>
      <c r="G691" s="81">
        <f t="shared" si="94"/>
        <v>0</v>
      </c>
      <c r="H691" s="94"/>
      <c r="I691" s="89">
        <f t="shared" si="97"/>
        <v>0</v>
      </c>
      <c r="J691" s="84">
        <f t="shared" si="95"/>
        <v>0</v>
      </c>
      <c r="K691" s="85">
        <v>0</v>
      </c>
      <c r="L691" s="95">
        <f t="shared" si="98"/>
        <v>0</v>
      </c>
      <c r="M691" s="90">
        <f t="shared" si="96"/>
        <v>0</v>
      </c>
    </row>
    <row r="692" spans="1:13" ht="13" hidden="1" x14ac:dyDescent="0.3">
      <c r="A692" s="7">
        <v>1940</v>
      </c>
      <c r="B692" s="77" t="s">
        <v>33</v>
      </c>
      <c r="C692" s="91"/>
      <c r="D692" s="92"/>
      <c r="E692" s="93"/>
      <c r="F692" s="93"/>
      <c r="G692" s="81">
        <f t="shared" si="94"/>
        <v>0</v>
      </c>
      <c r="H692" s="94"/>
      <c r="I692" s="89">
        <f t="shared" si="97"/>
        <v>0</v>
      </c>
      <c r="J692" s="84">
        <f t="shared" si="95"/>
        <v>0</v>
      </c>
      <c r="K692" s="85">
        <v>0</v>
      </c>
      <c r="L692" s="11">
        <f t="shared" si="98"/>
        <v>0</v>
      </c>
      <c r="M692" s="96">
        <f t="shared" si="96"/>
        <v>0</v>
      </c>
    </row>
    <row r="693" spans="1:13" ht="13" hidden="1" x14ac:dyDescent="0.3">
      <c r="A693" s="7">
        <v>1945</v>
      </c>
      <c r="B693" s="77" t="s">
        <v>34</v>
      </c>
      <c r="C693" s="91"/>
      <c r="D693" s="92"/>
      <c r="E693" s="93"/>
      <c r="F693" s="93"/>
      <c r="G693" s="81">
        <f t="shared" si="94"/>
        <v>0</v>
      </c>
      <c r="H693" s="94"/>
      <c r="I693" s="89">
        <f t="shared" si="97"/>
        <v>0</v>
      </c>
      <c r="J693" s="84">
        <f t="shared" si="95"/>
        <v>0</v>
      </c>
      <c r="K693" s="85">
        <v>0</v>
      </c>
      <c r="L693" s="95">
        <f t="shared" si="98"/>
        <v>0</v>
      </c>
      <c r="M693" s="90">
        <f t="shared" si="96"/>
        <v>0</v>
      </c>
    </row>
    <row r="694" spans="1:13" ht="13" hidden="1" x14ac:dyDescent="0.3">
      <c r="A694" s="7">
        <v>1950</v>
      </c>
      <c r="B694" s="77" t="s">
        <v>35</v>
      </c>
      <c r="C694" s="91"/>
      <c r="D694" s="92"/>
      <c r="E694" s="93"/>
      <c r="F694" s="93"/>
      <c r="G694" s="81">
        <f t="shared" si="94"/>
        <v>0</v>
      </c>
      <c r="H694" s="94"/>
      <c r="I694" s="89">
        <f t="shared" si="97"/>
        <v>0</v>
      </c>
      <c r="J694" s="84">
        <f t="shared" si="95"/>
        <v>0</v>
      </c>
      <c r="K694" s="85">
        <v>0</v>
      </c>
      <c r="L694" s="11">
        <f t="shared" si="98"/>
        <v>0</v>
      </c>
      <c r="M694" s="96">
        <f t="shared" si="96"/>
        <v>0</v>
      </c>
    </row>
    <row r="695" spans="1:13" ht="13" hidden="1" x14ac:dyDescent="0.3">
      <c r="A695" s="7">
        <v>1955</v>
      </c>
      <c r="B695" s="77" t="s">
        <v>36</v>
      </c>
      <c r="C695" s="91"/>
      <c r="D695" s="92"/>
      <c r="E695" s="93"/>
      <c r="F695" s="93"/>
      <c r="G695" s="81">
        <f t="shared" si="94"/>
        <v>0</v>
      </c>
      <c r="H695" s="94"/>
      <c r="I695" s="89">
        <f t="shared" si="97"/>
        <v>0</v>
      </c>
      <c r="J695" s="84">
        <f t="shared" si="95"/>
        <v>0</v>
      </c>
      <c r="K695" s="85">
        <v>0</v>
      </c>
      <c r="L695" s="11">
        <f t="shared" si="98"/>
        <v>0</v>
      </c>
      <c r="M695" s="96">
        <f t="shared" si="96"/>
        <v>0</v>
      </c>
    </row>
    <row r="696" spans="1:13" ht="13" hidden="1" x14ac:dyDescent="0.3">
      <c r="A696" s="7">
        <v>1955</v>
      </c>
      <c r="B696" s="77" t="s">
        <v>37</v>
      </c>
      <c r="C696" s="91"/>
      <c r="D696" s="92"/>
      <c r="E696" s="93"/>
      <c r="F696" s="93"/>
      <c r="G696" s="81">
        <f t="shared" si="94"/>
        <v>0</v>
      </c>
      <c r="H696" s="94"/>
      <c r="I696" s="89">
        <f t="shared" si="97"/>
        <v>0</v>
      </c>
      <c r="J696" s="84">
        <f t="shared" si="95"/>
        <v>0</v>
      </c>
      <c r="K696" s="85">
        <v>0</v>
      </c>
      <c r="L696" s="95">
        <f t="shared" si="98"/>
        <v>0</v>
      </c>
      <c r="M696" s="90">
        <f t="shared" si="96"/>
        <v>0</v>
      </c>
    </row>
    <row r="697" spans="1:13" ht="13" hidden="1" x14ac:dyDescent="0.3">
      <c r="A697" s="7">
        <v>1960</v>
      </c>
      <c r="B697" s="77" t="s">
        <v>38</v>
      </c>
      <c r="C697" s="91"/>
      <c r="D697" s="92"/>
      <c r="E697" s="93"/>
      <c r="F697" s="93"/>
      <c r="G697" s="81">
        <f t="shared" si="94"/>
        <v>0</v>
      </c>
      <c r="H697" s="94"/>
      <c r="I697" s="89">
        <f t="shared" si="97"/>
        <v>0</v>
      </c>
      <c r="J697" s="84">
        <f t="shared" si="95"/>
        <v>0</v>
      </c>
      <c r="K697" s="85">
        <v>0</v>
      </c>
      <c r="L697" s="11">
        <f t="shared" si="98"/>
        <v>0</v>
      </c>
      <c r="M697" s="96">
        <f t="shared" si="96"/>
        <v>0</v>
      </c>
    </row>
    <row r="698" spans="1:13" ht="13" hidden="1" x14ac:dyDescent="0.3">
      <c r="A698" s="7">
        <v>1970</v>
      </c>
      <c r="B698" s="97" t="s">
        <v>39</v>
      </c>
      <c r="C698" s="91"/>
      <c r="D698" s="92"/>
      <c r="E698" s="93"/>
      <c r="F698" s="93"/>
      <c r="G698" s="81">
        <f t="shared" si="94"/>
        <v>0</v>
      </c>
      <c r="H698" s="94"/>
      <c r="I698" s="89">
        <f t="shared" si="97"/>
        <v>0</v>
      </c>
      <c r="J698" s="84">
        <f t="shared" si="95"/>
        <v>0</v>
      </c>
      <c r="K698" s="85">
        <v>0</v>
      </c>
      <c r="L698" s="11">
        <f t="shared" si="98"/>
        <v>0</v>
      </c>
      <c r="M698" s="96">
        <f t="shared" si="96"/>
        <v>0</v>
      </c>
    </row>
    <row r="699" spans="1:13" ht="13" hidden="1" x14ac:dyDescent="0.3">
      <c r="A699" s="7">
        <v>1975</v>
      </c>
      <c r="B699" s="77" t="s">
        <v>40</v>
      </c>
      <c r="C699" s="91"/>
      <c r="D699" s="92"/>
      <c r="E699" s="93"/>
      <c r="F699" s="93"/>
      <c r="G699" s="81">
        <f t="shared" si="94"/>
        <v>0</v>
      </c>
      <c r="H699" s="94"/>
      <c r="I699" s="89">
        <f t="shared" si="97"/>
        <v>0</v>
      </c>
      <c r="J699" s="84">
        <f t="shared" si="95"/>
        <v>0</v>
      </c>
      <c r="K699" s="85">
        <v>0</v>
      </c>
      <c r="L699" s="95">
        <f t="shared" si="98"/>
        <v>0</v>
      </c>
      <c r="M699" s="90">
        <f t="shared" si="96"/>
        <v>0</v>
      </c>
    </row>
    <row r="700" spans="1:13" ht="13" hidden="1" x14ac:dyDescent="0.3">
      <c r="A700" s="7">
        <v>1980</v>
      </c>
      <c r="B700" s="77" t="s">
        <v>41</v>
      </c>
      <c r="C700" s="91"/>
      <c r="D700" s="92"/>
      <c r="E700" s="93"/>
      <c r="F700" s="93"/>
      <c r="G700" s="81">
        <f t="shared" si="94"/>
        <v>0</v>
      </c>
      <c r="H700" s="94"/>
      <c r="I700" s="89">
        <f t="shared" si="97"/>
        <v>0</v>
      </c>
      <c r="J700" s="84">
        <f t="shared" si="95"/>
        <v>0</v>
      </c>
      <c r="K700" s="85">
        <v>0</v>
      </c>
      <c r="L700" s="95">
        <f t="shared" si="98"/>
        <v>0</v>
      </c>
      <c r="M700" s="90">
        <f t="shared" si="96"/>
        <v>0</v>
      </c>
    </row>
    <row r="701" spans="1:13" ht="13" hidden="1" x14ac:dyDescent="0.3">
      <c r="A701" s="7">
        <v>1985</v>
      </c>
      <c r="B701" s="77" t="s">
        <v>42</v>
      </c>
      <c r="C701" s="91"/>
      <c r="D701" s="92"/>
      <c r="E701" s="93"/>
      <c r="F701" s="93"/>
      <c r="G701" s="81">
        <f t="shared" si="94"/>
        <v>0</v>
      </c>
      <c r="H701" s="94"/>
      <c r="I701" s="89">
        <f t="shared" si="97"/>
        <v>0</v>
      </c>
      <c r="J701" s="84">
        <f t="shared" si="95"/>
        <v>0</v>
      </c>
      <c r="K701" s="85">
        <v>0</v>
      </c>
      <c r="L701" s="11">
        <f t="shared" si="98"/>
        <v>0</v>
      </c>
      <c r="M701" s="96">
        <f t="shared" si="96"/>
        <v>0</v>
      </c>
    </row>
    <row r="702" spans="1:13" ht="13" hidden="1" x14ac:dyDescent="0.3">
      <c r="A702" s="7">
        <v>1990</v>
      </c>
      <c r="B702" s="39" t="s">
        <v>43</v>
      </c>
      <c r="C702" s="91"/>
      <c r="D702" s="92"/>
      <c r="E702" s="93"/>
      <c r="F702" s="93"/>
      <c r="G702" s="81">
        <f t="shared" si="94"/>
        <v>0</v>
      </c>
      <c r="H702" s="94"/>
      <c r="I702" s="89">
        <f t="shared" si="97"/>
        <v>0</v>
      </c>
      <c r="J702" s="84">
        <f t="shared" si="95"/>
        <v>0</v>
      </c>
      <c r="K702" s="85">
        <v>0</v>
      </c>
      <c r="L702" s="95">
        <f t="shared" si="98"/>
        <v>0</v>
      </c>
      <c r="M702" s="90">
        <f t="shared" si="96"/>
        <v>0</v>
      </c>
    </row>
    <row r="703" spans="1:13" ht="13" hidden="1" x14ac:dyDescent="0.3">
      <c r="A703" s="7">
        <v>1995</v>
      </c>
      <c r="B703" s="77" t="s">
        <v>44</v>
      </c>
      <c r="C703" s="91"/>
      <c r="D703" s="92"/>
      <c r="E703" s="93"/>
      <c r="F703" s="93"/>
      <c r="G703" s="81">
        <f t="shared" si="94"/>
        <v>0</v>
      </c>
      <c r="H703" s="94"/>
      <c r="I703" s="98">
        <f t="shared" si="97"/>
        <v>0</v>
      </c>
      <c r="J703" s="99">
        <f t="shared" si="95"/>
        <v>0</v>
      </c>
      <c r="K703" s="85">
        <v>0</v>
      </c>
      <c r="L703" s="95">
        <f t="shared" si="98"/>
        <v>0</v>
      </c>
      <c r="M703" s="90">
        <f t="shared" si="96"/>
        <v>0</v>
      </c>
    </row>
    <row r="704" spans="1:13" ht="13" hidden="1" x14ac:dyDescent="0.3">
      <c r="A704" s="7">
        <v>2440</v>
      </c>
      <c r="B704" s="8" t="s">
        <v>46</v>
      </c>
      <c r="C704" s="91"/>
      <c r="D704" s="92"/>
      <c r="E704" s="93"/>
      <c r="F704" s="93"/>
      <c r="G704" s="81">
        <f t="shared" si="94"/>
        <v>0</v>
      </c>
      <c r="H704" s="94"/>
      <c r="I704" s="98">
        <f t="shared" si="97"/>
        <v>0</v>
      </c>
      <c r="J704" s="99">
        <f t="shared" si="95"/>
        <v>0</v>
      </c>
      <c r="K704" s="85">
        <v>0</v>
      </c>
      <c r="L704" s="95">
        <f t="shared" si="98"/>
        <v>0</v>
      </c>
      <c r="M704" s="90">
        <f t="shared" si="96"/>
        <v>0</v>
      </c>
    </row>
    <row r="705" spans="1:17" ht="13.5" hidden="1" thickBot="1" x14ac:dyDescent="0.35">
      <c r="A705" s="7">
        <v>2005</v>
      </c>
      <c r="B705" s="100" t="s">
        <v>201</v>
      </c>
      <c r="C705" s="101"/>
      <c r="D705" s="102"/>
      <c r="E705" s="103"/>
      <c r="F705" s="103"/>
      <c r="G705" s="81">
        <f t="shared" si="94"/>
        <v>0</v>
      </c>
      <c r="H705" s="104"/>
      <c r="I705" s="105">
        <f t="shared" si="97"/>
        <v>0</v>
      </c>
      <c r="J705" s="106">
        <f t="shared" si="95"/>
        <v>0</v>
      </c>
      <c r="K705" s="85">
        <v>0</v>
      </c>
      <c r="L705" s="107">
        <f t="shared" si="98"/>
        <v>0</v>
      </c>
      <c r="M705" s="108">
        <f t="shared" si="96"/>
        <v>0</v>
      </c>
    </row>
    <row r="706" spans="1:17" ht="13.5" hidden="1" thickBot="1" x14ac:dyDescent="0.35">
      <c r="A706" s="117"/>
      <c r="B706" s="110" t="s">
        <v>45</v>
      </c>
      <c r="C706" s="111">
        <f t="shared" ref="C706:H706" si="99">SUM(C665:C705)</f>
        <v>0</v>
      </c>
      <c r="D706" s="111">
        <f t="shared" si="99"/>
        <v>0</v>
      </c>
      <c r="E706" s="111">
        <f t="shared" si="99"/>
        <v>0</v>
      </c>
      <c r="F706" s="112">
        <f t="shared" si="99"/>
        <v>0</v>
      </c>
      <c r="G706" s="111">
        <f t="shared" si="99"/>
        <v>0</v>
      </c>
      <c r="H706" s="111">
        <f t="shared" si="99"/>
        <v>0</v>
      </c>
      <c r="I706" s="113"/>
      <c r="J706" s="111">
        <f>SUM(J665:J705)</f>
        <v>0</v>
      </c>
      <c r="K706" s="111">
        <f t="shared" ref="K706:L706" si="100">SUM(K665:K705)</f>
        <v>0</v>
      </c>
      <c r="L706" s="114">
        <f t="shared" si="100"/>
        <v>0</v>
      </c>
      <c r="M706" s="115">
        <f t="shared" si="96"/>
        <v>0</v>
      </c>
    </row>
    <row r="707" spans="1:17" hidden="1" x14ac:dyDescent="0.25"/>
    <row r="708" spans="1:17" hidden="1" x14ac:dyDescent="0.25"/>
    <row r="709" spans="1:17" ht="18" hidden="1" customHeight="1" thickBot="1" x14ac:dyDescent="0.45">
      <c r="A709" s="54"/>
      <c r="B709" s="54"/>
      <c r="C709" s="54"/>
      <c r="D709" s="54"/>
      <c r="E709" s="55" t="s">
        <v>173</v>
      </c>
      <c r="F709" s="60">
        <f>F758-1</f>
        <v>2026</v>
      </c>
      <c r="G709" s="54"/>
      <c r="H709" s="54"/>
      <c r="I709" s="54"/>
      <c r="J709" s="54"/>
      <c r="K709" s="54"/>
    </row>
    <row r="710" spans="1:17" ht="13" hidden="1" x14ac:dyDescent="0.25">
      <c r="A710" s="61"/>
      <c r="B710" s="61"/>
      <c r="C710" s="61"/>
      <c r="D710" s="61"/>
      <c r="E710" s="61"/>
      <c r="F710" s="61"/>
      <c r="G710" s="61"/>
      <c r="H710" s="61"/>
      <c r="I710" s="61"/>
      <c r="J710" s="61"/>
      <c r="K710" s="61"/>
      <c r="Q710" s="2">
        <v>2017</v>
      </c>
    </row>
    <row r="711" spans="1:17" ht="19" hidden="1" customHeight="1" thickBot="1" x14ac:dyDescent="0.45">
      <c r="A711" s="54"/>
      <c r="B711" s="54"/>
      <c r="C711" s="126" t="s">
        <v>174</v>
      </c>
      <c r="D711" s="127"/>
      <c r="E711" s="127"/>
      <c r="F711" s="127"/>
      <c r="G711" s="128" t="s">
        <v>175</v>
      </c>
      <c r="H711" s="129"/>
      <c r="I711" s="62" t="s">
        <v>176</v>
      </c>
      <c r="J711" s="54"/>
      <c r="K711" s="54"/>
      <c r="Q711" s="2">
        <v>2018</v>
      </c>
    </row>
    <row r="712" spans="1:17" ht="64" hidden="1" customHeight="1" thickBot="1" x14ac:dyDescent="0.3">
      <c r="A712" s="130" t="s">
        <v>177</v>
      </c>
      <c r="B712" s="132" t="s">
        <v>178</v>
      </c>
      <c r="C712" s="63" t="s">
        <v>179</v>
      </c>
      <c r="D712" s="64" t="s">
        <v>180</v>
      </c>
      <c r="E712" s="65" t="s">
        <v>181</v>
      </c>
      <c r="F712" s="66" t="s">
        <v>182</v>
      </c>
      <c r="G712" s="66" t="s">
        <v>183</v>
      </c>
      <c r="H712" s="63" t="s">
        <v>184</v>
      </c>
      <c r="I712" s="67" t="s">
        <v>185</v>
      </c>
      <c r="J712" s="68" t="s">
        <v>186</v>
      </c>
      <c r="K712" s="65" t="s">
        <v>202</v>
      </c>
      <c r="L712" s="66" t="s">
        <v>188</v>
      </c>
      <c r="M712" s="67" t="s">
        <v>189</v>
      </c>
    </row>
    <row r="713" spans="1:17" ht="13.5" hidden="1" thickBot="1" x14ac:dyDescent="0.35">
      <c r="A713" s="131"/>
      <c r="B713" s="133"/>
      <c r="C713" s="69" t="s">
        <v>190</v>
      </c>
      <c r="D713" s="70" t="s">
        <v>191</v>
      </c>
      <c r="E713" s="71" t="s">
        <v>192</v>
      </c>
      <c r="F713" s="71" t="s">
        <v>193</v>
      </c>
      <c r="G713" s="72" t="s">
        <v>194</v>
      </c>
      <c r="H713" s="73" t="s">
        <v>195</v>
      </c>
      <c r="I713" s="71" t="s">
        <v>196</v>
      </c>
      <c r="J713" s="69" t="s">
        <v>197</v>
      </c>
      <c r="K713" s="74" t="s">
        <v>198</v>
      </c>
      <c r="L713" s="71" t="s">
        <v>199</v>
      </c>
      <c r="M713" s="75" t="s">
        <v>200</v>
      </c>
    </row>
    <row r="714" spans="1:17" ht="13" hidden="1" x14ac:dyDescent="0.3">
      <c r="A714" s="76">
        <v>1609</v>
      </c>
      <c r="B714" s="77" t="s">
        <v>8</v>
      </c>
      <c r="C714" s="78"/>
      <c r="D714" s="79"/>
      <c r="E714" s="79"/>
      <c r="F714" s="80"/>
      <c r="G714" s="81">
        <f t="shared" ref="G714:G754" si="101">C714-D714+E714*0.5</f>
        <v>0</v>
      </c>
      <c r="H714" s="82"/>
      <c r="I714" s="83">
        <f>IF(H714=0,0,1/H714)</f>
        <v>0</v>
      </c>
      <c r="J714" s="84">
        <f t="shared" ref="J714:J754" si="102">IF(H714=0,0,+G714/H714)</f>
        <v>0</v>
      </c>
      <c r="K714" s="85">
        <v>0</v>
      </c>
      <c r="L714" s="86">
        <f>IF(ISERROR(+K714-J714), 0, +K714-J714)</f>
        <v>0</v>
      </c>
      <c r="M714" s="87">
        <f>IFERROR(L714/K714,0)</f>
        <v>0</v>
      </c>
    </row>
    <row r="715" spans="1:17" ht="13" hidden="1" x14ac:dyDescent="0.3">
      <c r="A715" s="41">
        <v>1611</v>
      </c>
      <c r="B715" s="88" t="s">
        <v>9</v>
      </c>
      <c r="C715" s="78"/>
      <c r="D715" s="79"/>
      <c r="E715" s="80"/>
      <c r="F715" s="80"/>
      <c r="G715" s="81">
        <f t="shared" si="101"/>
        <v>0</v>
      </c>
      <c r="H715" s="82"/>
      <c r="I715" s="89">
        <f>IF(H715=0,0,1/H715)</f>
        <v>0</v>
      </c>
      <c r="J715" s="84">
        <f t="shared" si="102"/>
        <v>0</v>
      </c>
      <c r="K715" s="85">
        <v>0</v>
      </c>
      <c r="L715" s="86">
        <f>IF(ISERROR(+K715-J715), 0, +K715-J715)</f>
        <v>0</v>
      </c>
      <c r="M715" s="90">
        <f t="shared" ref="M715:M755" si="103">IFERROR(L715/K715,0)</f>
        <v>0</v>
      </c>
    </row>
    <row r="716" spans="1:17" ht="13" hidden="1" x14ac:dyDescent="0.3">
      <c r="A716" s="7">
        <v>1612</v>
      </c>
      <c r="B716" s="77" t="s">
        <v>10</v>
      </c>
      <c r="C716" s="91"/>
      <c r="D716" s="92"/>
      <c r="E716" s="93"/>
      <c r="F716" s="93"/>
      <c r="G716" s="81">
        <f t="shared" si="101"/>
        <v>0</v>
      </c>
      <c r="H716" s="94"/>
      <c r="I716" s="89">
        <f t="shared" ref="I716:I754" si="104">IF(H716=0,0,1/H716)</f>
        <v>0</v>
      </c>
      <c r="J716" s="84">
        <f t="shared" si="102"/>
        <v>0</v>
      </c>
      <c r="K716" s="85">
        <v>0</v>
      </c>
      <c r="L716" s="95">
        <f t="shared" ref="L716:L754" si="105">IF(ISERROR(+K716-J716), 0, +K716-J716)</f>
        <v>0</v>
      </c>
      <c r="M716" s="90">
        <f t="shared" si="103"/>
        <v>0</v>
      </c>
    </row>
    <row r="717" spans="1:17" ht="13" hidden="1" x14ac:dyDescent="0.3">
      <c r="A717" s="7">
        <v>1805</v>
      </c>
      <c r="B717" s="77" t="s">
        <v>11</v>
      </c>
      <c r="C717" s="91"/>
      <c r="D717" s="92"/>
      <c r="E717" s="93"/>
      <c r="F717" s="93"/>
      <c r="G717" s="81">
        <f t="shared" si="101"/>
        <v>0</v>
      </c>
      <c r="H717" s="94"/>
      <c r="I717" s="89">
        <f t="shared" si="104"/>
        <v>0</v>
      </c>
      <c r="J717" s="84">
        <f t="shared" si="102"/>
        <v>0</v>
      </c>
      <c r="K717" s="85">
        <v>0</v>
      </c>
      <c r="L717" s="95">
        <f t="shared" si="105"/>
        <v>0</v>
      </c>
      <c r="M717" s="90">
        <f t="shared" si="103"/>
        <v>0</v>
      </c>
    </row>
    <row r="718" spans="1:17" ht="13" hidden="1" x14ac:dyDescent="0.3">
      <c r="A718" s="7">
        <v>1808</v>
      </c>
      <c r="B718" s="77" t="s">
        <v>12</v>
      </c>
      <c r="C718" s="91"/>
      <c r="D718" s="92"/>
      <c r="E718" s="93"/>
      <c r="F718" s="93"/>
      <c r="G718" s="81">
        <f t="shared" si="101"/>
        <v>0</v>
      </c>
      <c r="H718" s="94"/>
      <c r="I718" s="89">
        <f t="shared" si="104"/>
        <v>0</v>
      </c>
      <c r="J718" s="84">
        <f t="shared" si="102"/>
        <v>0</v>
      </c>
      <c r="K718" s="85">
        <v>0</v>
      </c>
      <c r="L718" s="95">
        <f t="shared" si="105"/>
        <v>0</v>
      </c>
      <c r="M718" s="90">
        <f t="shared" si="103"/>
        <v>0</v>
      </c>
    </row>
    <row r="719" spans="1:17" ht="13" hidden="1" x14ac:dyDescent="0.3">
      <c r="A719" s="7">
        <v>1810</v>
      </c>
      <c r="B719" s="77" t="s">
        <v>13</v>
      </c>
      <c r="C719" s="91"/>
      <c r="D719" s="92"/>
      <c r="E719" s="93"/>
      <c r="F719" s="93"/>
      <c r="G719" s="81">
        <f t="shared" si="101"/>
        <v>0</v>
      </c>
      <c r="H719" s="94"/>
      <c r="I719" s="89">
        <f t="shared" si="104"/>
        <v>0</v>
      </c>
      <c r="J719" s="84">
        <f t="shared" si="102"/>
        <v>0</v>
      </c>
      <c r="K719" s="85">
        <v>0</v>
      </c>
      <c r="L719" s="95">
        <f t="shared" si="105"/>
        <v>0</v>
      </c>
      <c r="M719" s="90">
        <f t="shared" si="103"/>
        <v>0</v>
      </c>
    </row>
    <row r="720" spans="1:17" ht="13" hidden="1" x14ac:dyDescent="0.3">
      <c r="A720" s="7">
        <v>1815</v>
      </c>
      <c r="B720" s="77" t="s">
        <v>14</v>
      </c>
      <c r="C720" s="91"/>
      <c r="D720" s="92"/>
      <c r="E720" s="93"/>
      <c r="F720" s="93"/>
      <c r="G720" s="81">
        <f t="shared" si="101"/>
        <v>0</v>
      </c>
      <c r="H720" s="94"/>
      <c r="I720" s="89">
        <f t="shared" si="104"/>
        <v>0</v>
      </c>
      <c r="J720" s="84">
        <f t="shared" si="102"/>
        <v>0</v>
      </c>
      <c r="K720" s="85">
        <v>0</v>
      </c>
      <c r="L720" s="95">
        <f t="shared" si="105"/>
        <v>0</v>
      </c>
      <c r="M720" s="90">
        <f t="shared" si="103"/>
        <v>0</v>
      </c>
    </row>
    <row r="721" spans="1:13" ht="13" hidden="1" x14ac:dyDescent="0.3">
      <c r="A721" s="7">
        <v>1820</v>
      </c>
      <c r="B721" s="77" t="s">
        <v>15</v>
      </c>
      <c r="C721" s="91"/>
      <c r="D721" s="92"/>
      <c r="E721" s="93"/>
      <c r="F721" s="93"/>
      <c r="G721" s="81">
        <f t="shared" si="101"/>
        <v>0</v>
      </c>
      <c r="H721" s="94"/>
      <c r="I721" s="89">
        <f t="shared" si="104"/>
        <v>0</v>
      </c>
      <c r="J721" s="84">
        <f t="shared" si="102"/>
        <v>0</v>
      </c>
      <c r="K721" s="85">
        <v>0</v>
      </c>
      <c r="L721" s="95">
        <f t="shared" si="105"/>
        <v>0</v>
      </c>
      <c r="M721" s="90">
        <f t="shared" si="103"/>
        <v>0</v>
      </c>
    </row>
    <row r="722" spans="1:13" ht="13" hidden="1" x14ac:dyDescent="0.3">
      <c r="A722" s="7">
        <v>1825</v>
      </c>
      <c r="B722" s="77" t="s">
        <v>16</v>
      </c>
      <c r="C722" s="91"/>
      <c r="D722" s="92"/>
      <c r="E722" s="93"/>
      <c r="F722" s="93"/>
      <c r="G722" s="81">
        <f t="shared" si="101"/>
        <v>0</v>
      </c>
      <c r="H722" s="94"/>
      <c r="I722" s="89">
        <f t="shared" si="104"/>
        <v>0</v>
      </c>
      <c r="J722" s="84">
        <f t="shared" si="102"/>
        <v>0</v>
      </c>
      <c r="K722" s="85">
        <v>0</v>
      </c>
      <c r="L722" s="95">
        <f t="shared" si="105"/>
        <v>0</v>
      </c>
      <c r="M722" s="90">
        <f t="shared" si="103"/>
        <v>0</v>
      </c>
    </row>
    <row r="723" spans="1:13" ht="13" hidden="1" x14ac:dyDescent="0.3">
      <c r="A723" s="7">
        <v>1830</v>
      </c>
      <c r="B723" s="77" t="s">
        <v>17</v>
      </c>
      <c r="C723" s="91"/>
      <c r="D723" s="92"/>
      <c r="E723" s="93"/>
      <c r="F723" s="93"/>
      <c r="G723" s="81">
        <f t="shared" si="101"/>
        <v>0</v>
      </c>
      <c r="H723" s="94"/>
      <c r="I723" s="89">
        <f t="shared" si="104"/>
        <v>0</v>
      </c>
      <c r="J723" s="84">
        <f t="shared" si="102"/>
        <v>0</v>
      </c>
      <c r="K723" s="85">
        <v>0</v>
      </c>
      <c r="L723" s="11">
        <f t="shared" si="105"/>
        <v>0</v>
      </c>
      <c r="M723" s="96">
        <f t="shared" si="103"/>
        <v>0</v>
      </c>
    </row>
    <row r="724" spans="1:13" ht="13" hidden="1" x14ac:dyDescent="0.3">
      <c r="A724" s="7">
        <v>1835</v>
      </c>
      <c r="B724" s="77" t="s">
        <v>18</v>
      </c>
      <c r="C724" s="91"/>
      <c r="D724" s="92"/>
      <c r="E724" s="93"/>
      <c r="F724" s="93"/>
      <c r="G724" s="81">
        <f t="shared" si="101"/>
        <v>0</v>
      </c>
      <c r="H724" s="94"/>
      <c r="I724" s="89">
        <f t="shared" si="104"/>
        <v>0</v>
      </c>
      <c r="J724" s="84">
        <f t="shared" si="102"/>
        <v>0</v>
      </c>
      <c r="K724" s="85">
        <v>0</v>
      </c>
      <c r="L724" s="95">
        <f t="shared" si="105"/>
        <v>0</v>
      </c>
      <c r="M724" s="90">
        <f t="shared" si="103"/>
        <v>0</v>
      </c>
    </row>
    <row r="725" spans="1:13" ht="13" hidden="1" x14ac:dyDescent="0.3">
      <c r="A725" s="7">
        <v>1840</v>
      </c>
      <c r="B725" s="77" t="s">
        <v>19</v>
      </c>
      <c r="C725" s="91"/>
      <c r="D725" s="92"/>
      <c r="E725" s="93"/>
      <c r="F725" s="93"/>
      <c r="G725" s="81">
        <f t="shared" si="101"/>
        <v>0</v>
      </c>
      <c r="H725" s="94"/>
      <c r="I725" s="89">
        <f t="shared" si="104"/>
        <v>0</v>
      </c>
      <c r="J725" s="84">
        <f t="shared" si="102"/>
        <v>0</v>
      </c>
      <c r="K725" s="85">
        <v>0</v>
      </c>
      <c r="L725" s="11">
        <f t="shared" si="105"/>
        <v>0</v>
      </c>
      <c r="M725" s="96">
        <f t="shared" si="103"/>
        <v>0</v>
      </c>
    </row>
    <row r="726" spans="1:13" ht="13" hidden="1" x14ac:dyDescent="0.3">
      <c r="A726" s="7">
        <v>1845</v>
      </c>
      <c r="B726" s="77" t="s">
        <v>20</v>
      </c>
      <c r="C726" s="91"/>
      <c r="D726" s="92"/>
      <c r="E726" s="93"/>
      <c r="F726" s="93"/>
      <c r="G726" s="81">
        <f t="shared" si="101"/>
        <v>0</v>
      </c>
      <c r="H726" s="94"/>
      <c r="I726" s="89">
        <f t="shared" si="104"/>
        <v>0</v>
      </c>
      <c r="J726" s="84">
        <f t="shared" si="102"/>
        <v>0</v>
      </c>
      <c r="K726" s="85">
        <v>0</v>
      </c>
      <c r="L726" s="95">
        <f t="shared" si="105"/>
        <v>0</v>
      </c>
      <c r="M726" s="90">
        <f t="shared" si="103"/>
        <v>0</v>
      </c>
    </row>
    <row r="727" spans="1:13" ht="13" hidden="1" x14ac:dyDescent="0.3">
      <c r="A727" s="7">
        <v>1850</v>
      </c>
      <c r="B727" s="77" t="s">
        <v>21</v>
      </c>
      <c r="C727" s="91"/>
      <c r="D727" s="92"/>
      <c r="E727" s="93"/>
      <c r="F727" s="93"/>
      <c r="G727" s="81">
        <f t="shared" si="101"/>
        <v>0</v>
      </c>
      <c r="H727" s="94"/>
      <c r="I727" s="89">
        <f t="shared" si="104"/>
        <v>0</v>
      </c>
      <c r="J727" s="84">
        <f t="shared" si="102"/>
        <v>0</v>
      </c>
      <c r="K727" s="85">
        <v>0</v>
      </c>
      <c r="L727" s="95">
        <f t="shared" si="105"/>
        <v>0</v>
      </c>
      <c r="M727" s="90">
        <f t="shared" si="103"/>
        <v>0</v>
      </c>
    </row>
    <row r="728" spans="1:13" ht="13" hidden="1" x14ac:dyDescent="0.3">
      <c r="A728" s="7">
        <v>1855</v>
      </c>
      <c r="B728" s="77" t="s">
        <v>22</v>
      </c>
      <c r="C728" s="91"/>
      <c r="D728" s="92"/>
      <c r="E728" s="93"/>
      <c r="F728" s="93"/>
      <c r="G728" s="81">
        <f t="shared" si="101"/>
        <v>0</v>
      </c>
      <c r="H728" s="94"/>
      <c r="I728" s="89">
        <f t="shared" si="104"/>
        <v>0</v>
      </c>
      <c r="J728" s="84">
        <f t="shared" si="102"/>
        <v>0</v>
      </c>
      <c r="K728" s="85">
        <v>0</v>
      </c>
      <c r="L728" s="95">
        <f t="shared" si="105"/>
        <v>0</v>
      </c>
      <c r="M728" s="90">
        <f t="shared" si="103"/>
        <v>0</v>
      </c>
    </row>
    <row r="729" spans="1:13" ht="13" hidden="1" x14ac:dyDescent="0.3">
      <c r="A729" s="7">
        <v>1860</v>
      </c>
      <c r="B729" s="77" t="s">
        <v>23</v>
      </c>
      <c r="C729" s="91"/>
      <c r="D729" s="92"/>
      <c r="E729" s="93"/>
      <c r="F729" s="93"/>
      <c r="G729" s="81">
        <f t="shared" si="101"/>
        <v>0</v>
      </c>
      <c r="H729" s="94"/>
      <c r="I729" s="89">
        <f t="shared" si="104"/>
        <v>0</v>
      </c>
      <c r="J729" s="84">
        <f t="shared" si="102"/>
        <v>0</v>
      </c>
      <c r="K729" s="85">
        <v>0</v>
      </c>
      <c r="L729" s="95">
        <f t="shared" si="105"/>
        <v>0</v>
      </c>
      <c r="M729" s="90">
        <f t="shared" si="103"/>
        <v>0</v>
      </c>
    </row>
    <row r="730" spans="1:13" ht="13" hidden="1" x14ac:dyDescent="0.3">
      <c r="A730" s="7">
        <v>1860</v>
      </c>
      <c r="B730" s="77" t="s">
        <v>24</v>
      </c>
      <c r="C730" s="91"/>
      <c r="D730" s="92"/>
      <c r="E730" s="93"/>
      <c r="F730" s="93"/>
      <c r="G730" s="81">
        <f t="shared" si="101"/>
        <v>0</v>
      </c>
      <c r="H730" s="94"/>
      <c r="I730" s="89">
        <f t="shared" si="104"/>
        <v>0</v>
      </c>
      <c r="J730" s="84">
        <f t="shared" si="102"/>
        <v>0</v>
      </c>
      <c r="K730" s="85">
        <v>0</v>
      </c>
      <c r="L730" s="95">
        <f t="shared" si="105"/>
        <v>0</v>
      </c>
      <c r="M730" s="90">
        <f t="shared" si="103"/>
        <v>0</v>
      </c>
    </row>
    <row r="731" spans="1:13" ht="13" hidden="1" x14ac:dyDescent="0.3">
      <c r="A731" s="7">
        <v>1905</v>
      </c>
      <c r="B731" s="77" t="s">
        <v>11</v>
      </c>
      <c r="C731" s="91"/>
      <c r="D731" s="92"/>
      <c r="E731" s="93"/>
      <c r="F731" s="93"/>
      <c r="G731" s="81">
        <f t="shared" si="101"/>
        <v>0</v>
      </c>
      <c r="H731" s="94"/>
      <c r="I731" s="89">
        <f t="shared" si="104"/>
        <v>0</v>
      </c>
      <c r="J731" s="84">
        <f t="shared" si="102"/>
        <v>0</v>
      </c>
      <c r="K731" s="85">
        <v>0</v>
      </c>
      <c r="L731" s="95">
        <f t="shared" si="105"/>
        <v>0</v>
      </c>
      <c r="M731" s="90">
        <f t="shared" si="103"/>
        <v>0</v>
      </c>
    </row>
    <row r="732" spans="1:13" ht="13" hidden="1" x14ac:dyDescent="0.3">
      <c r="A732" s="7">
        <v>1908</v>
      </c>
      <c r="B732" s="77" t="s">
        <v>25</v>
      </c>
      <c r="C732" s="91"/>
      <c r="D732" s="92"/>
      <c r="E732" s="93"/>
      <c r="F732" s="93"/>
      <c r="G732" s="81">
        <f t="shared" si="101"/>
        <v>0</v>
      </c>
      <c r="H732" s="94"/>
      <c r="I732" s="89">
        <f t="shared" si="104"/>
        <v>0</v>
      </c>
      <c r="J732" s="84">
        <f t="shared" si="102"/>
        <v>0</v>
      </c>
      <c r="K732" s="85">
        <v>0</v>
      </c>
      <c r="L732" s="95">
        <f t="shared" si="105"/>
        <v>0</v>
      </c>
      <c r="M732" s="90">
        <f t="shared" si="103"/>
        <v>0</v>
      </c>
    </row>
    <row r="733" spans="1:13" ht="13" hidden="1" x14ac:dyDescent="0.3">
      <c r="A733" s="7">
        <v>1910</v>
      </c>
      <c r="B733" s="77" t="s">
        <v>13</v>
      </c>
      <c r="C733" s="91"/>
      <c r="D733" s="92"/>
      <c r="E733" s="93"/>
      <c r="F733" s="93"/>
      <c r="G733" s="81">
        <f t="shared" si="101"/>
        <v>0</v>
      </c>
      <c r="H733" s="94"/>
      <c r="I733" s="89">
        <f t="shared" si="104"/>
        <v>0</v>
      </c>
      <c r="J733" s="84">
        <f t="shared" si="102"/>
        <v>0</v>
      </c>
      <c r="K733" s="85">
        <v>0</v>
      </c>
      <c r="L733" s="95">
        <f t="shared" si="105"/>
        <v>0</v>
      </c>
      <c r="M733" s="90">
        <f t="shared" si="103"/>
        <v>0</v>
      </c>
    </row>
    <row r="734" spans="1:13" ht="13" hidden="1" x14ac:dyDescent="0.3">
      <c r="A734" s="7">
        <v>1915</v>
      </c>
      <c r="B734" s="77" t="s">
        <v>26</v>
      </c>
      <c r="C734" s="91"/>
      <c r="D734" s="92"/>
      <c r="E734" s="93"/>
      <c r="F734" s="93"/>
      <c r="G734" s="81">
        <f t="shared" si="101"/>
        <v>0</v>
      </c>
      <c r="H734" s="94"/>
      <c r="I734" s="89">
        <f t="shared" si="104"/>
        <v>0</v>
      </c>
      <c r="J734" s="84">
        <f t="shared" si="102"/>
        <v>0</v>
      </c>
      <c r="K734" s="85">
        <v>0</v>
      </c>
      <c r="L734" s="95">
        <f t="shared" si="105"/>
        <v>0</v>
      </c>
      <c r="M734" s="90">
        <f t="shared" si="103"/>
        <v>0</v>
      </c>
    </row>
    <row r="735" spans="1:13" ht="13" hidden="1" x14ac:dyDescent="0.3">
      <c r="A735" s="7">
        <v>1915</v>
      </c>
      <c r="B735" s="77" t="s">
        <v>27</v>
      </c>
      <c r="C735" s="91"/>
      <c r="D735" s="92"/>
      <c r="E735" s="93"/>
      <c r="F735" s="93"/>
      <c r="G735" s="81">
        <f t="shared" si="101"/>
        <v>0</v>
      </c>
      <c r="H735" s="94"/>
      <c r="I735" s="89">
        <f t="shared" si="104"/>
        <v>0</v>
      </c>
      <c r="J735" s="84">
        <f t="shared" si="102"/>
        <v>0</v>
      </c>
      <c r="K735" s="85">
        <v>0</v>
      </c>
      <c r="L735" s="95">
        <f t="shared" si="105"/>
        <v>0</v>
      </c>
      <c r="M735" s="90">
        <f t="shared" si="103"/>
        <v>0</v>
      </c>
    </row>
    <row r="736" spans="1:13" ht="13" hidden="1" x14ac:dyDescent="0.3">
      <c r="A736" s="7">
        <v>1920</v>
      </c>
      <c r="B736" s="77" t="s">
        <v>28</v>
      </c>
      <c r="C736" s="91"/>
      <c r="D736" s="92"/>
      <c r="E736" s="93"/>
      <c r="F736" s="93"/>
      <c r="G736" s="81">
        <f t="shared" si="101"/>
        <v>0</v>
      </c>
      <c r="H736" s="94"/>
      <c r="I736" s="89">
        <f t="shared" si="104"/>
        <v>0</v>
      </c>
      <c r="J736" s="84">
        <f t="shared" si="102"/>
        <v>0</v>
      </c>
      <c r="K736" s="85">
        <v>0</v>
      </c>
      <c r="L736" s="95">
        <f t="shared" si="105"/>
        <v>0</v>
      </c>
      <c r="M736" s="90">
        <f t="shared" si="103"/>
        <v>0</v>
      </c>
    </row>
    <row r="737" spans="1:13" ht="13" hidden="1" x14ac:dyDescent="0.3">
      <c r="A737" s="7">
        <v>1920</v>
      </c>
      <c r="B737" s="77" t="s">
        <v>29</v>
      </c>
      <c r="C737" s="91"/>
      <c r="D737" s="92"/>
      <c r="E737" s="93"/>
      <c r="F737" s="93"/>
      <c r="G737" s="81">
        <f t="shared" si="101"/>
        <v>0</v>
      </c>
      <c r="H737" s="94"/>
      <c r="I737" s="89">
        <f t="shared" si="104"/>
        <v>0</v>
      </c>
      <c r="J737" s="84">
        <f t="shared" si="102"/>
        <v>0</v>
      </c>
      <c r="K737" s="85">
        <v>0</v>
      </c>
      <c r="L737" s="11">
        <f t="shared" si="105"/>
        <v>0</v>
      </c>
      <c r="M737" s="96">
        <f t="shared" si="103"/>
        <v>0</v>
      </c>
    </row>
    <row r="738" spans="1:13" ht="13" hidden="1" x14ac:dyDescent="0.3">
      <c r="A738" s="7">
        <v>1920</v>
      </c>
      <c r="B738" s="77" t="s">
        <v>30</v>
      </c>
      <c r="C738" s="91"/>
      <c r="D738" s="92"/>
      <c r="E738" s="93"/>
      <c r="F738" s="93"/>
      <c r="G738" s="81">
        <f t="shared" si="101"/>
        <v>0</v>
      </c>
      <c r="H738" s="94"/>
      <c r="I738" s="89">
        <f t="shared" si="104"/>
        <v>0</v>
      </c>
      <c r="J738" s="84">
        <f t="shared" si="102"/>
        <v>0</v>
      </c>
      <c r="K738" s="85">
        <v>0</v>
      </c>
      <c r="L738" s="11">
        <f t="shared" si="105"/>
        <v>0</v>
      </c>
      <c r="M738" s="96">
        <f t="shared" si="103"/>
        <v>0</v>
      </c>
    </row>
    <row r="739" spans="1:13" ht="13" hidden="1" x14ac:dyDescent="0.3">
      <c r="A739" s="7">
        <v>1930</v>
      </c>
      <c r="B739" s="77" t="s">
        <v>31</v>
      </c>
      <c r="C739" s="91"/>
      <c r="D739" s="92"/>
      <c r="E739" s="93"/>
      <c r="F739" s="93"/>
      <c r="G739" s="81">
        <f t="shared" si="101"/>
        <v>0</v>
      </c>
      <c r="H739" s="94"/>
      <c r="I739" s="89">
        <f t="shared" si="104"/>
        <v>0</v>
      </c>
      <c r="J739" s="84">
        <f t="shared" si="102"/>
        <v>0</v>
      </c>
      <c r="K739" s="85">
        <v>0</v>
      </c>
      <c r="L739" s="11">
        <f t="shared" si="105"/>
        <v>0</v>
      </c>
      <c r="M739" s="90">
        <f t="shared" si="103"/>
        <v>0</v>
      </c>
    </row>
    <row r="740" spans="1:13" ht="13" hidden="1" x14ac:dyDescent="0.3">
      <c r="A740" s="7">
        <v>1935</v>
      </c>
      <c r="B740" s="77" t="s">
        <v>32</v>
      </c>
      <c r="C740" s="91"/>
      <c r="D740" s="92"/>
      <c r="E740" s="93"/>
      <c r="F740" s="93"/>
      <c r="G740" s="81">
        <f t="shared" si="101"/>
        <v>0</v>
      </c>
      <c r="H740" s="94"/>
      <c r="I740" s="89">
        <f t="shared" si="104"/>
        <v>0</v>
      </c>
      <c r="J740" s="84">
        <f t="shared" si="102"/>
        <v>0</v>
      </c>
      <c r="K740" s="85">
        <v>0</v>
      </c>
      <c r="L740" s="95">
        <f t="shared" si="105"/>
        <v>0</v>
      </c>
      <c r="M740" s="90">
        <f t="shared" si="103"/>
        <v>0</v>
      </c>
    </row>
    <row r="741" spans="1:13" ht="13" hidden="1" x14ac:dyDescent="0.3">
      <c r="A741" s="7">
        <v>1940</v>
      </c>
      <c r="B741" s="77" t="s">
        <v>33</v>
      </c>
      <c r="C741" s="91"/>
      <c r="D741" s="92"/>
      <c r="E741" s="93"/>
      <c r="F741" s="93"/>
      <c r="G741" s="81">
        <f t="shared" si="101"/>
        <v>0</v>
      </c>
      <c r="H741" s="94"/>
      <c r="I741" s="89">
        <f t="shared" si="104"/>
        <v>0</v>
      </c>
      <c r="J741" s="84">
        <f t="shared" si="102"/>
        <v>0</v>
      </c>
      <c r="K741" s="85">
        <v>0</v>
      </c>
      <c r="L741" s="11">
        <f t="shared" si="105"/>
        <v>0</v>
      </c>
      <c r="M741" s="96">
        <f t="shared" si="103"/>
        <v>0</v>
      </c>
    </row>
    <row r="742" spans="1:13" ht="13" hidden="1" x14ac:dyDescent="0.3">
      <c r="A742" s="7">
        <v>1945</v>
      </c>
      <c r="B742" s="77" t="s">
        <v>34</v>
      </c>
      <c r="C742" s="91"/>
      <c r="D742" s="92"/>
      <c r="E742" s="93"/>
      <c r="F742" s="93"/>
      <c r="G742" s="81">
        <f t="shared" si="101"/>
        <v>0</v>
      </c>
      <c r="H742" s="94"/>
      <c r="I742" s="89">
        <f t="shared" si="104"/>
        <v>0</v>
      </c>
      <c r="J742" s="84">
        <f t="shared" si="102"/>
        <v>0</v>
      </c>
      <c r="K742" s="85">
        <v>0</v>
      </c>
      <c r="L742" s="95">
        <f t="shared" si="105"/>
        <v>0</v>
      </c>
      <c r="M742" s="90">
        <f t="shared" si="103"/>
        <v>0</v>
      </c>
    </row>
    <row r="743" spans="1:13" ht="13" hidden="1" x14ac:dyDescent="0.3">
      <c r="A743" s="7">
        <v>1950</v>
      </c>
      <c r="B743" s="77" t="s">
        <v>35</v>
      </c>
      <c r="C743" s="91"/>
      <c r="D743" s="92"/>
      <c r="E743" s="93"/>
      <c r="F743" s="93"/>
      <c r="G743" s="81">
        <f t="shared" si="101"/>
        <v>0</v>
      </c>
      <c r="H743" s="94"/>
      <c r="I743" s="89">
        <f t="shared" si="104"/>
        <v>0</v>
      </c>
      <c r="J743" s="84">
        <f t="shared" si="102"/>
        <v>0</v>
      </c>
      <c r="K743" s="85">
        <v>0</v>
      </c>
      <c r="L743" s="11">
        <f t="shared" si="105"/>
        <v>0</v>
      </c>
      <c r="M743" s="96">
        <f t="shared" si="103"/>
        <v>0</v>
      </c>
    </row>
    <row r="744" spans="1:13" ht="13" hidden="1" x14ac:dyDescent="0.3">
      <c r="A744" s="7">
        <v>1955</v>
      </c>
      <c r="B744" s="77" t="s">
        <v>36</v>
      </c>
      <c r="C744" s="91"/>
      <c r="D744" s="92"/>
      <c r="E744" s="93"/>
      <c r="F744" s="93"/>
      <c r="G744" s="81">
        <f t="shared" si="101"/>
        <v>0</v>
      </c>
      <c r="H744" s="94"/>
      <c r="I744" s="89">
        <f t="shared" si="104"/>
        <v>0</v>
      </c>
      <c r="J744" s="84">
        <f t="shared" si="102"/>
        <v>0</v>
      </c>
      <c r="K744" s="85">
        <v>0</v>
      </c>
      <c r="L744" s="11">
        <f t="shared" si="105"/>
        <v>0</v>
      </c>
      <c r="M744" s="96">
        <f t="shared" si="103"/>
        <v>0</v>
      </c>
    </row>
    <row r="745" spans="1:13" ht="13" hidden="1" x14ac:dyDescent="0.3">
      <c r="A745" s="7">
        <v>1955</v>
      </c>
      <c r="B745" s="77" t="s">
        <v>37</v>
      </c>
      <c r="C745" s="91"/>
      <c r="D745" s="92"/>
      <c r="E745" s="93"/>
      <c r="F745" s="93"/>
      <c r="G745" s="81">
        <f t="shared" si="101"/>
        <v>0</v>
      </c>
      <c r="H745" s="94"/>
      <c r="I745" s="89">
        <f t="shared" si="104"/>
        <v>0</v>
      </c>
      <c r="J745" s="84">
        <f t="shared" si="102"/>
        <v>0</v>
      </c>
      <c r="K745" s="85">
        <v>0</v>
      </c>
      <c r="L745" s="95">
        <f t="shared" si="105"/>
        <v>0</v>
      </c>
      <c r="M745" s="90">
        <f t="shared" si="103"/>
        <v>0</v>
      </c>
    </row>
    <row r="746" spans="1:13" ht="13" hidden="1" x14ac:dyDescent="0.3">
      <c r="A746" s="7">
        <v>1960</v>
      </c>
      <c r="B746" s="77" t="s">
        <v>38</v>
      </c>
      <c r="C746" s="91"/>
      <c r="D746" s="92"/>
      <c r="E746" s="93"/>
      <c r="F746" s="93"/>
      <c r="G746" s="81">
        <f t="shared" si="101"/>
        <v>0</v>
      </c>
      <c r="H746" s="94"/>
      <c r="I746" s="89">
        <f t="shared" si="104"/>
        <v>0</v>
      </c>
      <c r="J746" s="84">
        <f t="shared" si="102"/>
        <v>0</v>
      </c>
      <c r="K746" s="85">
        <v>0</v>
      </c>
      <c r="L746" s="11">
        <f t="shared" si="105"/>
        <v>0</v>
      </c>
      <c r="M746" s="96">
        <f t="shared" si="103"/>
        <v>0</v>
      </c>
    </row>
    <row r="747" spans="1:13" ht="13" hidden="1" x14ac:dyDescent="0.3">
      <c r="A747" s="7">
        <v>1970</v>
      </c>
      <c r="B747" s="97" t="s">
        <v>39</v>
      </c>
      <c r="C747" s="91"/>
      <c r="D747" s="92"/>
      <c r="E747" s="93"/>
      <c r="F747" s="93"/>
      <c r="G747" s="81">
        <f t="shared" si="101"/>
        <v>0</v>
      </c>
      <c r="H747" s="94"/>
      <c r="I747" s="89">
        <f t="shared" si="104"/>
        <v>0</v>
      </c>
      <c r="J747" s="84">
        <f t="shared" si="102"/>
        <v>0</v>
      </c>
      <c r="K747" s="85">
        <v>0</v>
      </c>
      <c r="L747" s="11">
        <f t="shared" si="105"/>
        <v>0</v>
      </c>
      <c r="M747" s="96">
        <f t="shared" si="103"/>
        <v>0</v>
      </c>
    </row>
    <row r="748" spans="1:13" ht="13" hidden="1" x14ac:dyDescent="0.3">
      <c r="A748" s="7">
        <v>1975</v>
      </c>
      <c r="B748" s="77" t="s">
        <v>40</v>
      </c>
      <c r="C748" s="91"/>
      <c r="D748" s="92"/>
      <c r="E748" s="93"/>
      <c r="F748" s="93"/>
      <c r="G748" s="81">
        <f t="shared" si="101"/>
        <v>0</v>
      </c>
      <c r="H748" s="94"/>
      <c r="I748" s="89">
        <f t="shared" si="104"/>
        <v>0</v>
      </c>
      <c r="J748" s="84">
        <f t="shared" si="102"/>
        <v>0</v>
      </c>
      <c r="K748" s="85">
        <v>0</v>
      </c>
      <c r="L748" s="95">
        <f t="shared" si="105"/>
        <v>0</v>
      </c>
      <c r="M748" s="90">
        <f t="shared" si="103"/>
        <v>0</v>
      </c>
    </row>
    <row r="749" spans="1:13" ht="13" hidden="1" x14ac:dyDescent="0.3">
      <c r="A749" s="7">
        <v>1980</v>
      </c>
      <c r="B749" s="77" t="s">
        <v>41</v>
      </c>
      <c r="C749" s="91"/>
      <c r="D749" s="92"/>
      <c r="E749" s="93"/>
      <c r="F749" s="93"/>
      <c r="G749" s="81">
        <f t="shared" si="101"/>
        <v>0</v>
      </c>
      <c r="H749" s="94"/>
      <c r="I749" s="89">
        <f t="shared" si="104"/>
        <v>0</v>
      </c>
      <c r="J749" s="84">
        <f t="shared" si="102"/>
        <v>0</v>
      </c>
      <c r="K749" s="85">
        <v>0</v>
      </c>
      <c r="L749" s="95">
        <f t="shared" si="105"/>
        <v>0</v>
      </c>
      <c r="M749" s="90">
        <f t="shared" si="103"/>
        <v>0</v>
      </c>
    </row>
    <row r="750" spans="1:13" ht="13" hidden="1" x14ac:dyDescent="0.3">
      <c r="A750" s="7">
        <v>1985</v>
      </c>
      <c r="B750" s="77" t="s">
        <v>42</v>
      </c>
      <c r="C750" s="91"/>
      <c r="D750" s="92"/>
      <c r="E750" s="93"/>
      <c r="F750" s="93"/>
      <c r="G750" s="81">
        <f t="shared" si="101"/>
        <v>0</v>
      </c>
      <c r="H750" s="94"/>
      <c r="I750" s="89">
        <f t="shared" si="104"/>
        <v>0</v>
      </c>
      <c r="J750" s="84">
        <f t="shared" si="102"/>
        <v>0</v>
      </c>
      <c r="K750" s="85">
        <v>0</v>
      </c>
      <c r="L750" s="11">
        <f t="shared" si="105"/>
        <v>0</v>
      </c>
      <c r="M750" s="96">
        <f t="shared" si="103"/>
        <v>0</v>
      </c>
    </row>
    <row r="751" spans="1:13" ht="13" hidden="1" x14ac:dyDescent="0.3">
      <c r="A751" s="7">
        <v>1990</v>
      </c>
      <c r="B751" s="39" t="s">
        <v>43</v>
      </c>
      <c r="C751" s="91"/>
      <c r="D751" s="92"/>
      <c r="E751" s="93"/>
      <c r="F751" s="93"/>
      <c r="G751" s="81">
        <f t="shared" si="101"/>
        <v>0</v>
      </c>
      <c r="H751" s="94"/>
      <c r="I751" s="89">
        <f t="shared" si="104"/>
        <v>0</v>
      </c>
      <c r="J751" s="84">
        <f t="shared" si="102"/>
        <v>0</v>
      </c>
      <c r="K751" s="85">
        <v>0</v>
      </c>
      <c r="L751" s="95">
        <f t="shared" si="105"/>
        <v>0</v>
      </c>
      <c r="M751" s="90">
        <f t="shared" si="103"/>
        <v>0</v>
      </c>
    </row>
    <row r="752" spans="1:13" ht="13" hidden="1" x14ac:dyDescent="0.3">
      <c r="A752" s="7">
        <v>1995</v>
      </c>
      <c r="B752" s="77" t="s">
        <v>44</v>
      </c>
      <c r="C752" s="91"/>
      <c r="D752" s="92"/>
      <c r="E752" s="93"/>
      <c r="F752" s="93"/>
      <c r="G752" s="81">
        <f t="shared" si="101"/>
        <v>0</v>
      </c>
      <c r="H752" s="94"/>
      <c r="I752" s="98">
        <f t="shared" si="104"/>
        <v>0</v>
      </c>
      <c r="J752" s="99">
        <f t="shared" si="102"/>
        <v>0</v>
      </c>
      <c r="K752" s="85">
        <v>0</v>
      </c>
      <c r="L752" s="95">
        <f t="shared" si="105"/>
        <v>0</v>
      </c>
      <c r="M752" s="90">
        <f t="shared" si="103"/>
        <v>0</v>
      </c>
    </row>
    <row r="753" spans="1:17" ht="13" hidden="1" x14ac:dyDescent="0.3">
      <c r="A753" s="7">
        <v>2440</v>
      </c>
      <c r="B753" s="8" t="s">
        <v>46</v>
      </c>
      <c r="C753" s="91"/>
      <c r="D753" s="92"/>
      <c r="E753" s="93"/>
      <c r="F753" s="93"/>
      <c r="G753" s="81">
        <f t="shared" si="101"/>
        <v>0</v>
      </c>
      <c r="H753" s="94"/>
      <c r="I753" s="98">
        <f t="shared" si="104"/>
        <v>0</v>
      </c>
      <c r="J753" s="99">
        <f t="shared" si="102"/>
        <v>0</v>
      </c>
      <c r="K753" s="85">
        <v>0</v>
      </c>
      <c r="L753" s="95">
        <f t="shared" si="105"/>
        <v>0</v>
      </c>
      <c r="M753" s="90">
        <f t="shared" si="103"/>
        <v>0</v>
      </c>
    </row>
    <row r="754" spans="1:17" ht="13.5" hidden="1" thickBot="1" x14ac:dyDescent="0.35">
      <c r="A754" s="7">
        <v>2005</v>
      </c>
      <c r="B754" s="100" t="s">
        <v>201</v>
      </c>
      <c r="C754" s="101"/>
      <c r="D754" s="102"/>
      <c r="E754" s="103"/>
      <c r="F754" s="103"/>
      <c r="G754" s="81">
        <f t="shared" si="101"/>
        <v>0</v>
      </c>
      <c r="H754" s="104"/>
      <c r="I754" s="105">
        <f t="shared" si="104"/>
        <v>0</v>
      </c>
      <c r="J754" s="106">
        <f t="shared" si="102"/>
        <v>0</v>
      </c>
      <c r="K754" s="85">
        <v>0</v>
      </c>
      <c r="L754" s="107">
        <f t="shared" si="105"/>
        <v>0</v>
      </c>
      <c r="M754" s="108">
        <f t="shared" si="103"/>
        <v>0</v>
      </c>
    </row>
    <row r="755" spans="1:17" ht="13.5" hidden="1" thickBot="1" x14ac:dyDescent="0.35">
      <c r="A755" s="117"/>
      <c r="B755" s="110" t="s">
        <v>45</v>
      </c>
      <c r="C755" s="111">
        <f t="shared" ref="C755:H755" si="106">SUM(C714:C754)</f>
        <v>0</v>
      </c>
      <c r="D755" s="111">
        <f t="shared" si="106"/>
        <v>0</v>
      </c>
      <c r="E755" s="111">
        <f t="shared" si="106"/>
        <v>0</v>
      </c>
      <c r="F755" s="112">
        <f t="shared" si="106"/>
        <v>0</v>
      </c>
      <c r="G755" s="111">
        <f t="shared" si="106"/>
        <v>0</v>
      </c>
      <c r="H755" s="111">
        <f t="shared" si="106"/>
        <v>0</v>
      </c>
      <c r="I755" s="113"/>
      <c r="J755" s="111">
        <f>SUM(J714:J754)</f>
        <v>0</v>
      </c>
      <c r="K755" s="111">
        <f t="shared" ref="K755:L755" si="107">SUM(K714:K754)</f>
        <v>0</v>
      </c>
      <c r="L755" s="114">
        <f t="shared" si="107"/>
        <v>0</v>
      </c>
      <c r="M755" s="115">
        <f t="shared" si="103"/>
        <v>0</v>
      </c>
    </row>
    <row r="756" spans="1:17" hidden="1" x14ac:dyDescent="0.25"/>
    <row r="757" spans="1:17" hidden="1" x14ac:dyDescent="0.25"/>
    <row r="758" spans="1:17" ht="18" hidden="1" customHeight="1" thickBot="1" x14ac:dyDescent="0.45">
      <c r="A758" s="54"/>
      <c r="B758" s="54"/>
      <c r="C758" s="54"/>
      <c r="D758" s="54"/>
      <c r="E758" s="55" t="s">
        <v>173</v>
      </c>
      <c r="F758" s="60">
        <v>2027</v>
      </c>
      <c r="G758" s="54"/>
      <c r="H758" s="54"/>
      <c r="I758" s="54"/>
      <c r="J758" s="54"/>
      <c r="K758" s="54"/>
    </row>
    <row r="759" spans="1:17" ht="13" hidden="1" x14ac:dyDescent="0.25">
      <c r="A759" s="61"/>
      <c r="B759" s="61"/>
      <c r="C759" s="61"/>
      <c r="D759" s="61"/>
      <c r="E759" s="61"/>
      <c r="F759" s="61"/>
      <c r="G759" s="61"/>
      <c r="H759" s="61"/>
      <c r="I759" s="61"/>
      <c r="J759" s="61"/>
      <c r="K759" s="61"/>
      <c r="Q759" s="2">
        <v>2017</v>
      </c>
    </row>
    <row r="760" spans="1:17" ht="19" hidden="1" customHeight="1" thickBot="1" x14ac:dyDescent="0.45">
      <c r="A760" s="54"/>
      <c r="B760" s="54"/>
      <c r="C760" s="126" t="s">
        <v>174</v>
      </c>
      <c r="D760" s="127"/>
      <c r="E760" s="127"/>
      <c r="F760" s="127"/>
      <c r="G760" s="128" t="s">
        <v>175</v>
      </c>
      <c r="H760" s="129"/>
      <c r="I760" s="62" t="s">
        <v>176</v>
      </c>
      <c r="J760" s="54"/>
      <c r="K760" s="54"/>
      <c r="Q760" s="2">
        <v>2018</v>
      </c>
    </row>
    <row r="761" spans="1:17" ht="64" hidden="1" customHeight="1" thickBot="1" x14ac:dyDescent="0.3">
      <c r="A761" s="130" t="s">
        <v>177</v>
      </c>
      <c r="B761" s="132" t="s">
        <v>178</v>
      </c>
      <c r="C761" s="63" t="s">
        <v>179</v>
      </c>
      <c r="D761" s="64" t="s">
        <v>180</v>
      </c>
      <c r="E761" s="65" t="s">
        <v>181</v>
      </c>
      <c r="F761" s="66" t="s">
        <v>182</v>
      </c>
      <c r="G761" s="66" t="s">
        <v>183</v>
      </c>
      <c r="H761" s="63" t="s">
        <v>184</v>
      </c>
      <c r="I761" s="67" t="s">
        <v>185</v>
      </c>
      <c r="J761" s="68" t="s">
        <v>186</v>
      </c>
      <c r="K761" s="65" t="s">
        <v>202</v>
      </c>
      <c r="L761" s="66" t="s">
        <v>188</v>
      </c>
      <c r="M761" s="67" t="s">
        <v>189</v>
      </c>
    </row>
    <row r="762" spans="1:17" ht="13.5" hidden="1" thickBot="1" x14ac:dyDescent="0.35">
      <c r="A762" s="131"/>
      <c r="B762" s="133"/>
      <c r="C762" s="69" t="s">
        <v>190</v>
      </c>
      <c r="D762" s="70" t="s">
        <v>191</v>
      </c>
      <c r="E762" s="71" t="s">
        <v>192</v>
      </c>
      <c r="F762" s="71" t="s">
        <v>193</v>
      </c>
      <c r="G762" s="72" t="s">
        <v>194</v>
      </c>
      <c r="H762" s="73" t="s">
        <v>195</v>
      </c>
      <c r="I762" s="71" t="s">
        <v>196</v>
      </c>
      <c r="J762" s="69" t="s">
        <v>197</v>
      </c>
      <c r="K762" s="74" t="s">
        <v>198</v>
      </c>
      <c r="L762" s="71" t="s">
        <v>199</v>
      </c>
      <c r="M762" s="75" t="s">
        <v>200</v>
      </c>
    </row>
    <row r="763" spans="1:17" ht="13" hidden="1" x14ac:dyDescent="0.3">
      <c r="A763" s="76">
        <v>1609</v>
      </c>
      <c r="B763" s="77" t="s">
        <v>8</v>
      </c>
      <c r="C763" s="78"/>
      <c r="D763" s="79"/>
      <c r="E763" s="79"/>
      <c r="F763" s="80"/>
      <c r="G763" s="81">
        <f t="shared" ref="G763:G803" si="108">C763-D763+E763*0.5</f>
        <v>0</v>
      </c>
      <c r="H763" s="82"/>
      <c r="I763" s="83">
        <f>IF(H763=0,0,1/H763)</f>
        <v>0</v>
      </c>
      <c r="J763" s="84">
        <f t="shared" ref="J763:J803" si="109">IF(H763=0,0,+G763/H763)</f>
        <v>0</v>
      </c>
      <c r="K763" s="85">
        <v>0</v>
      </c>
      <c r="L763" s="86">
        <f>IF(ISERROR(+K763-J763), 0, +K763-J763)</f>
        <v>0</v>
      </c>
      <c r="M763" s="87">
        <f>IFERROR(L763/K763,0)</f>
        <v>0</v>
      </c>
    </row>
    <row r="764" spans="1:17" ht="13" hidden="1" x14ac:dyDescent="0.3">
      <c r="A764" s="41">
        <v>1611</v>
      </c>
      <c r="B764" s="88" t="s">
        <v>9</v>
      </c>
      <c r="C764" s="78"/>
      <c r="D764" s="79"/>
      <c r="E764" s="80"/>
      <c r="F764" s="80"/>
      <c r="G764" s="81">
        <f t="shared" si="108"/>
        <v>0</v>
      </c>
      <c r="H764" s="82"/>
      <c r="I764" s="89">
        <f>IF(H764=0,0,1/H764)</f>
        <v>0</v>
      </c>
      <c r="J764" s="84">
        <f t="shared" si="109"/>
        <v>0</v>
      </c>
      <c r="K764" s="85">
        <v>0</v>
      </c>
      <c r="L764" s="86">
        <f>IF(ISERROR(+K764-J764), 0, +K764-J764)</f>
        <v>0</v>
      </c>
      <c r="M764" s="90">
        <f t="shared" ref="M764:M804" si="110">IFERROR(L764/K764,0)</f>
        <v>0</v>
      </c>
    </row>
    <row r="765" spans="1:17" ht="13" hidden="1" x14ac:dyDescent="0.3">
      <c r="A765" s="7">
        <v>1612</v>
      </c>
      <c r="B765" s="77" t="s">
        <v>10</v>
      </c>
      <c r="C765" s="91"/>
      <c r="D765" s="92"/>
      <c r="E765" s="93"/>
      <c r="F765" s="93"/>
      <c r="G765" s="81">
        <f t="shared" si="108"/>
        <v>0</v>
      </c>
      <c r="H765" s="94"/>
      <c r="I765" s="89">
        <f t="shared" ref="I765:I803" si="111">IF(H765=0,0,1/H765)</f>
        <v>0</v>
      </c>
      <c r="J765" s="84">
        <f t="shared" si="109"/>
        <v>0</v>
      </c>
      <c r="K765" s="85">
        <v>0</v>
      </c>
      <c r="L765" s="95">
        <f t="shared" ref="L765:L803" si="112">IF(ISERROR(+K765-J765), 0, +K765-J765)</f>
        <v>0</v>
      </c>
      <c r="M765" s="90">
        <f t="shared" si="110"/>
        <v>0</v>
      </c>
    </row>
    <row r="766" spans="1:17" ht="13" hidden="1" x14ac:dyDescent="0.3">
      <c r="A766" s="7">
        <v>1805</v>
      </c>
      <c r="B766" s="77" t="s">
        <v>11</v>
      </c>
      <c r="C766" s="91"/>
      <c r="D766" s="92"/>
      <c r="E766" s="93"/>
      <c r="F766" s="93"/>
      <c r="G766" s="81">
        <f t="shared" si="108"/>
        <v>0</v>
      </c>
      <c r="H766" s="94"/>
      <c r="I766" s="89">
        <f t="shared" si="111"/>
        <v>0</v>
      </c>
      <c r="J766" s="84">
        <f t="shared" si="109"/>
        <v>0</v>
      </c>
      <c r="K766" s="85">
        <v>0</v>
      </c>
      <c r="L766" s="95">
        <f t="shared" si="112"/>
        <v>0</v>
      </c>
      <c r="M766" s="90">
        <f t="shared" si="110"/>
        <v>0</v>
      </c>
    </row>
    <row r="767" spans="1:17" ht="13" hidden="1" x14ac:dyDescent="0.3">
      <c r="A767" s="7">
        <v>1808</v>
      </c>
      <c r="B767" s="77" t="s">
        <v>12</v>
      </c>
      <c r="C767" s="91"/>
      <c r="D767" s="92"/>
      <c r="E767" s="93"/>
      <c r="F767" s="93"/>
      <c r="G767" s="81">
        <f t="shared" si="108"/>
        <v>0</v>
      </c>
      <c r="H767" s="94"/>
      <c r="I767" s="89">
        <f t="shared" si="111"/>
        <v>0</v>
      </c>
      <c r="J767" s="84">
        <f t="shared" si="109"/>
        <v>0</v>
      </c>
      <c r="K767" s="85">
        <v>0</v>
      </c>
      <c r="L767" s="95">
        <f t="shared" si="112"/>
        <v>0</v>
      </c>
      <c r="M767" s="90">
        <f t="shared" si="110"/>
        <v>0</v>
      </c>
    </row>
    <row r="768" spans="1:17" ht="13" hidden="1" x14ac:dyDescent="0.3">
      <c r="A768" s="7">
        <v>1810</v>
      </c>
      <c r="B768" s="77" t="s">
        <v>13</v>
      </c>
      <c r="C768" s="91"/>
      <c r="D768" s="92"/>
      <c r="E768" s="93"/>
      <c r="F768" s="93"/>
      <c r="G768" s="81">
        <f t="shared" si="108"/>
        <v>0</v>
      </c>
      <c r="H768" s="94"/>
      <c r="I768" s="89">
        <f t="shared" si="111"/>
        <v>0</v>
      </c>
      <c r="J768" s="84">
        <f t="shared" si="109"/>
        <v>0</v>
      </c>
      <c r="K768" s="85">
        <v>0</v>
      </c>
      <c r="L768" s="95">
        <f t="shared" si="112"/>
        <v>0</v>
      </c>
      <c r="M768" s="90">
        <f t="shared" si="110"/>
        <v>0</v>
      </c>
    </row>
    <row r="769" spans="1:13" ht="13" hidden="1" x14ac:dyDescent="0.3">
      <c r="A769" s="7">
        <v>1815</v>
      </c>
      <c r="B769" s="77" t="s">
        <v>14</v>
      </c>
      <c r="C769" s="91"/>
      <c r="D769" s="92"/>
      <c r="E769" s="93"/>
      <c r="F769" s="93"/>
      <c r="G769" s="81">
        <f t="shared" si="108"/>
        <v>0</v>
      </c>
      <c r="H769" s="94"/>
      <c r="I769" s="89">
        <f t="shared" si="111"/>
        <v>0</v>
      </c>
      <c r="J769" s="84">
        <f t="shared" si="109"/>
        <v>0</v>
      </c>
      <c r="K769" s="85">
        <v>0</v>
      </c>
      <c r="L769" s="95">
        <f t="shared" si="112"/>
        <v>0</v>
      </c>
      <c r="M769" s="90">
        <f t="shared" si="110"/>
        <v>0</v>
      </c>
    </row>
    <row r="770" spans="1:13" ht="13" hidden="1" x14ac:dyDescent="0.3">
      <c r="A770" s="7">
        <v>1820</v>
      </c>
      <c r="B770" s="77" t="s">
        <v>15</v>
      </c>
      <c r="C770" s="91"/>
      <c r="D770" s="92"/>
      <c r="E770" s="93"/>
      <c r="F770" s="93"/>
      <c r="G770" s="81">
        <f t="shared" si="108"/>
        <v>0</v>
      </c>
      <c r="H770" s="94"/>
      <c r="I770" s="89">
        <f t="shared" si="111"/>
        <v>0</v>
      </c>
      <c r="J770" s="84">
        <f t="shared" si="109"/>
        <v>0</v>
      </c>
      <c r="K770" s="85">
        <v>0</v>
      </c>
      <c r="L770" s="95">
        <f t="shared" si="112"/>
        <v>0</v>
      </c>
      <c r="M770" s="90">
        <f t="shared" si="110"/>
        <v>0</v>
      </c>
    </row>
    <row r="771" spans="1:13" ht="13" hidden="1" x14ac:dyDescent="0.3">
      <c r="A771" s="7">
        <v>1825</v>
      </c>
      <c r="B771" s="77" t="s">
        <v>16</v>
      </c>
      <c r="C771" s="91"/>
      <c r="D771" s="92"/>
      <c r="E771" s="93"/>
      <c r="F771" s="93"/>
      <c r="G771" s="81">
        <f t="shared" si="108"/>
        <v>0</v>
      </c>
      <c r="H771" s="94"/>
      <c r="I771" s="89">
        <f t="shared" si="111"/>
        <v>0</v>
      </c>
      <c r="J771" s="84">
        <f t="shared" si="109"/>
        <v>0</v>
      </c>
      <c r="K771" s="85">
        <v>0</v>
      </c>
      <c r="L771" s="95">
        <f t="shared" si="112"/>
        <v>0</v>
      </c>
      <c r="M771" s="90">
        <f t="shared" si="110"/>
        <v>0</v>
      </c>
    </row>
    <row r="772" spans="1:13" ht="13" hidden="1" x14ac:dyDescent="0.3">
      <c r="A772" s="7">
        <v>1830</v>
      </c>
      <c r="B772" s="77" t="s">
        <v>17</v>
      </c>
      <c r="C772" s="91"/>
      <c r="D772" s="92"/>
      <c r="E772" s="93"/>
      <c r="F772" s="93"/>
      <c r="G772" s="81">
        <f t="shared" si="108"/>
        <v>0</v>
      </c>
      <c r="H772" s="94"/>
      <c r="I772" s="89">
        <f t="shared" si="111"/>
        <v>0</v>
      </c>
      <c r="J772" s="84">
        <f t="shared" si="109"/>
        <v>0</v>
      </c>
      <c r="K772" s="85">
        <v>0</v>
      </c>
      <c r="L772" s="11">
        <f t="shared" si="112"/>
        <v>0</v>
      </c>
      <c r="M772" s="96">
        <f t="shared" si="110"/>
        <v>0</v>
      </c>
    </row>
    <row r="773" spans="1:13" ht="13" hidden="1" x14ac:dyDescent="0.3">
      <c r="A773" s="7">
        <v>1835</v>
      </c>
      <c r="B773" s="77" t="s">
        <v>18</v>
      </c>
      <c r="C773" s="91"/>
      <c r="D773" s="92"/>
      <c r="E773" s="93"/>
      <c r="F773" s="93"/>
      <c r="G773" s="81">
        <f t="shared" si="108"/>
        <v>0</v>
      </c>
      <c r="H773" s="94"/>
      <c r="I773" s="89">
        <f t="shared" si="111"/>
        <v>0</v>
      </c>
      <c r="J773" s="84">
        <f t="shared" si="109"/>
        <v>0</v>
      </c>
      <c r="K773" s="85">
        <v>0</v>
      </c>
      <c r="L773" s="95">
        <f t="shared" si="112"/>
        <v>0</v>
      </c>
      <c r="M773" s="90">
        <f t="shared" si="110"/>
        <v>0</v>
      </c>
    </row>
    <row r="774" spans="1:13" ht="13" hidden="1" x14ac:dyDescent="0.3">
      <c r="A774" s="7">
        <v>1840</v>
      </c>
      <c r="B774" s="77" t="s">
        <v>19</v>
      </c>
      <c r="C774" s="91"/>
      <c r="D774" s="92"/>
      <c r="E774" s="93"/>
      <c r="F774" s="93"/>
      <c r="G774" s="81">
        <f t="shared" si="108"/>
        <v>0</v>
      </c>
      <c r="H774" s="94"/>
      <c r="I774" s="89">
        <f t="shared" si="111"/>
        <v>0</v>
      </c>
      <c r="J774" s="84">
        <f t="shared" si="109"/>
        <v>0</v>
      </c>
      <c r="K774" s="85">
        <v>0</v>
      </c>
      <c r="L774" s="11">
        <f t="shared" si="112"/>
        <v>0</v>
      </c>
      <c r="M774" s="96">
        <f t="shared" si="110"/>
        <v>0</v>
      </c>
    </row>
    <row r="775" spans="1:13" ht="13" hidden="1" x14ac:dyDescent="0.3">
      <c r="A775" s="7">
        <v>1845</v>
      </c>
      <c r="B775" s="77" t="s">
        <v>20</v>
      </c>
      <c r="C775" s="91"/>
      <c r="D775" s="92"/>
      <c r="E775" s="93"/>
      <c r="F775" s="93"/>
      <c r="G775" s="81">
        <f t="shared" si="108"/>
        <v>0</v>
      </c>
      <c r="H775" s="94"/>
      <c r="I775" s="89">
        <f t="shared" si="111"/>
        <v>0</v>
      </c>
      <c r="J775" s="84">
        <f t="shared" si="109"/>
        <v>0</v>
      </c>
      <c r="K775" s="85">
        <v>0</v>
      </c>
      <c r="L775" s="95">
        <f t="shared" si="112"/>
        <v>0</v>
      </c>
      <c r="M775" s="90">
        <f t="shared" si="110"/>
        <v>0</v>
      </c>
    </row>
    <row r="776" spans="1:13" ht="13" hidden="1" x14ac:dyDescent="0.3">
      <c r="A776" s="7">
        <v>1850</v>
      </c>
      <c r="B776" s="77" t="s">
        <v>21</v>
      </c>
      <c r="C776" s="91"/>
      <c r="D776" s="92"/>
      <c r="E776" s="93"/>
      <c r="F776" s="93"/>
      <c r="G776" s="81">
        <f t="shared" si="108"/>
        <v>0</v>
      </c>
      <c r="H776" s="94"/>
      <c r="I776" s="89">
        <f t="shared" si="111"/>
        <v>0</v>
      </c>
      <c r="J776" s="84">
        <f t="shared" si="109"/>
        <v>0</v>
      </c>
      <c r="K776" s="85">
        <v>0</v>
      </c>
      <c r="L776" s="95">
        <f t="shared" si="112"/>
        <v>0</v>
      </c>
      <c r="M776" s="90">
        <f t="shared" si="110"/>
        <v>0</v>
      </c>
    </row>
    <row r="777" spans="1:13" ht="13" hidden="1" x14ac:dyDescent="0.3">
      <c r="A777" s="7">
        <v>1855</v>
      </c>
      <c r="B777" s="77" t="s">
        <v>22</v>
      </c>
      <c r="C777" s="91"/>
      <c r="D777" s="92"/>
      <c r="E777" s="93"/>
      <c r="F777" s="93"/>
      <c r="G777" s="81">
        <f t="shared" si="108"/>
        <v>0</v>
      </c>
      <c r="H777" s="94"/>
      <c r="I777" s="89">
        <f t="shared" si="111"/>
        <v>0</v>
      </c>
      <c r="J777" s="84">
        <f t="shared" si="109"/>
        <v>0</v>
      </c>
      <c r="K777" s="85">
        <v>0</v>
      </c>
      <c r="L777" s="95">
        <f t="shared" si="112"/>
        <v>0</v>
      </c>
      <c r="M777" s="90">
        <f t="shared" si="110"/>
        <v>0</v>
      </c>
    </row>
    <row r="778" spans="1:13" ht="13" hidden="1" x14ac:dyDescent="0.3">
      <c r="A778" s="7">
        <v>1860</v>
      </c>
      <c r="B778" s="77" t="s">
        <v>23</v>
      </c>
      <c r="C778" s="91"/>
      <c r="D778" s="92"/>
      <c r="E778" s="93"/>
      <c r="F778" s="93"/>
      <c r="G778" s="81">
        <f t="shared" si="108"/>
        <v>0</v>
      </c>
      <c r="H778" s="94"/>
      <c r="I778" s="89">
        <f t="shared" si="111"/>
        <v>0</v>
      </c>
      <c r="J778" s="84">
        <f t="shared" si="109"/>
        <v>0</v>
      </c>
      <c r="K778" s="85">
        <v>0</v>
      </c>
      <c r="L778" s="95">
        <f t="shared" si="112"/>
        <v>0</v>
      </c>
      <c r="M778" s="90">
        <f t="shared" si="110"/>
        <v>0</v>
      </c>
    </row>
    <row r="779" spans="1:13" ht="13" hidden="1" x14ac:dyDescent="0.3">
      <c r="A779" s="7">
        <v>1860</v>
      </c>
      <c r="B779" s="77" t="s">
        <v>24</v>
      </c>
      <c r="C779" s="91"/>
      <c r="D779" s="92"/>
      <c r="E779" s="93"/>
      <c r="F779" s="93"/>
      <c r="G779" s="81">
        <f t="shared" si="108"/>
        <v>0</v>
      </c>
      <c r="H779" s="94"/>
      <c r="I779" s="89">
        <f t="shared" si="111"/>
        <v>0</v>
      </c>
      <c r="J779" s="84">
        <f t="shared" si="109"/>
        <v>0</v>
      </c>
      <c r="K779" s="85">
        <v>0</v>
      </c>
      <c r="L779" s="95">
        <f t="shared" si="112"/>
        <v>0</v>
      </c>
      <c r="M779" s="90">
        <f t="shared" si="110"/>
        <v>0</v>
      </c>
    </row>
    <row r="780" spans="1:13" ht="13" hidden="1" x14ac:dyDescent="0.3">
      <c r="A780" s="7">
        <v>1905</v>
      </c>
      <c r="B780" s="77" t="s">
        <v>11</v>
      </c>
      <c r="C780" s="91"/>
      <c r="D780" s="92"/>
      <c r="E780" s="93"/>
      <c r="F780" s="93"/>
      <c r="G780" s="81">
        <f t="shared" si="108"/>
        <v>0</v>
      </c>
      <c r="H780" s="94"/>
      <c r="I780" s="89">
        <f t="shared" si="111"/>
        <v>0</v>
      </c>
      <c r="J780" s="84">
        <f t="shared" si="109"/>
        <v>0</v>
      </c>
      <c r="K780" s="85">
        <v>0</v>
      </c>
      <c r="L780" s="95">
        <f t="shared" si="112"/>
        <v>0</v>
      </c>
      <c r="M780" s="90">
        <f t="shared" si="110"/>
        <v>0</v>
      </c>
    </row>
    <row r="781" spans="1:13" ht="13" hidden="1" x14ac:dyDescent="0.3">
      <c r="A781" s="7">
        <v>1908</v>
      </c>
      <c r="B781" s="77" t="s">
        <v>25</v>
      </c>
      <c r="C781" s="91"/>
      <c r="D781" s="92"/>
      <c r="E781" s="93"/>
      <c r="F781" s="93"/>
      <c r="G781" s="81">
        <f t="shared" si="108"/>
        <v>0</v>
      </c>
      <c r="H781" s="94"/>
      <c r="I781" s="89">
        <f t="shared" si="111"/>
        <v>0</v>
      </c>
      <c r="J781" s="84">
        <f t="shared" si="109"/>
        <v>0</v>
      </c>
      <c r="K781" s="85">
        <v>0</v>
      </c>
      <c r="L781" s="95">
        <f t="shared" si="112"/>
        <v>0</v>
      </c>
      <c r="M781" s="90">
        <f t="shared" si="110"/>
        <v>0</v>
      </c>
    </row>
    <row r="782" spans="1:13" ht="13" hidden="1" x14ac:dyDescent="0.3">
      <c r="A782" s="7">
        <v>1910</v>
      </c>
      <c r="B782" s="77" t="s">
        <v>13</v>
      </c>
      <c r="C782" s="91"/>
      <c r="D782" s="92"/>
      <c r="E782" s="93"/>
      <c r="F782" s="93"/>
      <c r="G782" s="81">
        <f t="shared" si="108"/>
        <v>0</v>
      </c>
      <c r="H782" s="94"/>
      <c r="I782" s="89">
        <f t="shared" si="111"/>
        <v>0</v>
      </c>
      <c r="J782" s="84">
        <f t="shared" si="109"/>
        <v>0</v>
      </c>
      <c r="K782" s="85">
        <v>0</v>
      </c>
      <c r="L782" s="95">
        <f t="shared" si="112"/>
        <v>0</v>
      </c>
      <c r="M782" s="90">
        <f t="shared" si="110"/>
        <v>0</v>
      </c>
    </row>
    <row r="783" spans="1:13" ht="13" hidden="1" x14ac:dyDescent="0.3">
      <c r="A783" s="7">
        <v>1915</v>
      </c>
      <c r="B783" s="77" t="s">
        <v>26</v>
      </c>
      <c r="C783" s="91"/>
      <c r="D783" s="92"/>
      <c r="E783" s="93"/>
      <c r="F783" s="93"/>
      <c r="G783" s="81">
        <f t="shared" si="108"/>
        <v>0</v>
      </c>
      <c r="H783" s="94"/>
      <c r="I783" s="89">
        <f t="shared" si="111"/>
        <v>0</v>
      </c>
      <c r="J783" s="84">
        <f t="shared" si="109"/>
        <v>0</v>
      </c>
      <c r="K783" s="85">
        <v>0</v>
      </c>
      <c r="L783" s="95">
        <f t="shared" si="112"/>
        <v>0</v>
      </c>
      <c r="M783" s="90">
        <f t="shared" si="110"/>
        <v>0</v>
      </c>
    </row>
    <row r="784" spans="1:13" ht="13" hidden="1" x14ac:dyDescent="0.3">
      <c r="A784" s="7">
        <v>1915</v>
      </c>
      <c r="B784" s="77" t="s">
        <v>27</v>
      </c>
      <c r="C784" s="91"/>
      <c r="D784" s="92"/>
      <c r="E784" s="93"/>
      <c r="F784" s="93"/>
      <c r="G784" s="81">
        <f t="shared" si="108"/>
        <v>0</v>
      </c>
      <c r="H784" s="94"/>
      <c r="I784" s="89">
        <f t="shared" si="111"/>
        <v>0</v>
      </c>
      <c r="J784" s="84">
        <f t="shared" si="109"/>
        <v>0</v>
      </c>
      <c r="K784" s="85">
        <v>0</v>
      </c>
      <c r="L784" s="95">
        <f t="shared" si="112"/>
        <v>0</v>
      </c>
      <c r="M784" s="90">
        <f t="shared" si="110"/>
        <v>0</v>
      </c>
    </row>
    <row r="785" spans="1:13" ht="13" hidden="1" x14ac:dyDescent="0.3">
      <c r="A785" s="7">
        <v>1920</v>
      </c>
      <c r="B785" s="77" t="s">
        <v>28</v>
      </c>
      <c r="C785" s="91"/>
      <c r="D785" s="92"/>
      <c r="E785" s="93"/>
      <c r="F785" s="93"/>
      <c r="G785" s="81">
        <f t="shared" si="108"/>
        <v>0</v>
      </c>
      <c r="H785" s="94"/>
      <c r="I785" s="89">
        <f t="shared" si="111"/>
        <v>0</v>
      </c>
      <c r="J785" s="84">
        <f t="shared" si="109"/>
        <v>0</v>
      </c>
      <c r="K785" s="85">
        <v>0</v>
      </c>
      <c r="L785" s="95">
        <f t="shared" si="112"/>
        <v>0</v>
      </c>
      <c r="M785" s="90">
        <f t="shared" si="110"/>
        <v>0</v>
      </c>
    </row>
    <row r="786" spans="1:13" ht="13" hidden="1" x14ac:dyDescent="0.3">
      <c r="A786" s="7">
        <v>1920</v>
      </c>
      <c r="B786" s="77" t="s">
        <v>29</v>
      </c>
      <c r="C786" s="91"/>
      <c r="D786" s="92"/>
      <c r="E786" s="93"/>
      <c r="F786" s="93"/>
      <c r="G786" s="81">
        <f t="shared" si="108"/>
        <v>0</v>
      </c>
      <c r="H786" s="94"/>
      <c r="I786" s="89">
        <f t="shared" si="111"/>
        <v>0</v>
      </c>
      <c r="J786" s="84">
        <f t="shared" si="109"/>
        <v>0</v>
      </c>
      <c r="K786" s="85">
        <v>0</v>
      </c>
      <c r="L786" s="11">
        <f t="shared" si="112"/>
        <v>0</v>
      </c>
      <c r="M786" s="96">
        <f t="shared" si="110"/>
        <v>0</v>
      </c>
    </row>
    <row r="787" spans="1:13" ht="13" hidden="1" x14ac:dyDescent="0.3">
      <c r="A787" s="7">
        <v>1920</v>
      </c>
      <c r="B787" s="77" t="s">
        <v>30</v>
      </c>
      <c r="C787" s="91"/>
      <c r="D787" s="92"/>
      <c r="E787" s="93"/>
      <c r="F787" s="93"/>
      <c r="G787" s="81">
        <f t="shared" si="108"/>
        <v>0</v>
      </c>
      <c r="H787" s="94"/>
      <c r="I787" s="89">
        <f t="shared" si="111"/>
        <v>0</v>
      </c>
      <c r="J787" s="84">
        <f t="shared" si="109"/>
        <v>0</v>
      </c>
      <c r="K787" s="85">
        <v>0</v>
      </c>
      <c r="L787" s="11">
        <f t="shared" si="112"/>
        <v>0</v>
      </c>
      <c r="M787" s="96">
        <f t="shared" si="110"/>
        <v>0</v>
      </c>
    </row>
    <row r="788" spans="1:13" ht="13" hidden="1" x14ac:dyDescent="0.3">
      <c r="A788" s="7">
        <v>1930</v>
      </c>
      <c r="B788" s="77" t="s">
        <v>31</v>
      </c>
      <c r="C788" s="91"/>
      <c r="D788" s="92"/>
      <c r="E788" s="93"/>
      <c r="F788" s="93"/>
      <c r="G788" s="81">
        <f t="shared" si="108"/>
        <v>0</v>
      </c>
      <c r="H788" s="94"/>
      <c r="I788" s="89">
        <f t="shared" si="111"/>
        <v>0</v>
      </c>
      <c r="J788" s="84">
        <f t="shared" si="109"/>
        <v>0</v>
      </c>
      <c r="K788" s="85">
        <v>0</v>
      </c>
      <c r="L788" s="11">
        <f t="shared" si="112"/>
        <v>0</v>
      </c>
      <c r="M788" s="90">
        <f t="shared" si="110"/>
        <v>0</v>
      </c>
    </row>
    <row r="789" spans="1:13" ht="13" hidden="1" x14ac:dyDescent="0.3">
      <c r="A789" s="7">
        <v>1935</v>
      </c>
      <c r="B789" s="77" t="s">
        <v>32</v>
      </c>
      <c r="C789" s="91"/>
      <c r="D789" s="92"/>
      <c r="E789" s="93"/>
      <c r="F789" s="93"/>
      <c r="G789" s="81">
        <f t="shared" si="108"/>
        <v>0</v>
      </c>
      <c r="H789" s="94"/>
      <c r="I789" s="89">
        <f t="shared" si="111"/>
        <v>0</v>
      </c>
      <c r="J789" s="84">
        <f t="shared" si="109"/>
        <v>0</v>
      </c>
      <c r="K789" s="85">
        <v>0</v>
      </c>
      <c r="L789" s="95">
        <f t="shared" si="112"/>
        <v>0</v>
      </c>
      <c r="M789" s="90">
        <f t="shared" si="110"/>
        <v>0</v>
      </c>
    </row>
    <row r="790" spans="1:13" ht="13" hidden="1" x14ac:dyDescent="0.3">
      <c r="A790" s="7">
        <v>1940</v>
      </c>
      <c r="B790" s="77" t="s">
        <v>33</v>
      </c>
      <c r="C790" s="91"/>
      <c r="D790" s="92"/>
      <c r="E790" s="93"/>
      <c r="F790" s="93"/>
      <c r="G790" s="81">
        <f t="shared" si="108"/>
        <v>0</v>
      </c>
      <c r="H790" s="94"/>
      <c r="I790" s="89">
        <f t="shared" si="111"/>
        <v>0</v>
      </c>
      <c r="J790" s="84">
        <f t="shared" si="109"/>
        <v>0</v>
      </c>
      <c r="K790" s="85">
        <v>0</v>
      </c>
      <c r="L790" s="11">
        <f t="shared" si="112"/>
        <v>0</v>
      </c>
      <c r="M790" s="96">
        <f t="shared" si="110"/>
        <v>0</v>
      </c>
    </row>
    <row r="791" spans="1:13" ht="13" hidden="1" x14ac:dyDescent="0.3">
      <c r="A791" s="7">
        <v>1945</v>
      </c>
      <c r="B791" s="77" t="s">
        <v>34</v>
      </c>
      <c r="C791" s="91"/>
      <c r="D791" s="92"/>
      <c r="E791" s="93"/>
      <c r="F791" s="93"/>
      <c r="G791" s="81">
        <f t="shared" si="108"/>
        <v>0</v>
      </c>
      <c r="H791" s="94"/>
      <c r="I791" s="89">
        <f t="shared" si="111"/>
        <v>0</v>
      </c>
      <c r="J791" s="84">
        <f t="shared" si="109"/>
        <v>0</v>
      </c>
      <c r="K791" s="85">
        <v>0</v>
      </c>
      <c r="L791" s="95">
        <f t="shared" si="112"/>
        <v>0</v>
      </c>
      <c r="M791" s="90">
        <f t="shared" si="110"/>
        <v>0</v>
      </c>
    </row>
    <row r="792" spans="1:13" ht="13" hidden="1" x14ac:dyDescent="0.3">
      <c r="A792" s="7">
        <v>1950</v>
      </c>
      <c r="B792" s="77" t="s">
        <v>35</v>
      </c>
      <c r="C792" s="91"/>
      <c r="D792" s="92"/>
      <c r="E792" s="93"/>
      <c r="F792" s="93"/>
      <c r="G792" s="81">
        <f t="shared" si="108"/>
        <v>0</v>
      </c>
      <c r="H792" s="94"/>
      <c r="I792" s="89">
        <f t="shared" si="111"/>
        <v>0</v>
      </c>
      <c r="J792" s="84">
        <f t="shared" si="109"/>
        <v>0</v>
      </c>
      <c r="K792" s="85">
        <v>0</v>
      </c>
      <c r="L792" s="11">
        <f t="shared" si="112"/>
        <v>0</v>
      </c>
      <c r="M792" s="96">
        <f t="shared" si="110"/>
        <v>0</v>
      </c>
    </row>
    <row r="793" spans="1:13" ht="13" hidden="1" x14ac:dyDescent="0.3">
      <c r="A793" s="7">
        <v>1955</v>
      </c>
      <c r="B793" s="77" t="s">
        <v>36</v>
      </c>
      <c r="C793" s="91"/>
      <c r="D793" s="92"/>
      <c r="E793" s="93"/>
      <c r="F793" s="93"/>
      <c r="G793" s="81">
        <f t="shared" si="108"/>
        <v>0</v>
      </c>
      <c r="H793" s="94"/>
      <c r="I793" s="89">
        <f t="shared" si="111"/>
        <v>0</v>
      </c>
      <c r="J793" s="84">
        <f t="shared" si="109"/>
        <v>0</v>
      </c>
      <c r="K793" s="85">
        <v>0</v>
      </c>
      <c r="L793" s="11">
        <f t="shared" si="112"/>
        <v>0</v>
      </c>
      <c r="M793" s="96">
        <f t="shared" si="110"/>
        <v>0</v>
      </c>
    </row>
    <row r="794" spans="1:13" ht="13" hidden="1" x14ac:dyDescent="0.3">
      <c r="A794" s="7">
        <v>1955</v>
      </c>
      <c r="B794" s="77" t="s">
        <v>37</v>
      </c>
      <c r="C794" s="91"/>
      <c r="D794" s="92"/>
      <c r="E794" s="93"/>
      <c r="F794" s="93"/>
      <c r="G794" s="81">
        <f t="shared" si="108"/>
        <v>0</v>
      </c>
      <c r="H794" s="94"/>
      <c r="I794" s="89">
        <f t="shared" si="111"/>
        <v>0</v>
      </c>
      <c r="J794" s="84">
        <f t="shared" si="109"/>
        <v>0</v>
      </c>
      <c r="K794" s="85">
        <v>0</v>
      </c>
      <c r="L794" s="95">
        <f t="shared" si="112"/>
        <v>0</v>
      </c>
      <c r="M794" s="90">
        <f t="shared" si="110"/>
        <v>0</v>
      </c>
    </row>
    <row r="795" spans="1:13" ht="13" hidden="1" x14ac:dyDescent="0.3">
      <c r="A795" s="7">
        <v>1960</v>
      </c>
      <c r="B795" s="77" t="s">
        <v>38</v>
      </c>
      <c r="C795" s="91"/>
      <c r="D795" s="92"/>
      <c r="E795" s="93"/>
      <c r="F795" s="93"/>
      <c r="G795" s="81">
        <f t="shared" si="108"/>
        <v>0</v>
      </c>
      <c r="H795" s="94"/>
      <c r="I795" s="89">
        <f t="shared" si="111"/>
        <v>0</v>
      </c>
      <c r="J795" s="84">
        <f t="shared" si="109"/>
        <v>0</v>
      </c>
      <c r="K795" s="85">
        <v>0</v>
      </c>
      <c r="L795" s="11">
        <f t="shared" si="112"/>
        <v>0</v>
      </c>
      <c r="M795" s="96">
        <f t="shared" si="110"/>
        <v>0</v>
      </c>
    </row>
    <row r="796" spans="1:13" ht="13" hidden="1" x14ac:dyDescent="0.3">
      <c r="A796" s="7">
        <v>1970</v>
      </c>
      <c r="B796" s="97" t="s">
        <v>39</v>
      </c>
      <c r="C796" s="91"/>
      <c r="D796" s="92"/>
      <c r="E796" s="93"/>
      <c r="F796" s="93"/>
      <c r="G796" s="81">
        <f t="shared" si="108"/>
        <v>0</v>
      </c>
      <c r="H796" s="94"/>
      <c r="I796" s="89">
        <f t="shared" si="111"/>
        <v>0</v>
      </c>
      <c r="J796" s="84">
        <f t="shared" si="109"/>
        <v>0</v>
      </c>
      <c r="K796" s="85">
        <v>0</v>
      </c>
      <c r="L796" s="11">
        <f t="shared" si="112"/>
        <v>0</v>
      </c>
      <c r="M796" s="96">
        <f t="shared" si="110"/>
        <v>0</v>
      </c>
    </row>
    <row r="797" spans="1:13" ht="13" hidden="1" x14ac:dyDescent="0.3">
      <c r="A797" s="7">
        <v>1975</v>
      </c>
      <c r="B797" s="77" t="s">
        <v>40</v>
      </c>
      <c r="C797" s="91"/>
      <c r="D797" s="92"/>
      <c r="E797" s="93"/>
      <c r="F797" s="93"/>
      <c r="G797" s="81">
        <f t="shared" si="108"/>
        <v>0</v>
      </c>
      <c r="H797" s="94"/>
      <c r="I797" s="89">
        <f t="shared" si="111"/>
        <v>0</v>
      </c>
      <c r="J797" s="84">
        <f t="shared" si="109"/>
        <v>0</v>
      </c>
      <c r="K797" s="85">
        <v>0</v>
      </c>
      <c r="L797" s="95">
        <f t="shared" si="112"/>
        <v>0</v>
      </c>
      <c r="M797" s="90">
        <f t="shared" si="110"/>
        <v>0</v>
      </c>
    </row>
    <row r="798" spans="1:13" ht="13" hidden="1" x14ac:dyDescent="0.3">
      <c r="A798" s="7">
        <v>1980</v>
      </c>
      <c r="B798" s="77" t="s">
        <v>41</v>
      </c>
      <c r="C798" s="91"/>
      <c r="D798" s="92"/>
      <c r="E798" s="93"/>
      <c r="F798" s="93"/>
      <c r="G798" s="81">
        <f t="shared" si="108"/>
        <v>0</v>
      </c>
      <c r="H798" s="94"/>
      <c r="I798" s="89">
        <f t="shared" si="111"/>
        <v>0</v>
      </c>
      <c r="J798" s="84">
        <f t="shared" si="109"/>
        <v>0</v>
      </c>
      <c r="K798" s="85">
        <v>0</v>
      </c>
      <c r="L798" s="95">
        <f t="shared" si="112"/>
        <v>0</v>
      </c>
      <c r="M798" s="90">
        <f t="shared" si="110"/>
        <v>0</v>
      </c>
    </row>
    <row r="799" spans="1:13" ht="13" hidden="1" x14ac:dyDescent="0.3">
      <c r="A799" s="7">
        <v>1985</v>
      </c>
      <c r="B799" s="77" t="s">
        <v>42</v>
      </c>
      <c r="C799" s="91"/>
      <c r="D799" s="92"/>
      <c r="E799" s="93"/>
      <c r="F799" s="93"/>
      <c r="G799" s="81">
        <f t="shared" si="108"/>
        <v>0</v>
      </c>
      <c r="H799" s="94"/>
      <c r="I799" s="89">
        <f t="shared" si="111"/>
        <v>0</v>
      </c>
      <c r="J799" s="84">
        <f t="shared" si="109"/>
        <v>0</v>
      </c>
      <c r="K799" s="85">
        <v>0</v>
      </c>
      <c r="L799" s="11">
        <f t="shared" si="112"/>
        <v>0</v>
      </c>
      <c r="M799" s="96">
        <f t="shared" si="110"/>
        <v>0</v>
      </c>
    </row>
    <row r="800" spans="1:13" ht="13" hidden="1" x14ac:dyDescent="0.3">
      <c r="A800" s="7">
        <v>1990</v>
      </c>
      <c r="B800" s="39" t="s">
        <v>43</v>
      </c>
      <c r="C800" s="91"/>
      <c r="D800" s="92"/>
      <c r="E800" s="93"/>
      <c r="F800" s="93"/>
      <c r="G800" s="81">
        <f t="shared" si="108"/>
        <v>0</v>
      </c>
      <c r="H800" s="94"/>
      <c r="I800" s="89">
        <f t="shared" si="111"/>
        <v>0</v>
      </c>
      <c r="J800" s="84">
        <f t="shared" si="109"/>
        <v>0</v>
      </c>
      <c r="K800" s="85">
        <v>0</v>
      </c>
      <c r="L800" s="95">
        <f t="shared" si="112"/>
        <v>0</v>
      </c>
      <c r="M800" s="90">
        <f t="shared" si="110"/>
        <v>0</v>
      </c>
    </row>
    <row r="801" spans="1:13" ht="13" hidden="1" x14ac:dyDescent="0.3">
      <c r="A801" s="7">
        <v>1995</v>
      </c>
      <c r="B801" s="77" t="s">
        <v>44</v>
      </c>
      <c r="C801" s="91"/>
      <c r="D801" s="92"/>
      <c r="E801" s="93"/>
      <c r="F801" s="93"/>
      <c r="G801" s="81">
        <f t="shared" si="108"/>
        <v>0</v>
      </c>
      <c r="H801" s="94"/>
      <c r="I801" s="98">
        <f t="shared" si="111"/>
        <v>0</v>
      </c>
      <c r="J801" s="99">
        <f t="shared" si="109"/>
        <v>0</v>
      </c>
      <c r="K801" s="85">
        <v>0</v>
      </c>
      <c r="L801" s="95">
        <f t="shared" si="112"/>
        <v>0</v>
      </c>
      <c r="M801" s="90">
        <f t="shared" si="110"/>
        <v>0</v>
      </c>
    </row>
    <row r="802" spans="1:13" ht="13" hidden="1" x14ac:dyDescent="0.3">
      <c r="A802" s="7">
        <v>2440</v>
      </c>
      <c r="B802" s="8" t="s">
        <v>46</v>
      </c>
      <c r="C802" s="91"/>
      <c r="D802" s="92"/>
      <c r="E802" s="93"/>
      <c r="F802" s="93"/>
      <c r="G802" s="81">
        <f t="shared" si="108"/>
        <v>0</v>
      </c>
      <c r="H802" s="94"/>
      <c r="I802" s="98">
        <f t="shared" si="111"/>
        <v>0</v>
      </c>
      <c r="J802" s="99">
        <f t="shared" si="109"/>
        <v>0</v>
      </c>
      <c r="K802" s="85">
        <v>0</v>
      </c>
      <c r="L802" s="95">
        <f t="shared" si="112"/>
        <v>0</v>
      </c>
      <c r="M802" s="90">
        <f t="shared" si="110"/>
        <v>0</v>
      </c>
    </row>
    <row r="803" spans="1:13" ht="13.5" hidden="1" thickBot="1" x14ac:dyDescent="0.35">
      <c r="A803" s="7">
        <v>2005</v>
      </c>
      <c r="B803" s="100" t="s">
        <v>201</v>
      </c>
      <c r="C803" s="101"/>
      <c r="D803" s="102"/>
      <c r="E803" s="103"/>
      <c r="F803" s="103"/>
      <c r="G803" s="81">
        <f t="shared" si="108"/>
        <v>0</v>
      </c>
      <c r="H803" s="104"/>
      <c r="I803" s="105">
        <f t="shared" si="111"/>
        <v>0</v>
      </c>
      <c r="J803" s="106">
        <f t="shared" si="109"/>
        <v>0</v>
      </c>
      <c r="K803" s="85">
        <v>0</v>
      </c>
      <c r="L803" s="107">
        <f t="shared" si="112"/>
        <v>0</v>
      </c>
      <c r="M803" s="108">
        <f t="shared" si="110"/>
        <v>0</v>
      </c>
    </row>
    <row r="804" spans="1:13" ht="13.5" hidden="1" thickBot="1" x14ac:dyDescent="0.35">
      <c r="A804" s="117"/>
      <c r="B804" s="110" t="s">
        <v>45</v>
      </c>
      <c r="C804" s="111">
        <f t="shared" ref="C804:H804" si="113">SUM(C763:C803)</f>
        <v>0</v>
      </c>
      <c r="D804" s="111">
        <f t="shared" si="113"/>
        <v>0</v>
      </c>
      <c r="E804" s="111">
        <f t="shared" si="113"/>
        <v>0</v>
      </c>
      <c r="F804" s="112">
        <f t="shared" si="113"/>
        <v>0</v>
      </c>
      <c r="G804" s="111">
        <f t="shared" si="113"/>
        <v>0</v>
      </c>
      <c r="H804" s="111">
        <f t="shared" si="113"/>
        <v>0</v>
      </c>
      <c r="I804" s="113"/>
      <c r="J804" s="111">
        <f>SUM(J763:J803)</f>
        <v>0</v>
      </c>
      <c r="K804" s="111">
        <f t="shared" ref="K804:L804" si="114">SUM(K763:K803)</f>
        <v>0</v>
      </c>
      <c r="L804" s="114">
        <f t="shared" si="114"/>
        <v>0</v>
      </c>
      <c r="M804" s="115">
        <f t="shared" si="110"/>
        <v>0</v>
      </c>
    </row>
    <row r="806" spans="1:13" hidden="1" x14ac:dyDescent="0.25"/>
    <row r="807" spans="1:13" hidden="1" x14ac:dyDescent="0.25"/>
    <row r="808" spans="1:13" hidden="1" x14ac:dyDescent="0.25"/>
    <row r="809" spans="1:13" hidden="1" x14ac:dyDescent="0.25"/>
    <row r="810" spans="1:13" hidden="1" x14ac:dyDescent="0.25">
      <c r="B810" s="123"/>
    </row>
    <row r="812" spans="1:13" ht="68.5" customHeight="1" x14ac:dyDescent="0.25">
      <c r="A812" s="124" t="s">
        <v>157</v>
      </c>
      <c r="B812" s="125" t="s">
        <v>227</v>
      </c>
      <c r="C812" s="125"/>
      <c r="D812" s="125"/>
      <c r="E812" s="125"/>
      <c r="F812" s="125"/>
      <c r="G812" s="125"/>
      <c r="H812" s="125"/>
    </row>
  </sheetData>
  <mergeCells count="79">
    <mergeCell ref="J7:K7"/>
    <mergeCell ref="J1:K1"/>
    <mergeCell ref="J2:K2"/>
    <mergeCell ref="J3:K3"/>
    <mergeCell ref="J4:K4"/>
    <mergeCell ref="J5:K5"/>
    <mergeCell ref="C74:F74"/>
    <mergeCell ref="G74:H74"/>
    <mergeCell ref="A9:K9"/>
    <mergeCell ref="A10:K10"/>
    <mergeCell ref="B14:K14"/>
    <mergeCell ref="B15:K15"/>
    <mergeCell ref="B18:K18"/>
    <mergeCell ref="B19:K19"/>
    <mergeCell ref="B21:K21"/>
    <mergeCell ref="C25:F25"/>
    <mergeCell ref="G25:H25"/>
    <mergeCell ref="A26:A27"/>
    <mergeCell ref="B26:B27"/>
    <mergeCell ref="A75:A76"/>
    <mergeCell ref="B75:B76"/>
    <mergeCell ref="C123:F123"/>
    <mergeCell ref="G123:H123"/>
    <mergeCell ref="A124:A125"/>
    <mergeCell ref="B124:B125"/>
    <mergeCell ref="C172:F172"/>
    <mergeCell ref="G172:H172"/>
    <mergeCell ref="A173:A174"/>
    <mergeCell ref="B173:B174"/>
    <mergeCell ref="C221:F221"/>
    <mergeCell ref="G221:H221"/>
    <mergeCell ref="A222:A223"/>
    <mergeCell ref="B222:B223"/>
    <mergeCell ref="C270:F270"/>
    <mergeCell ref="G270:H270"/>
    <mergeCell ref="A271:A272"/>
    <mergeCell ref="B271:B272"/>
    <mergeCell ref="C319:F319"/>
    <mergeCell ref="G319:H319"/>
    <mergeCell ref="A320:A321"/>
    <mergeCell ref="B320:B321"/>
    <mergeCell ref="C368:F368"/>
    <mergeCell ref="G368:H368"/>
    <mergeCell ref="C515:F515"/>
    <mergeCell ref="G515:H515"/>
    <mergeCell ref="A369:A370"/>
    <mergeCell ref="B369:B370"/>
    <mergeCell ref="C417:F417"/>
    <mergeCell ref="G417:H417"/>
    <mergeCell ref="A418:A419"/>
    <mergeCell ref="B418:B419"/>
    <mergeCell ref="C466:F466"/>
    <mergeCell ref="G466:H466"/>
    <mergeCell ref="A467:A468"/>
    <mergeCell ref="B467:B468"/>
    <mergeCell ref="B512:D512"/>
    <mergeCell ref="A516:A517"/>
    <mergeCell ref="B516:B517"/>
    <mergeCell ref="C564:F564"/>
    <mergeCell ref="G564:H564"/>
    <mergeCell ref="A565:A566"/>
    <mergeCell ref="B565:B566"/>
    <mergeCell ref="C613:F613"/>
    <mergeCell ref="G613:H613"/>
    <mergeCell ref="A614:A615"/>
    <mergeCell ref="B614:B615"/>
    <mergeCell ref="C662:F662"/>
    <mergeCell ref="G662:H662"/>
    <mergeCell ref="A663:A664"/>
    <mergeCell ref="B663:B664"/>
    <mergeCell ref="C711:F711"/>
    <mergeCell ref="G711:H711"/>
    <mergeCell ref="A712:A713"/>
    <mergeCell ref="B712:B713"/>
    <mergeCell ref="B812:H812"/>
    <mergeCell ref="C760:F760"/>
    <mergeCell ref="G760:H760"/>
    <mergeCell ref="A761:A762"/>
    <mergeCell ref="B761:B762"/>
  </mergeCells>
  <dataValidations count="1">
    <dataValidation allowBlank="1" showInputMessage="1" showErrorMessage="1" promptTitle="Date Format" prompt="E.g:  &quot;August 1, 2011&quot;" sqref="J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xr:uid="{BB102DA0-56B8-4598-B36A-E08D9AB8253B}"/>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from>
                    <xdr:col>7</xdr:col>
                    <xdr:colOff>469900</xdr:colOff>
                    <xdr:row>0</xdr:row>
                    <xdr:rowOff>0</xdr:rowOff>
                  </from>
                  <to>
                    <xdr:col>7</xdr:col>
                    <xdr:colOff>527050</xdr:colOff>
                    <xdr:row>0</xdr:row>
                    <xdr:rowOff>38100</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from>
                    <xdr:col>7</xdr:col>
                    <xdr:colOff>2355850</xdr:colOff>
                    <xdr:row>0</xdr:row>
                    <xdr:rowOff>0</xdr:rowOff>
                  </from>
                  <to>
                    <xdr:col>8</xdr:col>
                    <xdr:colOff>12700</xdr:colOff>
                    <xdr:row>0</xdr:row>
                    <xdr:rowOff>152400</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7</xdr:col>
                    <xdr:colOff>469900</xdr:colOff>
                    <xdr:row>0</xdr:row>
                    <xdr:rowOff>0</xdr:rowOff>
                  </from>
                  <to>
                    <xdr:col>7</xdr:col>
                    <xdr:colOff>527050</xdr:colOff>
                    <xdr:row>0</xdr:row>
                    <xdr:rowOff>38100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1</xdr:col>
                    <xdr:colOff>469900</xdr:colOff>
                    <xdr:row>268</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1</xdr:col>
                    <xdr:colOff>469900</xdr:colOff>
                    <xdr:row>268</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26" r:id="rId8" name="Check Box 6">
              <controlPr defaultSize="0" autoFill="0" autoLine="0" autoPict="0">
                <anchor moveWithCells="1">
                  <from>
                    <xdr:col>1</xdr:col>
                    <xdr:colOff>469900</xdr:colOff>
                    <xdr:row>317</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27" r:id="rId9" name="Check Box 7">
              <controlPr defaultSize="0" autoFill="0" autoLine="0" autoPict="0">
                <anchor moveWithCells="1">
                  <from>
                    <xdr:col>1</xdr:col>
                    <xdr:colOff>469900</xdr:colOff>
                    <xdr:row>317</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28" r:id="rId10" name="Check Box 8">
              <controlPr defaultSize="0" autoFill="0" autoLine="0" autoPict="0">
                <anchor moveWithCells="1">
                  <from>
                    <xdr:col>1</xdr:col>
                    <xdr:colOff>469900</xdr:colOff>
                    <xdr:row>366</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29" r:id="rId11" name="Check Box 9">
              <controlPr defaultSize="0" autoFill="0" autoLine="0" autoPict="0">
                <anchor moveWithCells="1">
                  <from>
                    <xdr:col>1</xdr:col>
                    <xdr:colOff>469900</xdr:colOff>
                    <xdr:row>366</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30" r:id="rId12" name="Check Box 10">
              <controlPr defaultSize="0" autoFill="0" autoLine="0" autoPict="0">
                <anchor moveWithCells="1">
                  <from>
                    <xdr:col>1</xdr:col>
                    <xdr:colOff>469900</xdr:colOff>
                    <xdr:row>415</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31" r:id="rId13" name="Check Box 11">
              <controlPr defaultSize="0" autoFill="0" autoLine="0" autoPict="0">
                <anchor moveWithCells="1">
                  <from>
                    <xdr:col>1</xdr:col>
                    <xdr:colOff>469900</xdr:colOff>
                    <xdr:row>415</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32" r:id="rId14" name="Check Box 12">
              <controlPr defaultSize="0" autoFill="0" autoLine="0" autoPict="0">
                <anchor moveWithCells="1">
                  <from>
                    <xdr:col>1</xdr:col>
                    <xdr:colOff>469900</xdr:colOff>
                    <xdr:row>464</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33" r:id="rId15" name="Check Box 13">
              <controlPr defaultSize="0" autoFill="0" autoLine="0" autoPict="0">
                <anchor moveWithCells="1">
                  <from>
                    <xdr:col>1</xdr:col>
                    <xdr:colOff>469900</xdr:colOff>
                    <xdr:row>464</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34" r:id="rId16" name="Check Box 14">
              <controlPr defaultSize="0" autoFill="0" autoLine="0" autoPict="0">
                <anchor moveWithCells="1">
                  <from>
                    <xdr:col>1</xdr:col>
                    <xdr:colOff>469900</xdr:colOff>
                    <xdr:row>513</xdr:row>
                    <xdr:rowOff>0</xdr:rowOff>
                  </from>
                  <to>
                    <xdr:col>1</xdr:col>
                    <xdr:colOff>527050</xdr:colOff>
                    <xdr:row>513</xdr:row>
                    <xdr:rowOff>38100</xdr:rowOff>
                  </to>
                </anchor>
              </controlPr>
            </control>
          </mc:Choice>
        </mc:AlternateContent>
        <mc:AlternateContent xmlns:mc="http://schemas.openxmlformats.org/markup-compatibility/2006">
          <mc:Choice Requires="x14">
            <control shapeId="5135" r:id="rId17" name="Check Box 15">
              <controlPr defaultSize="0" autoFill="0" autoLine="0" autoPict="0">
                <anchor moveWithCells="1">
                  <from>
                    <xdr:col>1</xdr:col>
                    <xdr:colOff>469900</xdr:colOff>
                    <xdr:row>513</xdr:row>
                    <xdr:rowOff>0</xdr:rowOff>
                  </from>
                  <to>
                    <xdr:col>1</xdr:col>
                    <xdr:colOff>527050</xdr:colOff>
                    <xdr:row>513</xdr:row>
                    <xdr:rowOff>38100</xdr:rowOff>
                  </to>
                </anchor>
              </controlPr>
            </control>
          </mc:Choice>
        </mc:AlternateContent>
        <mc:AlternateContent xmlns:mc="http://schemas.openxmlformats.org/markup-compatibility/2006">
          <mc:Choice Requires="x14">
            <control shapeId="5136" r:id="rId18" name="Check Box 16">
              <controlPr defaultSize="0" autoFill="0" autoLine="0" autoPict="0">
                <anchor moveWithCells="1">
                  <from>
                    <xdr:col>1</xdr:col>
                    <xdr:colOff>469900</xdr:colOff>
                    <xdr:row>562</xdr:row>
                    <xdr:rowOff>0</xdr:rowOff>
                  </from>
                  <to>
                    <xdr:col>1</xdr:col>
                    <xdr:colOff>527050</xdr:colOff>
                    <xdr:row>562</xdr:row>
                    <xdr:rowOff>38100</xdr:rowOff>
                  </to>
                </anchor>
              </controlPr>
            </control>
          </mc:Choice>
        </mc:AlternateContent>
        <mc:AlternateContent xmlns:mc="http://schemas.openxmlformats.org/markup-compatibility/2006">
          <mc:Choice Requires="x14">
            <control shapeId="5137" r:id="rId19" name="Check Box 17">
              <controlPr defaultSize="0" autoFill="0" autoLine="0" autoPict="0">
                <anchor moveWithCells="1">
                  <from>
                    <xdr:col>1</xdr:col>
                    <xdr:colOff>469900</xdr:colOff>
                    <xdr:row>562</xdr:row>
                    <xdr:rowOff>0</xdr:rowOff>
                  </from>
                  <to>
                    <xdr:col>1</xdr:col>
                    <xdr:colOff>527050</xdr:colOff>
                    <xdr:row>562</xdr:row>
                    <xdr:rowOff>38100</xdr:rowOff>
                  </to>
                </anchor>
              </controlPr>
            </control>
          </mc:Choice>
        </mc:AlternateContent>
        <mc:AlternateContent xmlns:mc="http://schemas.openxmlformats.org/markup-compatibility/2006">
          <mc:Choice Requires="x14">
            <control shapeId="5138" r:id="rId20" name="Check Box 18">
              <controlPr defaultSize="0" autoFill="0" autoLine="0" autoPict="0">
                <anchor moveWithCells="1">
                  <from>
                    <xdr:col>1</xdr:col>
                    <xdr:colOff>469900</xdr:colOff>
                    <xdr:row>611</xdr:row>
                    <xdr:rowOff>0</xdr:rowOff>
                  </from>
                  <to>
                    <xdr:col>1</xdr:col>
                    <xdr:colOff>527050</xdr:colOff>
                    <xdr:row>804</xdr:row>
                    <xdr:rowOff>38100</xdr:rowOff>
                  </to>
                </anchor>
              </controlPr>
            </control>
          </mc:Choice>
        </mc:AlternateContent>
        <mc:AlternateContent xmlns:mc="http://schemas.openxmlformats.org/markup-compatibility/2006">
          <mc:Choice Requires="x14">
            <control shapeId="5139" r:id="rId21" name="Check Box 19">
              <controlPr defaultSize="0" autoFill="0" autoLine="0" autoPict="0">
                <anchor moveWithCells="1">
                  <from>
                    <xdr:col>1</xdr:col>
                    <xdr:colOff>469900</xdr:colOff>
                    <xdr:row>611</xdr:row>
                    <xdr:rowOff>0</xdr:rowOff>
                  </from>
                  <to>
                    <xdr:col>1</xdr:col>
                    <xdr:colOff>527050</xdr:colOff>
                    <xdr:row>804</xdr:row>
                    <xdr:rowOff>38100</xdr:rowOff>
                  </to>
                </anchor>
              </controlPr>
            </control>
          </mc:Choice>
        </mc:AlternateContent>
        <mc:AlternateContent xmlns:mc="http://schemas.openxmlformats.org/markup-compatibility/2006">
          <mc:Choice Requires="x14">
            <control shapeId="5140" r:id="rId22" name="Check Box 20">
              <controlPr defaultSize="0" autoFill="0" autoLine="0" autoPict="0">
                <anchor moveWithCells="1">
                  <from>
                    <xdr:col>1</xdr:col>
                    <xdr:colOff>469900</xdr:colOff>
                    <xdr:row>660</xdr:row>
                    <xdr:rowOff>0</xdr:rowOff>
                  </from>
                  <to>
                    <xdr:col>1</xdr:col>
                    <xdr:colOff>527050</xdr:colOff>
                    <xdr:row>804</xdr:row>
                    <xdr:rowOff>38100</xdr:rowOff>
                  </to>
                </anchor>
              </controlPr>
            </control>
          </mc:Choice>
        </mc:AlternateContent>
        <mc:AlternateContent xmlns:mc="http://schemas.openxmlformats.org/markup-compatibility/2006">
          <mc:Choice Requires="x14">
            <control shapeId="5141" r:id="rId23" name="Check Box 21">
              <controlPr defaultSize="0" autoFill="0" autoLine="0" autoPict="0">
                <anchor moveWithCells="1">
                  <from>
                    <xdr:col>1</xdr:col>
                    <xdr:colOff>469900</xdr:colOff>
                    <xdr:row>660</xdr:row>
                    <xdr:rowOff>0</xdr:rowOff>
                  </from>
                  <to>
                    <xdr:col>1</xdr:col>
                    <xdr:colOff>527050</xdr:colOff>
                    <xdr:row>804</xdr:row>
                    <xdr:rowOff>38100</xdr:rowOff>
                  </to>
                </anchor>
              </controlPr>
            </control>
          </mc:Choice>
        </mc:AlternateContent>
        <mc:AlternateContent xmlns:mc="http://schemas.openxmlformats.org/markup-compatibility/2006">
          <mc:Choice Requires="x14">
            <control shapeId="5142" r:id="rId24" name="Check Box 22">
              <controlPr defaultSize="0" autoFill="0" autoLine="0" autoPict="0">
                <anchor moveWithCells="1">
                  <from>
                    <xdr:col>1</xdr:col>
                    <xdr:colOff>469900</xdr:colOff>
                    <xdr:row>709</xdr:row>
                    <xdr:rowOff>0</xdr:rowOff>
                  </from>
                  <to>
                    <xdr:col>1</xdr:col>
                    <xdr:colOff>527050</xdr:colOff>
                    <xdr:row>804</xdr:row>
                    <xdr:rowOff>38100</xdr:rowOff>
                  </to>
                </anchor>
              </controlPr>
            </control>
          </mc:Choice>
        </mc:AlternateContent>
        <mc:AlternateContent xmlns:mc="http://schemas.openxmlformats.org/markup-compatibility/2006">
          <mc:Choice Requires="x14">
            <control shapeId="5143" r:id="rId25" name="Check Box 23">
              <controlPr defaultSize="0" autoFill="0" autoLine="0" autoPict="0">
                <anchor moveWithCells="1">
                  <from>
                    <xdr:col>1</xdr:col>
                    <xdr:colOff>469900</xdr:colOff>
                    <xdr:row>709</xdr:row>
                    <xdr:rowOff>0</xdr:rowOff>
                  </from>
                  <to>
                    <xdr:col>1</xdr:col>
                    <xdr:colOff>527050</xdr:colOff>
                    <xdr:row>804</xdr:row>
                    <xdr:rowOff>38100</xdr:rowOff>
                  </to>
                </anchor>
              </controlPr>
            </control>
          </mc:Choice>
        </mc:AlternateContent>
        <mc:AlternateContent xmlns:mc="http://schemas.openxmlformats.org/markup-compatibility/2006">
          <mc:Choice Requires="x14">
            <control shapeId="5144" r:id="rId26" name="Check Box 24">
              <controlPr defaultSize="0" autoFill="0" autoLine="0" autoPict="0">
                <anchor moveWithCells="1">
                  <from>
                    <xdr:col>1</xdr:col>
                    <xdr:colOff>469900</xdr:colOff>
                    <xdr:row>758</xdr:row>
                    <xdr:rowOff>0</xdr:rowOff>
                  </from>
                  <to>
                    <xdr:col>1</xdr:col>
                    <xdr:colOff>527050</xdr:colOff>
                    <xdr:row>804</xdr:row>
                    <xdr:rowOff>38100</xdr:rowOff>
                  </to>
                </anchor>
              </controlPr>
            </control>
          </mc:Choice>
        </mc:AlternateContent>
        <mc:AlternateContent xmlns:mc="http://schemas.openxmlformats.org/markup-compatibility/2006">
          <mc:Choice Requires="x14">
            <control shapeId="5145" r:id="rId27" name="Check Box 25">
              <controlPr defaultSize="0" autoFill="0" autoLine="0" autoPict="0">
                <anchor moveWithCells="1">
                  <from>
                    <xdr:col>1</xdr:col>
                    <xdr:colOff>469900</xdr:colOff>
                    <xdr:row>758</xdr:row>
                    <xdr:rowOff>0</xdr:rowOff>
                  </from>
                  <to>
                    <xdr:col>1</xdr:col>
                    <xdr:colOff>527050</xdr:colOff>
                    <xdr:row>804</xdr:row>
                    <xdr:rowOff>38100</xdr:rowOff>
                  </to>
                </anchor>
              </controlPr>
            </control>
          </mc:Choice>
        </mc:AlternateContent>
        <mc:AlternateContent xmlns:mc="http://schemas.openxmlformats.org/markup-compatibility/2006">
          <mc:Choice Requires="x14">
            <control shapeId="5146" r:id="rId28" name="Check Box 26">
              <controlPr defaultSize="0" autoFill="0" autoLine="0" autoPict="0">
                <anchor moveWithCells="1">
                  <from>
                    <xdr:col>1</xdr:col>
                    <xdr:colOff>469900</xdr:colOff>
                    <xdr:row>806</xdr:row>
                    <xdr:rowOff>0</xdr:rowOff>
                  </from>
                  <to>
                    <xdr:col>1</xdr:col>
                    <xdr:colOff>527050</xdr:colOff>
                    <xdr:row>810</xdr:row>
                    <xdr:rowOff>38100</xdr:rowOff>
                  </to>
                </anchor>
              </controlPr>
            </control>
          </mc:Choice>
        </mc:AlternateContent>
        <mc:AlternateContent xmlns:mc="http://schemas.openxmlformats.org/markup-compatibility/2006">
          <mc:Choice Requires="x14">
            <control shapeId="5147" r:id="rId29" name="Check Box 27">
              <controlPr defaultSize="0" autoFill="0" autoLine="0" autoPict="0">
                <anchor moveWithCells="1">
                  <from>
                    <xdr:col>1</xdr:col>
                    <xdr:colOff>469900</xdr:colOff>
                    <xdr:row>806</xdr:row>
                    <xdr:rowOff>0</xdr:rowOff>
                  </from>
                  <to>
                    <xdr:col>1</xdr:col>
                    <xdr:colOff>527050</xdr:colOff>
                    <xdr:row>810</xdr:row>
                    <xdr:rowOff>38100</xdr:rowOff>
                  </to>
                </anchor>
              </controlPr>
            </control>
          </mc:Choice>
        </mc:AlternateContent>
        <mc:AlternateContent xmlns:mc="http://schemas.openxmlformats.org/markup-compatibility/2006">
          <mc:Choice Requires="x14">
            <control shapeId="5148" r:id="rId30" name="Check Box 28">
              <controlPr defaultSize="0" autoFill="0" autoLine="0" autoPict="0">
                <anchor moveWithCells="1">
                  <from>
                    <xdr:col>1</xdr:col>
                    <xdr:colOff>469900</xdr:colOff>
                    <xdr:row>806</xdr:row>
                    <xdr:rowOff>0</xdr:rowOff>
                  </from>
                  <to>
                    <xdr:col>1</xdr:col>
                    <xdr:colOff>527050</xdr:colOff>
                    <xdr:row>810</xdr:row>
                    <xdr:rowOff>38100</xdr:rowOff>
                  </to>
                </anchor>
              </controlPr>
            </control>
          </mc:Choice>
        </mc:AlternateContent>
        <mc:AlternateContent xmlns:mc="http://schemas.openxmlformats.org/markup-compatibility/2006">
          <mc:Choice Requires="x14">
            <control shapeId="5149" r:id="rId31" name="Check Box 29">
              <controlPr defaultSize="0" autoFill="0" autoLine="0" autoPict="0">
                <anchor moveWithCells="1">
                  <from>
                    <xdr:col>1</xdr:col>
                    <xdr:colOff>469900</xdr:colOff>
                    <xdr:row>806</xdr:row>
                    <xdr:rowOff>0</xdr:rowOff>
                  </from>
                  <to>
                    <xdr:col>1</xdr:col>
                    <xdr:colOff>527050</xdr:colOff>
                    <xdr:row>810</xdr:row>
                    <xdr:rowOff>38100</xdr:rowOff>
                  </to>
                </anchor>
              </controlPr>
            </control>
          </mc:Choice>
        </mc:AlternateContent>
        <mc:AlternateContent xmlns:mc="http://schemas.openxmlformats.org/markup-compatibility/2006">
          <mc:Choice Requires="x14">
            <control shapeId="5150" r:id="rId32" name="Check Box 30">
              <controlPr defaultSize="0" autoFill="0" autoLine="0" autoPict="0">
                <anchor moveWithCells="1">
                  <from>
                    <xdr:col>1</xdr:col>
                    <xdr:colOff>469900</xdr:colOff>
                    <xdr:row>806</xdr:row>
                    <xdr:rowOff>0</xdr:rowOff>
                  </from>
                  <to>
                    <xdr:col>1</xdr:col>
                    <xdr:colOff>527050</xdr:colOff>
                    <xdr:row>810</xdr:row>
                    <xdr:rowOff>38100</xdr:rowOff>
                  </to>
                </anchor>
              </controlPr>
            </control>
          </mc:Choice>
        </mc:AlternateContent>
        <mc:AlternateContent xmlns:mc="http://schemas.openxmlformats.org/markup-compatibility/2006">
          <mc:Choice Requires="x14">
            <control shapeId="5151" r:id="rId33" name="Check Box 31">
              <controlPr defaultSize="0" autoFill="0" autoLine="0" autoPict="0">
                <anchor moveWithCells="1">
                  <from>
                    <xdr:col>1</xdr:col>
                    <xdr:colOff>469900</xdr:colOff>
                    <xdr:row>806</xdr:row>
                    <xdr:rowOff>0</xdr:rowOff>
                  </from>
                  <to>
                    <xdr:col>1</xdr:col>
                    <xdr:colOff>527050</xdr:colOff>
                    <xdr:row>810</xdr:row>
                    <xdr:rowOff>38100</xdr:rowOff>
                  </to>
                </anchor>
              </controlPr>
            </control>
          </mc:Choice>
        </mc:AlternateContent>
        <mc:AlternateContent xmlns:mc="http://schemas.openxmlformats.org/markup-compatibility/2006">
          <mc:Choice Requires="x14">
            <control shapeId="5152" r:id="rId34" name="Check Box 32">
              <controlPr defaultSize="0" autoFill="0" autoLine="0" autoPict="0">
                <anchor moveWithCells="1">
                  <from>
                    <xdr:col>1</xdr:col>
                    <xdr:colOff>469900</xdr:colOff>
                    <xdr:row>806</xdr:row>
                    <xdr:rowOff>0</xdr:rowOff>
                  </from>
                  <to>
                    <xdr:col>1</xdr:col>
                    <xdr:colOff>527050</xdr:colOff>
                    <xdr:row>810</xdr:row>
                    <xdr:rowOff>38100</xdr:rowOff>
                  </to>
                </anchor>
              </controlPr>
            </control>
          </mc:Choice>
        </mc:AlternateContent>
        <mc:AlternateContent xmlns:mc="http://schemas.openxmlformats.org/markup-compatibility/2006">
          <mc:Choice Requires="x14">
            <control shapeId="5153" r:id="rId35" name="Check Box 33">
              <controlPr defaultSize="0" autoFill="0" autoLine="0" autoPict="0">
                <anchor moveWithCells="1">
                  <from>
                    <xdr:col>1</xdr:col>
                    <xdr:colOff>469900</xdr:colOff>
                    <xdr:row>806</xdr:row>
                    <xdr:rowOff>0</xdr:rowOff>
                  </from>
                  <to>
                    <xdr:col>1</xdr:col>
                    <xdr:colOff>527050</xdr:colOff>
                    <xdr:row>810</xdr:row>
                    <xdr:rowOff>38100</xdr:rowOff>
                  </to>
                </anchor>
              </controlPr>
            </control>
          </mc:Choice>
        </mc:AlternateContent>
        <mc:AlternateContent xmlns:mc="http://schemas.openxmlformats.org/markup-compatibility/2006">
          <mc:Choice Requires="x14">
            <control shapeId="5154" r:id="rId36" name="Check Box 34">
              <controlPr defaultSize="0" autoFill="0" autoLine="0" autoPict="0">
                <anchor moveWithCells="1">
                  <from>
                    <xdr:col>1</xdr:col>
                    <xdr:colOff>469900</xdr:colOff>
                    <xdr:row>219</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55" r:id="rId37" name="Check Box 35">
              <controlPr defaultSize="0" autoFill="0" autoLine="0" autoPict="0">
                <anchor moveWithCells="1">
                  <from>
                    <xdr:col>1</xdr:col>
                    <xdr:colOff>469900</xdr:colOff>
                    <xdr:row>219</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56" r:id="rId38" name="Check Box 36">
              <controlPr defaultSize="0" autoFill="0" autoLine="0" autoPict="0">
                <anchor moveWithCells="1">
                  <from>
                    <xdr:col>1</xdr:col>
                    <xdr:colOff>469900</xdr:colOff>
                    <xdr:row>121</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57" r:id="rId39" name="Check Box 37">
              <controlPr defaultSize="0" autoFill="0" autoLine="0" autoPict="0">
                <anchor moveWithCells="1">
                  <from>
                    <xdr:col>1</xdr:col>
                    <xdr:colOff>469900</xdr:colOff>
                    <xdr:row>121</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58" r:id="rId40" name="Check Box 38">
              <controlPr defaultSize="0" autoFill="0" autoLine="0" autoPict="0">
                <anchor moveWithCells="1">
                  <from>
                    <xdr:col>1</xdr:col>
                    <xdr:colOff>469900</xdr:colOff>
                    <xdr:row>170</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59" r:id="rId41" name="Check Box 39">
              <controlPr defaultSize="0" autoFill="0" autoLine="0" autoPict="0">
                <anchor moveWithCells="1">
                  <from>
                    <xdr:col>1</xdr:col>
                    <xdr:colOff>469900</xdr:colOff>
                    <xdr:row>170</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60" r:id="rId42" name="Check Box 40">
              <controlPr defaultSize="0" autoFill="0" autoLine="0" autoPict="0">
                <anchor moveWithCells="1">
                  <from>
                    <xdr:col>1</xdr:col>
                    <xdr:colOff>469900</xdr:colOff>
                    <xdr:row>72</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61" r:id="rId43" name="Check Box 41">
              <controlPr defaultSize="0" autoFill="0" autoLine="0" autoPict="0">
                <anchor moveWithCells="1">
                  <from>
                    <xdr:col>1</xdr:col>
                    <xdr:colOff>469900</xdr:colOff>
                    <xdr:row>72</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62" r:id="rId44" name="Check Box 42">
              <controlPr defaultSize="0" autoFill="0" autoLine="0" autoPict="0">
                <anchor moveWithCells="1">
                  <from>
                    <xdr:col>1</xdr:col>
                    <xdr:colOff>469900</xdr:colOff>
                    <xdr:row>23</xdr:row>
                    <xdr:rowOff>0</xdr:rowOff>
                  </from>
                  <to>
                    <xdr:col>1</xdr:col>
                    <xdr:colOff>527050</xdr:colOff>
                    <xdr:row>511</xdr:row>
                    <xdr:rowOff>0</xdr:rowOff>
                  </to>
                </anchor>
              </controlPr>
            </control>
          </mc:Choice>
        </mc:AlternateContent>
        <mc:AlternateContent xmlns:mc="http://schemas.openxmlformats.org/markup-compatibility/2006">
          <mc:Choice Requires="x14">
            <control shapeId="5163" r:id="rId45" name="Check Box 43">
              <controlPr defaultSize="0" autoFill="0" autoLine="0" autoPict="0">
                <anchor moveWithCells="1">
                  <from>
                    <xdr:col>1</xdr:col>
                    <xdr:colOff>469900</xdr:colOff>
                    <xdr:row>23</xdr:row>
                    <xdr:rowOff>0</xdr:rowOff>
                  </from>
                  <to>
                    <xdr:col>1</xdr:col>
                    <xdr:colOff>527050</xdr:colOff>
                    <xdr:row>511</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i:0#.f|membership|judy.but@hydroone.com,#i:0#.f|membership|judy.but@hydroone.com,#Judy.BUT@HydroOne.com,#,#Judy But,#,#RA&amp;PRCE SPRT,#Advisor, Regulatory Affairs</DisplayName>
        <AccountId>23</AccountId>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EB-2026-0078
</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2026-07-03T04:00:00+00:00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i:0#.f|membership|donna.wallis@hydroone.com,#i:0#.f|membership|donna.wallis@hydroone.com,#Donna.Wallis@HydroOne.com,#,#Donna Wallis,#,#CORP FINANCE,#Dir, Corporate Account &amp; Reprt</DisplayName>
        <AccountId>104</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Waasigan Transmission Line Partnership (WTLP)</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c9b138d481e8ac21cdd112f95293f6d8">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89b80de5d4b04a42ad69db263bf3e565"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0F29CE-75AB-4B53-B0EC-F04010699DE4}">
  <ds:schemaRefs>
    <ds:schemaRef ds:uri="http://purl.org/dc/elements/1.1/"/>
    <ds:schemaRef ds:uri="http://schemas.openxmlformats.org/package/2006/metadata/core-properties"/>
    <ds:schemaRef ds:uri="http://purl.org/dc/dcmitype/"/>
    <ds:schemaRef ds:uri="http://purl.org/dc/terms/"/>
    <ds:schemaRef ds:uri="1f5e108a-442b-424d-88d6-fdac133e65d6"/>
    <ds:schemaRef ds:uri="7e651a3a-8d05-4ee0-9344-b668032e30e0"/>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6C98370-1514-4B48-AD17-9385B8A62379}">
  <ds:schemaRefs>
    <ds:schemaRef ds:uri="http://schemas.microsoft.com/sharepoint/v3/contenttype/forms"/>
  </ds:schemaRefs>
</ds:datastoreItem>
</file>

<file path=customXml/itemProps3.xml><?xml version="1.0" encoding="utf-8"?>
<ds:datastoreItem xmlns:ds="http://schemas.openxmlformats.org/officeDocument/2006/customXml" ds:itemID="{7247357C-F534-48DC-9C7F-C0A15E873A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App 2-BB (Waasigan)</vt:lpstr>
      <vt:lpstr>App 2-C (Waasigan)</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2-BB and 2-C</dc:title>
  <dc:creator>Judy But</dc:creator>
  <cp:lastModifiedBy>Carla Molina</cp:lastModifiedBy>
  <dcterms:created xsi:type="dcterms:W3CDTF">2026-05-22T12:25:42Z</dcterms:created>
  <dcterms:modified xsi:type="dcterms:W3CDTF">2026-07-03T16:56:46Z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