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TC Undertakings/"/>
    </mc:Choice>
  </mc:AlternateContent>
  <xr:revisionPtr revIDLastSave="2" documentId="8_{B8A94F2E-DDCE-44A1-A489-9F818FAA18A8}" xr6:coauthVersionLast="47" xr6:coauthVersionMax="47" xr10:uidLastSave="{7BC8251D-FA98-433E-92D4-D88E7E6FAC29}"/>
  <bookViews>
    <workbookView xWindow="-120" yWindow="-120" windowWidth="29040" windowHeight="15720" xr2:uid="{83F7F874-A9C3-429A-947A-12E4C5951706}"/>
  </bookViews>
  <sheets>
    <sheet name="JT4.10_7-BOMA-05(2)" sheetId="1" r:id="rId1"/>
  </sheets>
  <definedNames>
    <definedName name="_Fill" hidden="1">#REF!</definedName>
    <definedName name="_Order1" hidden="1">255</definedName>
    <definedName name="_Order2" hidden="1">0</definedName>
    <definedName name="_Sort" hidden="1">#REF!</definedName>
    <definedName name="AS2DocOpenMode" hidden="1">"AS2DocumentEdit"</definedName>
    <definedName name="AS2HasNoAutoHeaderFooter" hidden="1">" "</definedName>
    <definedName name="BI_LDCLIST">#REF!</definedName>
    <definedName name="BridgeYear">#REF!</definedName>
    <definedName name="CDMQR5FACost_1">#REF!</definedName>
    <definedName name="CDMQR5FARemovalandCIACWIP_1">#REF!</definedName>
    <definedName name="CK_DISYR">#REF!</definedName>
    <definedName name="contactf">#REF!</definedName>
    <definedName name="COS_RES_CUSTOMERS">#REF!</definedName>
    <definedName name="COS_RES_KWH">#REF!</definedName>
    <definedName name="CustomerAdministration">#REF!</definedName>
    <definedName name="DesRange">#REF!</definedName>
    <definedName name="DRP">#REF!</definedName>
    <definedName name="DUT_NRPP">#REF!</definedName>
    <definedName name="DUT_RPP">#REF!</definedName>
    <definedName name="EBNUMBER">#REF!</definedName>
    <definedName name="Elexicon_SA">#REF!</definedName>
    <definedName name="fed_sb">#REF!</definedName>
    <definedName name="fedtax">#REF!</definedName>
    <definedName name="forecast_wholesale_lineplus">#REF!</definedName>
    <definedName name="forecast_wholesale_network">#REF!</definedName>
    <definedName name="G1LD">#REF!</definedName>
    <definedName name="Group1Desposing">#REF!</definedName>
    <definedName name="histdate">#REF!</definedName>
    <definedName name="Incr2000">#REF!</definedName>
    <definedName name="LDCList">OFFSET(#REF!,0,0,COUNTA(#REF!),1)</definedName>
    <definedName name="LDCNAME1">#REF!</definedName>
    <definedName name="LIMIT">#REF!</definedName>
    <definedName name="listdata">#REF!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xtax">#REF!</definedName>
    <definedName name="MidPeak">0.157</definedName>
    <definedName name="MidPeakPer">0.18</definedName>
    <definedName name="NEW_DISYR">#REF!</definedName>
    <definedName name="NEW_NRPP">#REF!</definedName>
    <definedName name="NEW_RPP">#REF!</definedName>
    <definedName name="OER">0.235</definedName>
    <definedName name="OffPeak">0.098</definedName>
    <definedName name="OffPeakPer">0.64</definedName>
    <definedName name="OnPeak">0.203</definedName>
    <definedName name="OnPeakPer">0.18</definedName>
    <definedName name="ontario_sb">#REF!</definedName>
    <definedName name="ontariotax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rint_end">#REF!</definedName>
    <definedName name="RATE_CLASSES">#REF!</definedName>
    <definedName name="ratebase">#REF!</definedName>
    <definedName name="ratedescription">#REF!</definedName>
    <definedName name="RateRiderName">OFFSET(#REF!,1,0,COUNTA(#REF!)-1,1)</definedName>
    <definedName name="RebaseYear">#REF!</definedName>
    <definedName name="SALBENF">#REF!</definedName>
    <definedName name="salreg">#REF!</definedName>
    <definedName name="SALREGF">#REF!</definedName>
    <definedName name="SME">0.42</definedName>
    <definedName name="SMP_DISYR">#REF!</definedName>
    <definedName name="SMP_NRPP">#REF!</definedName>
    <definedName name="SMP_RPP">#REF!</definedName>
    <definedName name="SpRange">#REF!</definedName>
    <definedName name="StartEnd">#REF!</definedName>
    <definedName name="taxableincome">#REF!</definedName>
    <definedName name="TEMPA">#REF!</definedName>
    <definedName name="TestYear">#REF!</definedName>
    <definedName name="Total_Current_Wholesale_Lineplus">#REF!</definedName>
    <definedName name="total_current_wholesale_network">#REF!</definedName>
    <definedName name="total_dep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Units1">#REF!</definedName>
    <definedName name="Units2">#REF!</definedName>
    <definedName name="Utility">#REF!</definedName>
    <definedName name="utitliy1">#REF!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YRS_LEFT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C29" i="1" l="1"/>
  <c r="AB29" i="1"/>
  <c r="AE28" i="1"/>
  <c r="AD28" i="1"/>
  <c r="AC28" i="1"/>
  <c r="AB27" i="1"/>
  <c r="AA27" i="1"/>
  <c r="AB26" i="1"/>
  <c r="AD25" i="1"/>
  <c r="AB25" i="1"/>
  <c r="AD23" i="1"/>
  <c r="AA23" i="1"/>
  <c r="AC22" i="1"/>
  <c r="AB22" i="1"/>
  <c r="AA22" i="1"/>
  <c r="AE39" i="1"/>
  <c r="AD39" i="1"/>
  <c r="AC39" i="1"/>
  <c r="AB39" i="1"/>
  <c r="AA39" i="1"/>
  <c r="AE38" i="1"/>
  <c r="AD38" i="1"/>
  <c r="AC38" i="1"/>
  <c r="AB38" i="1"/>
  <c r="AA38" i="1"/>
  <c r="AE37" i="1"/>
  <c r="AD37" i="1"/>
  <c r="AC37" i="1"/>
  <c r="AB37" i="1"/>
  <c r="AA37" i="1"/>
  <c r="AE36" i="1"/>
  <c r="AD36" i="1"/>
  <c r="AC36" i="1"/>
  <c r="AB36" i="1"/>
  <c r="AA36" i="1"/>
  <c r="AE35" i="1"/>
  <c r="AD35" i="1"/>
  <c r="AC35" i="1"/>
  <c r="AB35" i="1"/>
  <c r="AA35" i="1"/>
  <c r="AE34" i="1"/>
  <c r="AD34" i="1"/>
  <c r="AC34" i="1"/>
  <c r="AB34" i="1"/>
  <c r="AA34" i="1"/>
  <c r="AE33" i="1"/>
  <c r="AD33" i="1"/>
  <c r="AC33" i="1"/>
  <c r="AB33" i="1"/>
  <c r="AA33" i="1"/>
  <c r="AD22" i="1"/>
  <c r="AE22" i="1"/>
  <c r="AB23" i="1"/>
  <c r="AC23" i="1"/>
  <c r="AE23" i="1"/>
  <c r="AB24" i="1"/>
  <c r="AC24" i="1"/>
  <c r="AD24" i="1"/>
  <c r="AE24" i="1"/>
  <c r="AC25" i="1"/>
  <c r="AE25" i="1"/>
  <c r="AC26" i="1"/>
  <c r="AD26" i="1"/>
  <c r="AE26" i="1"/>
  <c r="AC27" i="1"/>
  <c r="AD27" i="1"/>
  <c r="AE27" i="1"/>
  <c r="AB28" i="1"/>
  <c r="AD29" i="1"/>
  <c r="AE29" i="1"/>
  <c r="AA24" i="1"/>
  <c r="AA25" i="1"/>
  <c r="AA26" i="1"/>
  <c r="AA28" i="1"/>
  <c r="AA29" i="1"/>
  <c r="P9" i="1"/>
  <c r="P10" i="1"/>
  <c r="P11" i="1"/>
  <c r="P12" i="1"/>
  <c r="P13" i="1"/>
  <c r="P14" i="1"/>
  <c r="P15" i="1"/>
  <c r="P7" i="1"/>
  <c r="O8" i="1"/>
  <c r="P8" i="1" s="1"/>
  <c r="O9" i="1"/>
  <c r="O10" i="1"/>
  <c r="O11" i="1"/>
  <c r="O12" i="1"/>
  <c r="O13" i="1"/>
  <c r="O14" i="1"/>
  <c r="O15" i="1"/>
  <c r="O7" i="1"/>
  <c r="G7" i="1"/>
  <c r="G8" i="1"/>
  <c r="G9" i="1"/>
  <c r="G10" i="1"/>
  <c r="G11" i="1"/>
  <c r="G12" i="1"/>
  <c r="G13" i="1"/>
  <c r="G14" i="1"/>
  <c r="G15" i="1"/>
  <c r="E8" i="1"/>
  <c r="E9" i="1"/>
  <c r="E10" i="1"/>
  <c r="E11" i="1"/>
  <c r="E12" i="1"/>
  <c r="E13" i="1"/>
  <c r="E14" i="1"/>
  <c r="E15" i="1"/>
  <c r="E7" i="1"/>
  <c r="L8" i="1" l="1"/>
  <c r="M8" i="1" s="1"/>
  <c r="L9" i="1"/>
  <c r="M9" i="1" s="1"/>
  <c r="L10" i="1"/>
  <c r="M10" i="1" s="1"/>
  <c r="L11" i="1"/>
  <c r="M11" i="1" s="1"/>
  <c r="L12" i="1"/>
  <c r="M12" i="1" s="1"/>
  <c r="L13" i="1"/>
  <c r="M13" i="1" s="1"/>
  <c r="L14" i="1"/>
  <c r="M14" i="1" s="1"/>
  <c r="L15" i="1"/>
  <c r="M15" i="1" s="1"/>
  <c r="L7" i="1"/>
  <c r="M7" i="1" s="1"/>
  <c r="P40" i="1" l="1"/>
  <c r="O40" i="1"/>
  <c r="S40" i="1"/>
  <c r="R40" i="1"/>
  <c r="Q40" i="1"/>
  <c r="R39" i="1"/>
  <c r="Q39" i="1"/>
  <c r="P39" i="1"/>
  <c r="O39" i="1"/>
  <c r="S39" i="1"/>
  <c r="S38" i="1"/>
  <c r="R38" i="1"/>
  <c r="Q38" i="1"/>
  <c r="P38" i="1"/>
  <c r="O38" i="1"/>
  <c r="S37" i="1"/>
  <c r="R37" i="1"/>
  <c r="Q37" i="1"/>
  <c r="P37" i="1"/>
  <c r="O37" i="1"/>
  <c r="P36" i="1"/>
  <c r="O36" i="1"/>
  <c r="S36" i="1"/>
  <c r="R36" i="1"/>
  <c r="Q36" i="1"/>
  <c r="R35" i="1"/>
  <c r="Q35" i="1"/>
  <c r="P35" i="1"/>
  <c r="O35" i="1"/>
  <c r="S35" i="1"/>
  <c r="S34" i="1"/>
  <c r="R34" i="1"/>
  <c r="Q34" i="1"/>
  <c r="P34" i="1"/>
  <c r="O34" i="1"/>
  <c r="S33" i="1"/>
  <c r="R33" i="1"/>
  <c r="Q33" i="1"/>
  <c r="P33" i="1"/>
  <c r="O33" i="1"/>
  <c r="S29" i="1"/>
  <c r="R29" i="1"/>
  <c r="Q29" i="1"/>
  <c r="P29" i="1"/>
  <c r="O29" i="1"/>
  <c r="S28" i="1"/>
  <c r="O28" i="1"/>
  <c r="R28" i="1"/>
  <c r="Q28" i="1"/>
  <c r="P28" i="1"/>
  <c r="Q27" i="1"/>
  <c r="P27" i="1"/>
  <c r="O27" i="1"/>
  <c r="S27" i="1"/>
  <c r="R27" i="1"/>
  <c r="S26" i="1"/>
  <c r="R26" i="1"/>
  <c r="Q26" i="1"/>
  <c r="P26" i="1"/>
  <c r="O26" i="1"/>
  <c r="S25" i="1"/>
  <c r="R25" i="1"/>
  <c r="Q25" i="1"/>
  <c r="P25" i="1"/>
  <c r="O25" i="1"/>
  <c r="S24" i="1"/>
  <c r="O24" i="1"/>
  <c r="R24" i="1"/>
  <c r="Q24" i="1"/>
  <c r="P24" i="1"/>
  <c r="Q23" i="1"/>
  <c r="P23" i="1"/>
  <c r="O23" i="1"/>
  <c r="S23" i="1"/>
  <c r="R23" i="1"/>
  <c r="S22" i="1"/>
  <c r="R22" i="1"/>
  <c r="Q22" i="1"/>
  <c r="P22" i="1"/>
  <c r="O22" i="1"/>
  <c r="S21" i="1"/>
  <c r="R21" i="1"/>
  <c r="Q21" i="1"/>
  <c r="P21" i="1"/>
  <c r="O21" i="1"/>
  <c r="B15" i="1"/>
  <c r="B14" i="1"/>
  <c r="B13" i="1"/>
  <c r="B12" i="1"/>
  <c r="B11" i="1"/>
  <c r="B10" i="1"/>
  <c r="B9" i="1"/>
  <c r="B8" i="1"/>
  <c r="B7" i="1"/>
  <c r="C6" i="1"/>
  <c r="J6" i="1" s="1"/>
</calcChain>
</file>

<file path=xl/sharedStrings.xml><?xml version="1.0" encoding="utf-8"?>
<sst xmlns="http://schemas.openxmlformats.org/spreadsheetml/2006/main" count="50" uniqueCount="24">
  <si>
    <t>Revenue-to-Cost Ratios</t>
  </si>
  <si>
    <t>Allocated Revenue</t>
  </si>
  <si>
    <t>Residential</t>
  </si>
  <si>
    <t>GS&lt;50</t>
  </si>
  <si>
    <t>GS 50 - 2,999</t>
  </si>
  <si>
    <t>GS 3,000 - 4,999</t>
  </si>
  <si>
    <t>Large Use</t>
  </si>
  <si>
    <t>Street Light</t>
  </si>
  <si>
    <t>Sentinel Light</t>
  </si>
  <si>
    <t>USL</t>
  </si>
  <si>
    <t>Residential Seasonal</t>
  </si>
  <si>
    <t>Rates</t>
  </si>
  <si>
    <t>Difference</t>
  </si>
  <si>
    <t>Fixed</t>
  </si>
  <si>
    <t>Variable</t>
  </si>
  <si>
    <t>Updated B&amp;C Weightings (7-BOMA-05)</t>
  </si>
  <si>
    <t>IRR Update (1-Staff-1)</t>
  </si>
  <si>
    <t>Difference  %</t>
  </si>
  <si>
    <t>Updated B&amp;C Weightings
(7-BOMA-05)</t>
  </si>
  <si>
    <t>Updated B&amp;C Weightings
(JT4.10)</t>
  </si>
  <si>
    <t>Comparison of Cost Allocation Model Results Reflecting Updated Billing and Collecting Weighting Factors (JT4.10)</t>
  </si>
  <si>
    <t>Updated B&amp;C Weightings (JT4.10)</t>
  </si>
  <si>
    <t>Difference (IRR to BOMA-5)</t>
  </si>
  <si>
    <t>Difference (BOMA-5 to JT4.10)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</si>
</sst>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&quot;$&quot;* #,##0_);_(&quot;$&quot;* \(#,##0\);_(&quot;$&quot;* &quot;-&quot;??_);_(@_)"/>
    <numFmt numFmtId="166" formatCode="_(&quot;$&quot;* #,##0.0000_);_(&quot;$&quot;* \(#,##0.0000\);_(&quot;$&quot;* &quot;-&quot;??_);_(@_)"/>
    <numFmt numFmtId="167" formatCode="0.000%"/>
    <numFmt numFmtId="168" formatCode="0.0000%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10" fontId="0" fillId="0" borderId="1" xfId="2" applyNumberFormat="1" applyFont="1" applyBorder="1"/>
    <xf numFmtId="10" fontId="0" fillId="0" borderId="0" xfId="2" applyNumberFormat="1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/>
    <xf numFmtId="164" fontId="5" fillId="0" borderId="1" xfId="1" applyFont="1" applyBorder="1"/>
    <xf numFmtId="43" fontId="0" fillId="0" borderId="0" xfId="0" applyNumberFormat="1"/>
    <xf numFmtId="166" fontId="5" fillId="0" borderId="1" xfId="1" applyNumberFormat="1" applyFont="1" applyBorder="1"/>
    <xf numFmtId="44" fontId="0" fillId="0" borderId="0" xfId="0" applyNumberFormat="1"/>
    <xf numFmtId="165" fontId="0" fillId="0" borderId="1" xfId="1" applyNumberFormat="1" applyFont="1" applyBorder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2" fillId="0" borderId="4" xfId="0" applyFont="1" applyBorder="1" applyAlignment="1">
      <alignment horizontal="centerContinuous"/>
    </xf>
    <xf numFmtId="0" fontId="0" fillId="0" borderId="4" xfId="0" applyBorder="1" applyAlignment="1">
      <alignment horizontal="centerContinuous"/>
    </xf>
    <xf numFmtId="167" fontId="0" fillId="0" borderId="1" xfId="2" applyNumberFormat="1" applyFont="1" applyBorder="1"/>
    <xf numFmtId="168" fontId="0" fillId="0" borderId="1" xfId="2" applyNumberFormat="1" applyFont="1" applyBorder="1"/>
    <xf numFmtId="0" fontId="0" fillId="0" borderId="5" xfId="0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B9D0-B21F-4BC8-9360-2BB376F2D539}">
  <sheetPr>
    <tabColor theme="7" tint="0.79998168889431442"/>
  </sheetPr>
  <dimension ref="A1:AE41"/>
  <sheetViews>
    <sheetView tabSelected="1" workbookViewId="0"/>
  </sheetViews>
  <sheetFormatPr defaultRowHeight="15" x14ac:dyDescent="0.25"/>
  <cols>
    <col min="2" max="2" width="20" bestFit="1" customWidth="1"/>
    <col min="3" max="6" width="13.7109375" customWidth="1"/>
    <col min="7" max="7" width="14.85546875" bestFit="1" customWidth="1"/>
    <col min="9" max="13" width="14.28515625" customWidth="1"/>
    <col min="14" max="14" width="12.28515625" customWidth="1"/>
    <col min="15" max="15" width="11.140625" customWidth="1"/>
    <col min="16" max="16" width="13.85546875" customWidth="1"/>
    <col min="17" max="19" width="10.28515625" bestFit="1" customWidth="1"/>
    <col min="21" max="25" width="13.7109375" customWidth="1"/>
    <col min="27" max="31" width="12.28515625" bestFit="1" customWidth="1"/>
  </cols>
  <sheetData>
    <row r="1" spans="1:16" x14ac:dyDescent="0.25">
      <c r="A1" s="12" t="s">
        <v>20</v>
      </c>
    </row>
    <row r="4" spans="1:16" x14ac:dyDescent="0.25">
      <c r="B4" s="4" t="s">
        <v>0</v>
      </c>
      <c r="I4" s="4" t="s">
        <v>1</v>
      </c>
    </row>
    <row r="5" spans="1:16" x14ac:dyDescent="0.25">
      <c r="L5" s="21" t="s">
        <v>22</v>
      </c>
      <c r="M5" s="21"/>
      <c r="O5" s="21" t="s">
        <v>23</v>
      </c>
      <c r="P5" s="21"/>
    </row>
    <row r="6" spans="1:16" ht="75" x14ac:dyDescent="0.25">
      <c r="B6" s="13"/>
      <c r="C6" s="13" t="str">
        <f>B19</f>
        <v>IRR Update (1-Staff-1)</v>
      </c>
      <c r="D6" s="13" t="s">
        <v>18</v>
      </c>
      <c r="E6" s="13" t="s">
        <v>22</v>
      </c>
      <c r="F6" s="13" t="s">
        <v>19</v>
      </c>
      <c r="G6" s="13" t="s">
        <v>23</v>
      </c>
      <c r="I6" s="13"/>
      <c r="J6" s="13" t="str">
        <f>C6</f>
        <v>IRR Update (1-Staff-1)</v>
      </c>
      <c r="K6" s="13" t="s">
        <v>18</v>
      </c>
      <c r="L6" s="13" t="s">
        <v>12</v>
      </c>
      <c r="M6" s="13" t="s">
        <v>17</v>
      </c>
      <c r="N6" s="13" t="s">
        <v>19</v>
      </c>
      <c r="O6" s="13" t="s">
        <v>12</v>
      </c>
      <c r="P6" s="13" t="s">
        <v>17</v>
      </c>
    </row>
    <row r="7" spans="1:16" x14ac:dyDescent="0.25">
      <c r="B7" s="1" t="str">
        <f t="shared" ref="B7:B15" si="0">B21</f>
        <v>Residential</v>
      </c>
      <c r="C7" s="2">
        <v>0.97925758713176203</v>
      </c>
      <c r="D7" s="2">
        <v>0.98348785412107764</v>
      </c>
      <c r="E7" s="2">
        <f>D7-C7</f>
        <v>4.230266989315612E-3</v>
      </c>
      <c r="F7" s="2">
        <v>0.98347307048480914</v>
      </c>
      <c r="G7" s="20">
        <f>F7-D7</f>
        <v>-1.4783636268500544E-5</v>
      </c>
      <c r="H7" s="3"/>
      <c r="I7" s="1" t="s">
        <v>2</v>
      </c>
      <c r="J7" s="11">
        <v>95751719.811021134</v>
      </c>
      <c r="K7" s="11">
        <v>95751719.811021149</v>
      </c>
      <c r="L7" s="11">
        <f t="shared" ref="L7:L15" si="1">K7-J7</f>
        <v>0</v>
      </c>
      <c r="M7" s="2">
        <f t="shared" ref="M7:M15" si="2">L7/J7</f>
        <v>0</v>
      </c>
      <c r="N7" s="11">
        <v>95751719.811021104</v>
      </c>
      <c r="O7" s="11">
        <f>N7-K7</f>
        <v>0</v>
      </c>
      <c r="P7" s="19">
        <f>O7/K7</f>
        <v>0</v>
      </c>
    </row>
    <row r="8" spans="1:16" x14ac:dyDescent="0.25">
      <c r="B8" s="1" t="str">
        <f t="shared" si="0"/>
        <v>GS&lt;50</v>
      </c>
      <c r="C8" s="2">
        <v>1.1652910018351534</v>
      </c>
      <c r="D8" s="2">
        <v>1.1766302625171587</v>
      </c>
      <c r="E8" s="2">
        <f t="shared" ref="E8:E15" si="3">D8-C8</f>
        <v>1.1339260682005303E-2</v>
      </c>
      <c r="F8" s="2">
        <v>1.1766202108699433</v>
      </c>
      <c r="G8" s="20">
        <f t="shared" ref="G8:G15" si="4">F8-D8</f>
        <v>-1.0051647215458814E-5</v>
      </c>
      <c r="H8" s="3"/>
      <c r="I8" s="1" t="s">
        <v>3</v>
      </c>
      <c r="J8" s="11">
        <v>15560043.273079794</v>
      </c>
      <c r="K8" s="11">
        <v>15560043.273079798</v>
      </c>
      <c r="L8" s="11">
        <f t="shared" si="1"/>
        <v>0</v>
      </c>
      <c r="M8" s="2">
        <f t="shared" si="2"/>
        <v>0</v>
      </c>
      <c r="N8" s="11">
        <v>15560043.273079792</v>
      </c>
      <c r="O8" s="11">
        <f t="shared" ref="O8:O15" si="5">N8-K8</f>
        <v>0</v>
      </c>
      <c r="P8" s="19">
        <f t="shared" ref="P8:P15" si="6">O8/K8</f>
        <v>0</v>
      </c>
    </row>
    <row r="9" spans="1:16" x14ac:dyDescent="0.25">
      <c r="B9" s="1" t="str">
        <f t="shared" si="0"/>
        <v>GS 50 - 2,999</v>
      </c>
      <c r="C9" s="2">
        <v>0.99051395036992185</v>
      </c>
      <c r="D9" s="2">
        <v>0.96651881848285148</v>
      </c>
      <c r="E9" s="2">
        <f t="shared" si="3"/>
        <v>-2.3995131887070364E-2</v>
      </c>
      <c r="F9" s="2">
        <v>0.96658295309714992</v>
      </c>
      <c r="G9" s="20">
        <f t="shared" si="4"/>
        <v>6.4134614298438919E-5</v>
      </c>
      <c r="I9" s="1" t="s">
        <v>4</v>
      </c>
      <c r="J9" s="11">
        <v>23281115.380339861</v>
      </c>
      <c r="K9" s="11">
        <v>23282212.172140986</v>
      </c>
      <c r="L9" s="11">
        <f t="shared" si="1"/>
        <v>1096.7918011248112</v>
      </c>
      <c r="M9" s="2">
        <f t="shared" si="2"/>
        <v>4.711079272649522E-5</v>
      </c>
      <c r="N9" s="11">
        <v>23281874.405431081</v>
      </c>
      <c r="O9" s="11">
        <f t="shared" si="5"/>
        <v>-337.76670990511775</v>
      </c>
      <c r="P9" s="19">
        <f t="shared" si="6"/>
        <v>-1.4507500722344693E-5</v>
      </c>
    </row>
    <row r="10" spans="1:16" x14ac:dyDescent="0.25">
      <c r="B10" s="1" t="str">
        <f t="shared" si="0"/>
        <v>GS 3,000 - 4,999</v>
      </c>
      <c r="C10" s="2">
        <v>1.0281624559828195</v>
      </c>
      <c r="D10" s="2">
        <v>1.0265899656188391</v>
      </c>
      <c r="E10" s="2">
        <f t="shared" si="3"/>
        <v>-1.5724903639804388E-3</v>
      </c>
      <c r="F10" s="2">
        <v>1.0265946248098352</v>
      </c>
      <c r="G10" s="20">
        <f t="shared" si="4"/>
        <v>4.6591909961257727E-6</v>
      </c>
      <c r="I10" s="1" t="s">
        <v>5</v>
      </c>
      <c r="J10" s="11">
        <v>3225961.459527608</v>
      </c>
      <c r="K10" s="11">
        <v>3225961.459527608</v>
      </c>
      <c r="L10" s="11">
        <f t="shared" si="1"/>
        <v>0</v>
      </c>
      <c r="M10" s="2">
        <f t="shared" si="2"/>
        <v>0</v>
      </c>
      <c r="N10" s="11">
        <v>3225961.4595276075</v>
      </c>
      <c r="O10" s="11">
        <f t="shared" si="5"/>
        <v>0</v>
      </c>
      <c r="P10" s="19">
        <f t="shared" si="6"/>
        <v>0</v>
      </c>
    </row>
    <row r="11" spans="1:16" x14ac:dyDescent="0.25">
      <c r="B11" s="1" t="str">
        <f t="shared" si="0"/>
        <v>Large Use</v>
      </c>
      <c r="C11" s="2">
        <v>0.86832026070985968</v>
      </c>
      <c r="D11" s="2">
        <v>0.86805731500995142</v>
      </c>
      <c r="E11" s="2">
        <f t="shared" si="3"/>
        <v>-2.6294569990825689E-4</v>
      </c>
      <c r="F11" s="2">
        <v>0.86805843455490417</v>
      </c>
      <c r="G11" s="20">
        <f t="shared" si="4"/>
        <v>1.1195449527434675E-6</v>
      </c>
      <c r="I11" s="1" t="s">
        <v>6</v>
      </c>
      <c r="J11" s="11">
        <v>4428527.63971538</v>
      </c>
      <c r="K11" s="11">
        <v>4465023.3722774694</v>
      </c>
      <c r="L11" s="11">
        <f t="shared" si="1"/>
        <v>36495.732562089339</v>
      </c>
      <c r="M11" s="2">
        <f t="shared" si="2"/>
        <v>8.2410533547973754E-3</v>
      </c>
      <c r="N11" s="11">
        <v>4465254.4503018372</v>
      </c>
      <c r="O11" s="11">
        <f t="shared" si="5"/>
        <v>231.07802436780185</v>
      </c>
      <c r="P11" s="19">
        <f t="shared" si="6"/>
        <v>5.1752926043461255E-5</v>
      </c>
    </row>
    <row r="12" spans="1:16" x14ac:dyDescent="0.25">
      <c r="B12" s="1" t="str">
        <f t="shared" si="0"/>
        <v>Street Light</v>
      </c>
      <c r="C12" s="2">
        <v>1.6976340026354308</v>
      </c>
      <c r="D12" s="2">
        <v>1.697697048154436</v>
      </c>
      <c r="E12" s="2">
        <f t="shared" si="3"/>
        <v>6.3045519005155981E-5</v>
      </c>
      <c r="F12" s="2">
        <v>1.6976968865323081</v>
      </c>
      <c r="G12" s="20">
        <f t="shared" si="4"/>
        <v>-1.6162212790327146E-7</v>
      </c>
      <c r="I12" s="1" t="s">
        <v>7</v>
      </c>
      <c r="J12" s="11">
        <v>884430.03458303865</v>
      </c>
      <c r="K12" s="11">
        <v>884490.01403373084</v>
      </c>
      <c r="L12" s="11">
        <f t="shared" si="1"/>
        <v>59.979450692189857</v>
      </c>
      <c r="M12" s="2">
        <f t="shared" si="2"/>
        <v>6.7817066751319632E-5</v>
      </c>
      <c r="N12" s="11">
        <v>884490.10606924724</v>
      </c>
      <c r="O12" s="11">
        <f t="shared" si="5"/>
        <v>9.2035516398027539E-2</v>
      </c>
      <c r="P12" s="19">
        <f t="shared" si="6"/>
        <v>1.0405489597140628E-7</v>
      </c>
    </row>
    <row r="13" spans="1:16" x14ac:dyDescent="0.25">
      <c r="B13" s="1" t="str">
        <f t="shared" si="0"/>
        <v>Sentinel Light</v>
      </c>
      <c r="C13" s="2">
        <v>0.96447020243712933</v>
      </c>
      <c r="D13" s="2">
        <v>0.96614707137030353</v>
      </c>
      <c r="E13" s="2">
        <f t="shared" si="3"/>
        <v>1.6768689331742026E-3</v>
      </c>
      <c r="F13" s="2">
        <v>0.96614276502076868</v>
      </c>
      <c r="G13" s="20">
        <f t="shared" si="4"/>
        <v>-4.3063495348549807E-6</v>
      </c>
      <c r="I13" s="1" t="s">
        <v>8</v>
      </c>
      <c r="J13" s="11">
        <v>39097.068551403718</v>
      </c>
      <c r="K13" s="11">
        <v>39039.506850506368</v>
      </c>
      <c r="L13" s="11">
        <f t="shared" si="1"/>
        <v>-57.56170089734951</v>
      </c>
      <c r="M13" s="2">
        <f t="shared" si="2"/>
        <v>-1.4722766445179648E-3</v>
      </c>
      <c r="N13" s="11">
        <v>39039.688551644213</v>
      </c>
      <c r="O13" s="11">
        <f t="shared" si="5"/>
        <v>0.18170113784435671</v>
      </c>
      <c r="P13" s="19">
        <f t="shared" si="6"/>
        <v>4.6542887577997137E-6</v>
      </c>
    </row>
    <row r="14" spans="1:16" x14ac:dyDescent="0.25">
      <c r="B14" s="1" t="str">
        <f t="shared" si="0"/>
        <v>USL</v>
      </c>
      <c r="C14" s="2">
        <v>1.3993863956524089</v>
      </c>
      <c r="D14" s="2">
        <v>1.5516879010985045</v>
      </c>
      <c r="E14" s="2">
        <f t="shared" si="3"/>
        <v>0.15230150544609566</v>
      </c>
      <c r="F14" s="2">
        <v>1.5516487676961574</v>
      </c>
      <c r="G14" s="20">
        <f t="shared" si="4"/>
        <v>-3.9133402347069079E-5</v>
      </c>
      <c r="I14" s="1" t="s">
        <v>9</v>
      </c>
      <c r="J14" s="11">
        <v>359804.49022982118</v>
      </c>
      <c r="K14" s="11">
        <v>323200.14377515262</v>
      </c>
      <c r="L14" s="11">
        <f t="shared" si="1"/>
        <v>-36604.346454668557</v>
      </c>
      <c r="M14" s="2">
        <f t="shared" si="2"/>
        <v>-0.10173399012137933</v>
      </c>
      <c r="N14" s="11">
        <v>323208.62024622405</v>
      </c>
      <c r="O14" s="11">
        <f t="shared" si="5"/>
        <v>8.4764710714225657</v>
      </c>
      <c r="P14" s="19">
        <f t="shared" si="6"/>
        <v>2.6226693380803596E-5</v>
      </c>
    </row>
    <row r="15" spans="1:16" x14ac:dyDescent="0.25">
      <c r="B15" s="1" t="str">
        <f t="shared" si="0"/>
        <v>Residential Seasonal</v>
      </c>
      <c r="C15" s="2">
        <v>0.93951728567595472</v>
      </c>
      <c r="D15" s="2">
        <v>0.94174639739378174</v>
      </c>
      <c r="E15" s="2">
        <f t="shared" si="3"/>
        <v>2.2291117178270259E-3</v>
      </c>
      <c r="F15" s="2">
        <v>0.94173862281447884</v>
      </c>
      <c r="G15" s="20">
        <f t="shared" si="4"/>
        <v>-7.7745793028993759E-6</v>
      </c>
      <c r="I15" s="1" t="s">
        <v>10</v>
      </c>
      <c r="J15" s="11">
        <v>1563875.0183550338</v>
      </c>
      <c r="K15" s="11">
        <v>1562884.4226966961</v>
      </c>
      <c r="L15" s="11">
        <f t="shared" si="1"/>
        <v>-990.59565833769739</v>
      </c>
      <c r="M15" s="2">
        <f t="shared" si="2"/>
        <v>-6.3342380095032021E-4</v>
      </c>
      <c r="N15" s="11">
        <v>1562982.3611744856</v>
      </c>
      <c r="O15" s="11">
        <f t="shared" si="5"/>
        <v>97.938477789517492</v>
      </c>
      <c r="P15" s="19">
        <f t="shared" si="6"/>
        <v>6.2665208231155352E-5</v>
      </c>
    </row>
    <row r="18" spans="1:31" x14ac:dyDescent="0.25">
      <c r="B18" s="4" t="s">
        <v>11</v>
      </c>
    </row>
    <row r="19" spans="1:31" x14ac:dyDescent="0.25">
      <c r="B19" s="14" t="s">
        <v>16</v>
      </c>
      <c r="C19" s="15"/>
      <c r="D19" s="16"/>
      <c r="E19" s="15"/>
      <c r="F19" s="15"/>
      <c r="G19" s="17"/>
      <c r="I19" s="14" t="s">
        <v>15</v>
      </c>
      <c r="J19" s="16"/>
      <c r="K19" s="16"/>
      <c r="L19" s="16"/>
      <c r="M19" s="18"/>
      <c r="O19" s="14" t="s">
        <v>22</v>
      </c>
      <c r="P19" s="16"/>
      <c r="Q19" s="16"/>
      <c r="R19" s="16"/>
      <c r="S19" s="18"/>
      <c r="U19" s="14" t="s">
        <v>21</v>
      </c>
      <c r="V19" s="16"/>
      <c r="W19" s="16"/>
      <c r="X19" s="16"/>
      <c r="Y19" s="18"/>
      <c r="AA19" s="14" t="s">
        <v>23</v>
      </c>
      <c r="AB19" s="16"/>
      <c r="AC19" s="16"/>
      <c r="AD19" s="16"/>
      <c r="AE19" s="18"/>
    </row>
    <row r="20" spans="1:31" x14ac:dyDescent="0.25">
      <c r="B20" s="5"/>
      <c r="C20" s="5">
        <v>2027</v>
      </c>
      <c r="D20" s="5">
        <v>2028</v>
      </c>
      <c r="E20" s="5">
        <v>2029</v>
      </c>
      <c r="F20" s="5">
        <v>2030</v>
      </c>
      <c r="G20" s="5">
        <v>2031</v>
      </c>
      <c r="I20" s="5">
        <v>2027</v>
      </c>
      <c r="J20" s="5">
        <v>2028</v>
      </c>
      <c r="K20" s="5">
        <v>2029</v>
      </c>
      <c r="L20" s="5">
        <v>2030</v>
      </c>
      <c r="M20" s="5">
        <v>2031</v>
      </c>
      <c r="O20" s="5">
        <v>2027</v>
      </c>
      <c r="P20" s="5">
        <v>2028</v>
      </c>
      <c r="Q20" s="5">
        <v>2029</v>
      </c>
      <c r="R20" s="5">
        <v>2030</v>
      </c>
      <c r="S20" s="5">
        <v>2031</v>
      </c>
      <c r="U20" s="5">
        <v>2027</v>
      </c>
      <c r="V20" s="5">
        <v>2028</v>
      </c>
      <c r="W20" s="5">
        <v>2029</v>
      </c>
      <c r="X20" s="5">
        <v>2030</v>
      </c>
      <c r="Y20" s="5">
        <v>2031</v>
      </c>
      <c r="AA20" s="5">
        <v>2027</v>
      </c>
      <c r="AB20" s="5">
        <v>2028</v>
      </c>
      <c r="AC20" s="5">
        <v>2029</v>
      </c>
      <c r="AD20" s="5">
        <v>2030</v>
      </c>
      <c r="AE20" s="5">
        <v>2031</v>
      </c>
    </row>
    <row r="21" spans="1:31" x14ac:dyDescent="0.25">
      <c r="B21" s="6" t="s">
        <v>2</v>
      </c>
      <c r="C21" s="7">
        <v>47.087172182245297</v>
      </c>
      <c r="D21" s="7">
        <v>49.895670585218447</v>
      </c>
      <c r="E21" s="7">
        <v>53.021516797636984</v>
      </c>
      <c r="F21" s="7">
        <v>55.748554878557798</v>
      </c>
      <c r="G21" s="7">
        <v>60.22605504508892</v>
      </c>
      <c r="I21" s="7">
        <v>47.087172182245304</v>
      </c>
      <c r="J21" s="7">
        <v>49.895670585218426</v>
      </c>
      <c r="K21" s="7">
        <v>53.021516797636963</v>
      </c>
      <c r="L21" s="7">
        <v>55.748554878557776</v>
      </c>
      <c r="M21" s="7">
        <v>60.226055045088906</v>
      </c>
      <c r="O21" s="7">
        <f t="shared" ref="O21:O29" si="7">I21-C21</f>
        <v>0</v>
      </c>
      <c r="P21" s="7">
        <f t="shared" ref="P21:P29" si="8">J21-D21</f>
        <v>0</v>
      </c>
      <c r="Q21" s="7">
        <f t="shared" ref="Q21:Q29" si="9">K21-E21</f>
        <v>0</v>
      </c>
      <c r="R21" s="7">
        <f t="shared" ref="R21:R29" si="10">L21-F21</f>
        <v>0</v>
      </c>
      <c r="S21" s="7">
        <f t="shared" ref="S21:S29" si="11">M21-G21</f>
        <v>0</v>
      </c>
      <c r="U21" s="7">
        <v>47.087172182245276</v>
      </c>
      <c r="V21" s="7">
        <v>49.895670585218433</v>
      </c>
      <c r="W21" s="7">
        <v>53.02151679763697</v>
      </c>
      <c r="X21" s="7">
        <v>55.74855487855779</v>
      </c>
      <c r="Y21" s="7">
        <v>60.226055045088913</v>
      </c>
      <c r="AA21" s="7"/>
      <c r="AB21" s="7"/>
      <c r="AC21" s="7"/>
      <c r="AD21" s="7"/>
      <c r="AE21" s="7"/>
    </row>
    <row r="22" spans="1:31" x14ac:dyDescent="0.25">
      <c r="B22" s="6" t="s">
        <v>3</v>
      </c>
      <c r="C22" s="7">
        <v>28.209999999999997</v>
      </c>
      <c r="D22" s="7">
        <v>30.12629143650722</v>
      </c>
      <c r="E22" s="7">
        <v>32.265955670782311</v>
      </c>
      <c r="F22" s="7">
        <v>34.204763070023056</v>
      </c>
      <c r="G22" s="7">
        <v>37.209495864432768</v>
      </c>
      <c r="I22" s="7">
        <v>27.27</v>
      </c>
      <c r="J22" s="7">
        <v>29.11028370155114</v>
      </c>
      <c r="K22" s="7">
        <v>31.177787862064278</v>
      </c>
      <c r="L22" s="7">
        <v>33.051209074678951</v>
      </c>
      <c r="M22" s="7">
        <v>35.954607399592796</v>
      </c>
      <c r="O22" s="7">
        <f t="shared" si="7"/>
        <v>-0.93999999999999773</v>
      </c>
      <c r="P22" s="7">
        <f t="shared" si="8"/>
        <v>-1.0160077349560801</v>
      </c>
      <c r="Q22" s="7">
        <f t="shared" si="9"/>
        <v>-1.0881678087180333</v>
      </c>
      <c r="R22" s="7">
        <f t="shared" si="10"/>
        <v>-1.1535539953441045</v>
      </c>
      <c r="S22" s="7">
        <f t="shared" si="11"/>
        <v>-1.2548884648399721</v>
      </c>
      <c r="U22" s="7">
        <v>27.269999999999996</v>
      </c>
      <c r="V22" s="7">
        <v>29.110283701551143</v>
      </c>
      <c r="W22" s="7">
        <v>31.177787862064292</v>
      </c>
      <c r="X22" s="7">
        <v>33.051209074678958</v>
      </c>
      <c r="Y22" s="7">
        <v>35.95460739959281</v>
      </c>
      <c r="AA22" s="7">
        <f t="shared" ref="AA22:AA29" si="12">U22-I22</f>
        <v>0</v>
      </c>
      <c r="AB22" s="7">
        <f t="shared" ref="AB22:AE29" si="13">V22-J22</f>
        <v>0</v>
      </c>
      <c r="AC22" s="7">
        <f t="shared" si="13"/>
        <v>0</v>
      </c>
      <c r="AD22" s="7">
        <f t="shared" si="13"/>
        <v>0</v>
      </c>
      <c r="AE22" s="7">
        <f t="shared" si="13"/>
        <v>0</v>
      </c>
    </row>
    <row r="23" spans="1:31" x14ac:dyDescent="0.25">
      <c r="B23" s="6" t="s">
        <v>4</v>
      </c>
      <c r="C23" s="7">
        <v>165.93999999999997</v>
      </c>
      <c r="D23" s="7">
        <v>177.15495483936058</v>
      </c>
      <c r="E23" s="7">
        <v>190.13307411825213</v>
      </c>
      <c r="F23" s="7">
        <v>202.06272477012214</v>
      </c>
      <c r="G23" s="7">
        <v>220.38038121549576</v>
      </c>
      <c r="I23" s="7">
        <v>165.93999999999997</v>
      </c>
      <c r="J23" s="7">
        <v>177.15559992470693</v>
      </c>
      <c r="K23" s="7">
        <v>190.13376646163067</v>
      </c>
      <c r="L23" s="7">
        <v>202.06346055367899</v>
      </c>
      <c r="M23" s="7">
        <v>220.38118370027337</v>
      </c>
      <c r="O23" s="7">
        <f t="shared" si="7"/>
        <v>0</v>
      </c>
      <c r="P23" s="7">
        <f t="shared" si="8"/>
        <v>6.4508534634910575E-4</v>
      </c>
      <c r="Q23" s="7">
        <f t="shared" si="9"/>
        <v>6.9234337854595651E-4</v>
      </c>
      <c r="R23" s="7">
        <f t="shared" si="10"/>
        <v>7.357835568484461E-4</v>
      </c>
      <c r="S23" s="7">
        <f t="shared" si="11"/>
        <v>8.0248477760846981E-4</v>
      </c>
      <c r="U23" s="7">
        <v>165.93999999999997</v>
      </c>
      <c r="V23" s="7">
        <v>177.1555966697583</v>
      </c>
      <c r="W23" s="7">
        <v>190.13376296822915</v>
      </c>
      <c r="X23" s="7">
        <v>202.06345684108859</v>
      </c>
      <c r="Y23" s="7">
        <v>220.38117965112428</v>
      </c>
      <c r="AA23" s="7">
        <f t="shared" si="12"/>
        <v>0</v>
      </c>
      <c r="AB23" s="7">
        <f t="shared" si="13"/>
        <v>-3.2549486377320136E-6</v>
      </c>
      <c r="AC23" s="7">
        <f t="shared" si="13"/>
        <v>-3.4934015218368586E-6</v>
      </c>
      <c r="AD23" s="7">
        <f t="shared" si="13"/>
        <v>-3.7125903986634512E-6</v>
      </c>
      <c r="AE23" s="7">
        <f t="shared" si="13"/>
        <v>-4.0491490835847799E-6</v>
      </c>
    </row>
    <row r="24" spans="1:31" x14ac:dyDescent="0.25">
      <c r="A24" t="s">
        <v>13</v>
      </c>
      <c r="B24" s="6" t="s">
        <v>5</v>
      </c>
      <c r="C24" s="7">
        <v>4758.3599999999988</v>
      </c>
      <c r="D24" s="7">
        <v>4763.7114026581685</v>
      </c>
      <c r="E24" s="7">
        <v>5028.1278312743589</v>
      </c>
      <c r="F24" s="7">
        <v>5356.302049658686</v>
      </c>
      <c r="G24" s="7">
        <v>5873.525388118901</v>
      </c>
      <c r="I24" s="7">
        <v>4758.3599999999988</v>
      </c>
      <c r="J24" s="7">
        <v>4763.7114026581658</v>
      </c>
      <c r="K24" s="7">
        <v>5028.1278312743561</v>
      </c>
      <c r="L24" s="7">
        <v>5356.3020496586842</v>
      </c>
      <c r="M24" s="7">
        <v>5873.5253881188974</v>
      </c>
      <c r="O24" s="7">
        <f t="shared" si="7"/>
        <v>0</v>
      </c>
      <c r="P24" s="7">
        <f t="shared" si="8"/>
        <v>0</v>
      </c>
      <c r="Q24" s="7">
        <f t="shared" si="9"/>
        <v>0</v>
      </c>
      <c r="R24" s="7">
        <f t="shared" si="10"/>
        <v>0</v>
      </c>
      <c r="S24" s="7">
        <f t="shared" si="11"/>
        <v>0</v>
      </c>
      <c r="U24" s="7">
        <v>4758.3599999999997</v>
      </c>
      <c r="V24" s="7">
        <v>4763.7114026581685</v>
      </c>
      <c r="W24" s="7">
        <v>5028.1278312743589</v>
      </c>
      <c r="X24" s="7">
        <v>5356.302049658686</v>
      </c>
      <c r="Y24" s="7">
        <v>5873.525388118901</v>
      </c>
      <c r="AA24" s="7">
        <f t="shared" si="12"/>
        <v>0</v>
      </c>
      <c r="AB24" s="7">
        <f t="shared" si="13"/>
        <v>0</v>
      </c>
      <c r="AC24" s="7">
        <f t="shared" si="13"/>
        <v>0</v>
      </c>
      <c r="AD24" s="7">
        <f t="shared" si="13"/>
        <v>0</v>
      </c>
      <c r="AE24" s="7">
        <f t="shared" si="13"/>
        <v>0</v>
      </c>
    </row>
    <row r="25" spans="1:31" x14ac:dyDescent="0.25">
      <c r="B25" s="6" t="s">
        <v>6</v>
      </c>
      <c r="C25" s="7">
        <v>10722.24</v>
      </c>
      <c r="D25" s="7">
        <v>10958.446454395058</v>
      </c>
      <c r="E25" s="7">
        <v>11717.686804139295</v>
      </c>
      <c r="F25" s="7">
        <v>12521.249382089218</v>
      </c>
      <c r="G25" s="7">
        <v>13730.345199885705</v>
      </c>
      <c r="I25" s="7">
        <v>10722.24</v>
      </c>
      <c r="J25" s="7">
        <v>10958.516145181844</v>
      </c>
      <c r="K25" s="7">
        <v>11717.761323352956</v>
      </c>
      <c r="L25" s="7">
        <v>12521.329011599169</v>
      </c>
      <c r="M25" s="7">
        <v>13730.432518700814</v>
      </c>
      <c r="O25" s="7">
        <f t="shared" si="7"/>
        <v>0</v>
      </c>
      <c r="P25" s="7">
        <f t="shared" si="8"/>
        <v>6.9690786785940873E-2</v>
      </c>
      <c r="Q25" s="7">
        <f t="shared" si="9"/>
        <v>7.4519213660096284E-2</v>
      </c>
      <c r="R25" s="7">
        <f t="shared" si="10"/>
        <v>7.9629509951701039E-2</v>
      </c>
      <c r="S25" s="7">
        <f t="shared" si="11"/>
        <v>8.7318815109028947E-2</v>
      </c>
      <c r="U25" s="7">
        <v>10722.24</v>
      </c>
      <c r="V25" s="7">
        <v>10958.567908940304</v>
      </c>
      <c r="W25" s="7">
        <v>11717.816673489668</v>
      </c>
      <c r="X25" s="7">
        <v>12521.388157476396</v>
      </c>
      <c r="Y25" s="7">
        <v>13730.497375911682</v>
      </c>
      <c r="AA25" s="7">
        <f t="shared" si="12"/>
        <v>0</v>
      </c>
      <c r="AB25" s="7">
        <f t="shared" si="13"/>
        <v>5.1763758459856035E-2</v>
      </c>
      <c r="AC25" s="7">
        <f t="shared" si="13"/>
        <v>5.5350136712149833E-2</v>
      </c>
      <c r="AD25" s="7">
        <f t="shared" si="13"/>
        <v>5.914587722691067E-2</v>
      </c>
      <c r="AE25" s="7">
        <f t="shared" si="13"/>
        <v>6.4857210867558024E-2</v>
      </c>
    </row>
    <row r="26" spans="1:31" x14ac:dyDescent="0.25">
      <c r="B26" s="6" t="s">
        <v>7</v>
      </c>
      <c r="C26" s="7">
        <v>1.1999999999999997</v>
      </c>
      <c r="D26" s="7">
        <v>1.2759773244270782</v>
      </c>
      <c r="E26" s="7">
        <v>1.3560781351892472</v>
      </c>
      <c r="F26" s="7">
        <v>1.4283794560692569</v>
      </c>
      <c r="G26" s="7">
        <v>1.543590577925203</v>
      </c>
      <c r="I26" s="7">
        <v>1.2</v>
      </c>
      <c r="J26" s="7">
        <v>1.2759759068667043</v>
      </c>
      <c r="K26" s="7">
        <v>1.3560766286400388</v>
      </c>
      <c r="L26" s="7">
        <v>1.4283778691961386</v>
      </c>
      <c r="M26" s="7">
        <v>1.5435888630570824</v>
      </c>
      <c r="O26" s="7">
        <f t="shared" si="7"/>
        <v>0</v>
      </c>
      <c r="P26" s="7">
        <f t="shared" si="8"/>
        <v>-1.4175603739730036E-6</v>
      </c>
      <c r="Q26" s="7">
        <f t="shared" si="9"/>
        <v>-1.506549208496466E-6</v>
      </c>
      <c r="R26" s="7">
        <f t="shared" si="10"/>
        <v>-1.586873118242238E-6</v>
      </c>
      <c r="S26" s="7">
        <f t="shared" si="11"/>
        <v>-1.7148681206169414E-6</v>
      </c>
      <c r="U26" s="7">
        <v>1.2</v>
      </c>
      <c r="V26" s="7">
        <v>1.2759760396382454</v>
      </c>
      <c r="W26" s="7">
        <v>1.3560767697464524</v>
      </c>
      <c r="X26" s="7">
        <v>1.4283780178258503</v>
      </c>
      <c r="Y26" s="7">
        <v>1.543589023675062</v>
      </c>
      <c r="AA26" s="7">
        <f t="shared" si="12"/>
        <v>0</v>
      </c>
      <c r="AB26" s="7">
        <f t="shared" si="13"/>
        <v>1.327715410948116E-7</v>
      </c>
      <c r="AC26" s="7">
        <f t="shared" si="13"/>
        <v>1.4110641366471555E-7</v>
      </c>
      <c r="AD26" s="7">
        <f t="shared" si="13"/>
        <v>1.4862971164930627E-7</v>
      </c>
      <c r="AE26" s="7">
        <f t="shared" si="13"/>
        <v>1.6061797958322188E-7</v>
      </c>
    </row>
    <row r="27" spans="1:31" x14ac:dyDescent="0.25">
      <c r="B27" s="6" t="s">
        <v>8</v>
      </c>
      <c r="C27" s="7">
        <v>7.7300000000000013</v>
      </c>
      <c r="D27" s="7">
        <v>8.4899237931788232</v>
      </c>
      <c r="E27" s="7">
        <v>9.3383174785271841</v>
      </c>
      <c r="F27" s="7">
        <v>10.147937217940568</v>
      </c>
      <c r="G27" s="7">
        <v>11.068561579690881</v>
      </c>
      <c r="I27" s="7">
        <v>7.72</v>
      </c>
      <c r="J27" s="7">
        <v>8.4789453457652275</v>
      </c>
      <c r="K27" s="7">
        <v>9.3262419605523537</v>
      </c>
      <c r="L27" s="7">
        <v>10.134814768573809</v>
      </c>
      <c r="M27" s="7">
        <v>11.054248657195108</v>
      </c>
      <c r="O27" s="7">
        <f t="shared" si="7"/>
        <v>-1.0000000000001563E-2</v>
      </c>
      <c r="P27" s="7">
        <f t="shared" si="8"/>
        <v>-1.097844741359566E-2</v>
      </c>
      <c r="Q27" s="7">
        <f t="shared" si="9"/>
        <v>-1.2075517974830419E-2</v>
      </c>
      <c r="R27" s="7">
        <f t="shared" si="10"/>
        <v>-1.3122449366758104E-2</v>
      </c>
      <c r="S27" s="7">
        <f t="shared" si="11"/>
        <v>-1.431292249577254E-2</v>
      </c>
      <c r="U27" s="7">
        <v>7.72</v>
      </c>
      <c r="V27" s="7">
        <v>8.4789421707728998</v>
      </c>
      <c r="W27" s="7">
        <v>9.3262384682846875</v>
      </c>
      <c r="X27" s="7">
        <v>10.134810973531165</v>
      </c>
      <c r="Y27" s="7">
        <v>11.054244517864889</v>
      </c>
      <c r="AA27" s="7">
        <f t="shared" si="12"/>
        <v>0</v>
      </c>
      <c r="AB27" s="7">
        <f t="shared" si="13"/>
        <v>-3.1749923277146763E-6</v>
      </c>
      <c r="AC27" s="7">
        <f t="shared" si="13"/>
        <v>-3.4922676661608421E-6</v>
      </c>
      <c r="AD27" s="7">
        <f t="shared" si="13"/>
        <v>-3.7950426445831908E-6</v>
      </c>
      <c r="AE27" s="7">
        <f t="shared" si="13"/>
        <v>-4.1393302190328995E-6</v>
      </c>
    </row>
    <row r="28" spans="1:31" x14ac:dyDescent="0.25">
      <c r="B28" s="6" t="s">
        <v>9</v>
      </c>
      <c r="C28" s="7">
        <v>11.47601720248322</v>
      </c>
      <c r="D28" s="7">
        <v>12.345609546099489</v>
      </c>
      <c r="E28" s="7">
        <v>13.320244224039802</v>
      </c>
      <c r="F28" s="7">
        <v>14.254695773076747</v>
      </c>
      <c r="G28" s="7">
        <v>15.687991510554729</v>
      </c>
      <c r="I28" s="7">
        <v>10.323466378165522</v>
      </c>
      <c r="J28" s="7">
        <v>11.118293064397491</v>
      </c>
      <c r="K28" s="7">
        <v>11.996036195637918</v>
      </c>
      <c r="L28" s="7">
        <v>12.837590931179953</v>
      </c>
      <c r="M28" s="7">
        <v>14.128398160885899</v>
      </c>
      <c r="O28" s="7">
        <f t="shared" si="7"/>
        <v>-1.1525508243176983</v>
      </c>
      <c r="P28" s="7">
        <f t="shared" si="8"/>
        <v>-1.2273164817019975</v>
      </c>
      <c r="Q28" s="7">
        <f t="shared" si="9"/>
        <v>-1.324208028401884</v>
      </c>
      <c r="R28" s="7">
        <f t="shared" si="10"/>
        <v>-1.4171048418967942</v>
      </c>
      <c r="S28" s="7">
        <f t="shared" si="11"/>
        <v>-1.5595933496688303</v>
      </c>
      <c r="U28" s="7">
        <v>10.323586668651027</v>
      </c>
      <c r="V28" s="7">
        <v>11.118584660460618</v>
      </c>
      <c r="W28" s="7">
        <v>11.996350812001014</v>
      </c>
      <c r="X28" s="7">
        <v>12.837927618741061</v>
      </c>
      <c r="Y28" s="7">
        <v>14.128768702052435</v>
      </c>
      <c r="AA28" s="7">
        <f t="shared" si="12"/>
        <v>1.2029048550488142E-4</v>
      </c>
      <c r="AB28" s="7">
        <f t="shared" si="13"/>
        <v>2.9159606312667563E-4</v>
      </c>
      <c r="AC28" s="7">
        <f t="shared" si="13"/>
        <v>3.1461636309515484E-4</v>
      </c>
      <c r="AD28" s="7">
        <f t="shared" si="13"/>
        <v>3.3668756110749598E-4</v>
      </c>
      <c r="AE28" s="7">
        <f t="shared" si="13"/>
        <v>3.7054116653578717E-4</v>
      </c>
    </row>
    <row r="29" spans="1:31" x14ac:dyDescent="0.25">
      <c r="B29" s="6" t="s">
        <v>10</v>
      </c>
      <c r="C29" s="7">
        <v>84.273614072576791</v>
      </c>
      <c r="D29" s="7">
        <v>90.866795719967186</v>
      </c>
      <c r="E29" s="7">
        <v>98.323298582733557</v>
      </c>
      <c r="F29" s="7">
        <v>105.30614518406632</v>
      </c>
      <c r="G29" s="7">
        <v>115.73880713414809</v>
      </c>
      <c r="I29" s="7">
        <v>84.220233159631121</v>
      </c>
      <c r="J29" s="7">
        <v>90.809238528842016</v>
      </c>
      <c r="K29" s="7">
        <v>98.261018265223285</v>
      </c>
      <c r="L29" s="7">
        <v>105.23944176532036</v>
      </c>
      <c r="M29" s="7">
        <v>115.66549541901567</v>
      </c>
      <c r="O29" s="7">
        <f t="shared" si="7"/>
        <v>-5.3380912945669934E-2</v>
      </c>
      <c r="P29" s="7">
        <f t="shared" si="8"/>
        <v>-5.7557191125169993E-2</v>
      </c>
      <c r="Q29" s="7">
        <f t="shared" si="9"/>
        <v>-6.2280317510271743E-2</v>
      </c>
      <c r="R29" s="7">
        <f t="shared" si="10"/>
        <v>-6.6703418745959198E-2</v>
      </c>
      <c r="S29" s="7">
        <f t="shared" si="11"/>
        <v>-7.3311715132419408E-2</v>
      </c>
      <c r="U29" s="7">
        <v>84.22551083807933</v>
      </c>
      <c r="V29" s="7">
        <v>90.814929108683813</v>
      </c>
      <c r="W29" s="7">
        <v>98.26717581239393</v>
      </c>
      <c r="X29" s="7">
        <v>105.24603661685279</v>
      </c>
      <c r="Y29" s="7">
        <v>115.67274362137134</v>
      </c>
      <c r="AA29" s="7">
        <f t="shared" si="12"/>
        <v>5.2776784482091443E-3</v>
      </c>
      <c r="AB29" s="7">
        <f t="shared" si="13"/>
        <v>5.6905798417972164E-3</v>
      </c>
      <c r="AC29" s="7">
        <f t="shared" si="13"/>
        <v>6.1575471706447615E-3</v>
      </c>
      <c r="AD29" s="7">
        <f t="shared" si="13"/>
        <v>6.59485153242656E-3</v>
      </c>
      <c r="AE29" s="7">
        <f t="shared" si="13"/>
        <v>7.2482023556688091E-3</v>
      </c>
    </row>
    <row r="30" spans="1:31" x14ac:dyDescent="0.25">
      <c r="B30" s="8"/>
    </row>
    <row r="31" spans="1:31" x14ac:dyDescent="0.25">
      <c r="B31" s="5"/>
      <c r="C31" s="5">
        <v>2027</v>
      </c>
      <c r="D31" s="5">
        <v>2028</v>
      </c>
      <c r="E31" s="5">
        <v>2029</v>
      </c>
      <c r="F31" s="5">
        <v>2030</v>
      </c>
      <c r="G31" s="5">
        <v>2031</v>
      </c>
      <c r="I31" s="5">
        <v>2027</v>
      </c>
      <c r="J31" s="5">
        <v>2028</v>
      </c>
      <c r="K31" s="5">
        <v>2029</v>
      </c>
      <c r="L31" s="5">
        <v>2030</v>
      </c>
      <c r="M31" s="5">
        <v>2031</v>
      </c>
      <c r="O31" s="5">
        <v>2027</v>
      </c>
      <c r="P31" s="5">
        <v>2028</v>
      </c>
      <c r="Q31" s="5">
        <v>2029</v>
      </c>
      <c r="R31" s="5">
        <v>2030</v>
      </c>
      <c r="S31" s="5">
        <v>2031</v>
      </c>
      <c r="U31" s="5">
        <v>2027</v>
      </c>
      <c r="V31" s="5">
        <v>2028</v>
      </c>
      <c r="W31" s="5">
        <v>2029</v>
      </c>
      <c r="X31" s="5">
        <v>2030</v>
      </c>
      <c r="Y31" s="5">
        <v>2031</v>
      </c>
      <c r="AA31" s="5">
        <v>2027</v>
      </c>
      <c r="AB31" s="5">
        <v>2028</v>
      </c>
      <c r="AC31" s="5">
        <v>2029</v>
      </c>
      <c r="AD31" s="5">
        <v>2030</v>
      </c>
      <c r="AE31" s="5">
        <v>2031</v>
      </c>
    </row>
    <row r="32" spans="1:31" x14ac:dyDescent="0.25">
      <c r="B32" s="6" t="s">
        <v>2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O32" s="9"/>
      <c r="P32" s="9"/>
      <c r="Q32" s="9"/>
      <c r="R32" s="9"/>
      <c r="S32" s="9"/>
      <c r="U32" s="9"/>
      <c r="V32" s="9"/>
      <c r="W32" s="9"/>
      <c r="X32" s="9"/>
      <c r="Y32" s="9"/>
      <c r="AA32" s="9"/>
      <c r="AB32" s="9"/>
      <c r="AC32" s="9"/>
      <c r="AD32" s="9"/>
      <c r="AE32" s="9"/>
    </row>
    <row r="33" spans="1:31" x14ac:dyDescent="0.25">
      <c r="B33" s="6" t="s">
        <v>3</v>
      </c>
      <c r="C33" s="9">
        <v>3.1827753067932722E-2</v>
      </c>
      <c r="D33" s="9">
        <v>3.4359771910680403E-2</v>
      </c>
      <c r="E33" s="9">
        <v>3.7115520535471465E-2</v>
      </c>
      <c r="F33" s="9">
        <v>3.9640013552659267E-2</v>
      </c>
      <c r="G33" s="9">
        <v>4.3234443858646124E-2</v>
      </c>
      <c r="I33" s="9">
        <v>3.2209690432161535E-2</v>
      </c>
      <c r="J33" s="9">
        <v>3.4777450172303888E-2</v>
      </c>
      <c r="K33" s="9">
        <v>3.7566697747497359E-2</v>
      </c>
      <c r="L33" s="9">
        <v>4.0121878566037293E-2</v>
      </c>
      <c r="M33" s="9">
        <v>4.3760002858283256E-2</v>
      </c>
      <c r="O33" s="9">
        <f t="shared" ref="O33:S40" si="14">I33-C33</f>
        <v>3.8193736422881264E-4</v>
      </c>
      <c r="P33" s="9">
        <f t="shared" si="14"/>
        <v>4.1767826162348448E-4</v>
      </c>
      <c r="Q33" s="9">
        <f t="shared" si="14"/>
        <v>4.5117721202589389E-4</v>
      </c>
      <c r="R33" s="9">
        <f t="shared" si="14"/>
        <v>4.8186501337802584E-4</v>
      </c>
      <c r="S33" s="9">
        <f t="shared" si="14"/>
        <v>5.2555899963713237E-4</v>
      </c>
      <c r="U33" s="9">
        <v>3.2209690432161514E-2</v>
      </c>
      <c r="V33" s="9">
        <v>3.4777450172303895E-2</v>
      </c>
      <c r="W33" s="9">
        <v>3.7566697747497373E-2</v>
      </c>
      <c r="X33" s="9">
        <v>4.0121878566037307E-2</v>
      </c>
      <c r="Y33" s="9">
        <v>4.376000285828327E-2</v>
      </c>
      <c r="AA33" s="9">
        <f t="shared" ref="AA33:AA39" si="15">U33-I33</f>
        <v>0</v>
      </c>
      <c r="AB33" s="9">
        <f t="shared" ref="AB33:AB39" si="16">V33-J33</f>
        <v>0</v>
      </c>
      <c r="AC33" s="9">
        <f t="shared" ref="AC33:AC39" si="17">W33-K33</f>
        <v>0</v>
      </c>
      <c r="AD33" s="9">
        <f t="shared" ref="AD33:AD39" si="18">X33-L33</f>
        <v>0</v>
      </c>
      <c r="AE33" s="9">
        <f t="shared" ref="AE33:AE39" si="19">Y33-M33</f>
        <v>0</v>
      </c>
    </row>
    <row r="34" spans="1:31" x14ac:dyDescent="0.25">
      <c r="B34" s="6" t="s">
        <v>4</v>
      </c>
      <c r="C34" s="9">
        <v>6.2428120576403243</v>
      </c>
      <c r="D34" s="9">
        <v>6.5758993446354106</v>
      </c>
      <c r="E34" s="9">
        <v>6.9834497086628993</v>
      </c>
      <c r="F34" s="9">
        <v>7.3964753963241616</v>
      </c>
      <c r="G34" s="9">
        <v>8.0016330666934543</v>
      </c>
      <c r="I34" s="9">
        <v>6.2431339308564695</v>
      </c>
      <c r="J34" s="9">
        <v>6.576239067422196</v>
      </c>
      <c r="K34" s="9">
        <v>6.9838112713676157</v>
      </c>
      <c r="L34" s="9">
        <v>7.3968590923599198</v>
      </c>
      <c r="M34" s="9">
        <v>8.0020491920803405</v>
      </c>
      <c r="O34" s="9">
        <f t="shared" si="14"/>
        <v>3.2187321614518538E-4</v>
      </c>
      <c r="P34" s="9">
        <f t="shared" si="14"/>
        <v>3.3972278678540135E-4</v>
      </c>
      <c r="Q34" s="9">
        <f t="shared" si="14"/>
        <v>3.6156270471643381E-4</v>
      </c>
      <c r="R34" s="9">
        <f t="shared" si="14"/>
        <v>3.8369603575816313E-4</v>
      </c>
      <c r="S34" s="9">
        <f t="shared" si="14"/>
        <v>4.1612538688617917E-4</v>
      </c>
      <c r="U34" s="9">
        <v>6.2430338199293649</v>
      </c>
      <c r="V34" s="9">
        <v>6.5761334048151907</v>
      </c>
      <c r="W34" s="9">
        <v>6.9836988159790998</v>
      </c>
      <c r="X34" s="9">
        <v>7.3967397529307961</v>
      </c>
      <c r="Y34" s="9">
        <v>8.0019197662810431</v>
      </c>
      <c r="AA34" s="9">
        <f t="shared" si="15"/>
        <v>-1.001109271046019E-4</v>
      </c>
      <c r="AB34" s="9">
        <f t="shared" si="16"/>
        <v>-1.0566260700528574E-4</v>
      </c>
      <c r="AC34" s="9">
        <f t="shared" si="17"/>
        <v>-1.1245538851589743E-4</v>
      </c>
      <c r="AD34" s="9">
        <f t="shared" si="18"/>
        <v>-1.1933942912367712E-4</v>
      </c>
      <c r="AE34" s="9">
        <f t="shared" si="19"/>
        <v>-1.2942579929742237E-4</v>
      </c>
    </row>
    <row r="35" spans="1:31" x14ac:dyDescent="0.25">
      <c r="A35" t="s">
        <v>14</v>
      </c>
      <c r="B35" s="6" t="s">
        <v>5</v>
      </c>
      <c r="C35" s="9">
        <v>5.0253129871354156</v>
      </c>
      <c r="D35" s="9">
        <v>4.813399093375204</v>
      </c>
      <c r="E35" s="9">
        <v>4.8261196556920423</v>
      </c>
      <c r="F35" s="9">
        <v>4.9414446118966895</v>
      </c>
      <c r="G35" s="9">
        <v>5.1585050474124676</v>
      </c>
      <c r="I35" s="9">
        <v>5.0253129871354156</v>
      </c>
      <c r="J35" s="9">
        <v>4.8133990933752013</v>
      </c>
      <c r="K35" s="9">
        <v>4.8261196556920405</v>
      </c>
      <c r="L35" s="9">
        <v>4.9414446118966868</v>
      </c>
      <c r="M35" s="9">
        <v>5.1585050474124658</v>
      </c>
      <c r="O35" s="9">
        <f t="shared" si="14"/>
        <v>0</v>
      </c>
      <c r="P35" s="9">
        <f t="shared" si="14"/>
        <v>0</v>
      </c>
      <c r="Q35" s="9">
        <f t="shared" si="14"/>
        <v>0</v>
      </c>
      <c r="R35" s="9">
        <f t="shared" si="14"/>
        <v>0</v>
      </c>
      <c r="S35" s="9">
        <f t="shared" si="14"/>
        <v>0</v>
      </c>
      <c r="U35" s="9">
        <v>5.0253129871354147</v>
      </c>
      <c r="V35" s="9">
        <v>4.813399093375204</v>
      </c>
      <c r="W35" s="9">
        <v>4.8261196556920423</v>
      </c>
      <c r="X35" s="9">
        <v>4.9414446118966895</v>
      </c>
      <c r="Y35" s="9">
        <v>5.1585050474124676</v>
      </c>
      <c r="AA35" s="9">
        <f t="shared" si="15"/>
        <v>0</v>
      </c>
      <c r="AB35" s="9">
        <f t="shared" si="16"/>
        <v>0</v>
      </c>
      <c r="AC35" s="9">
        <f t="shared" si="17"/>
        <v>0</v>
      </c>
      <c r="AD35" s="9">
        <f t="shared" si="18"/>
        <v>0</v>
      </c>
      <c r="AE35" s="9">
        <f t="shared" si="19"/>
        <v>0</v>
      </c>
    </row>
    <row r="36" spans="1:31" x14ac:dyDescent="0.25">
      <c r="B36" s="6" t="s">
        <v>6</v>
      </c>
      <c r="C36" s="9">
        <v>5.8890723476022862</v>
      </c>
      <c r="D36" s="9">
        <v>5.3477978530748258</v>
      </c>
      <c r="E36" s="9">
        <v>5.2638472313445552</v>
      </c>
      <c r="F36" s="9">
        <v>5.4789277382141419</v>
      </c>
      <c r="G36" s="9">
        <v>5.8663890266638976</v>
      </c>
      <c r="I36" s="9">
        <v>5.9412060426640139</v>
      </c>
      <c r="J36" s="9">
        <v>5.3945962761667561</v>
      </c>
      <c r="K36" s="9">
        <v>5.3098181641270523</v>
      </c>
      <c r="L36" s="9">
        <v>5.5270186914504995</v>
      </c>
      <c r="M36" s="9">
        <v>5.9182991351949301</v>
      </c>
      <c r="O36" s="9">
        <f t="shared" si="14"/>
        <v>5.2133695061727714E-2</v>
      </c>
      <c r="P36" s="9">
        <f t="shared" si="14"/>
        <v>4.6798423091930275E-2</v>
      </c>
      <c r="Q36" s="9">
        <f t="shared" si="14"/>
        <v>4.5970932782497087E-2</v>
      </c>
      <c r="R36" s="9">
        <f t="shared" si="14"/>
        <v>4.8090953236357592E-2</v>
      </c>
      <c r="S36" s="9">
        <f t="shared" si="14"/>
        <v>5.1910108531032506E-2</v>
      </c>
      <c r="U36" s="9">
        <v>5.9415312741957491</v>
      </c>
      <c r="V36" s="9">
        <v>5.3948882240673814</v>
      </c>
      <c r="W36" s="9">
        <v>5.3101049498012038</v>
      </c>
      <c r="X36" s="9">
        <v>5.5273187026882473</v>
      </c>
      <c r="Y36" s="9">
        <v>5.9186229719015033</v>
      </c>
      <c r="AA36" s="9">
        <f t="shared" si="15"/>
        <v>3.2523153173524832E-4</v>
      </c>
      <c r="AB36" s="9">
        <f t="shared" si="16"/>
        <v>2.9194790062536669E-4</v>
      </c>
      <c r="AC36" s="9">
        <f t="shared" si="17"/>
        <v>2.8678567415152401E-4</v>
      </c>
      <c r="AD36" s="9">
        <f t="shared" si="18"/>
        <v>3.0001123774781036E-4</v>
      </c>
      <c r="AE36" s="9">
        <f t="shared" si="19"/>
        <v>3.2383670657321062E-4</v>
      </c>
    </row>
    <row r="37" spans="1:31" x14ac:dyDescent="0.25">
      <c r="B37" s="6" t="s">
        <v>7</v>
      </c>
      <c r="C37" s="9">
        <v>5.1734091213034601</v>
      </c>
      <c r="D37" s="9">
        <v>5.4964329165392769</v>
      </c>
      <c r="E37" s="9">
        <v>5.8602956068974326</v>
      </c>
      <c r="F37" s="9">
        <v>6.1844489067217943</v>
      </c>
      <c r="G37" s="9">
        <v>6.6974168620670094</v>
      </c>
      <c r="I37" s="9">
        <v>5.1748033747634254</v>
      </c>
      <c r="J37" s="9">
        <v>5.4979142261422194</v>
      </c>
      <c r="K37" s="9">
        <v>5.861874978881116</v>
      </c>
      <c r="L37" s="9">
        <v>6.186115639254246</v>
      </c>
      <c r="M37" s="9">
        <v>6.6992218414169509</v>
      </c>
      <c r="O37" s="9">
        <f t="shared" si="14"/>
        <v>1.3942534599653555E-3</v>
      </c>
      <c r="P37" s="9">
        <f t="shared" si="14"/>
        <v>1.4813096029424599E-3</v>
      </c>
      <c r="Q37" s="9">
        <f t="shared" si="14"/>
        <v>1.5793719836834086E-3</v>
      </c>
      <c r="R37" s="9">
        <f t="shared" si="14"/>
        <v>1.6667325324517535E-3</v>
      </c>
      <c r="S37" s="9">
        <f t="shared" si="14"/>
        <v>1.8049793499415046E-3</v>
      </c>
      <c r="U37" s="9">
        <v>5.1748039132270529</v>
      </c>
      <c r="V37" s="9">
        <v>5.4979147982271162</v>
      </c>
      <c r="W37" s="9">
        <v>5.8618755888379113</v>
      </c>
      <c r="X37" s="9">
        <v>6.1861162829498699</v>
      </c>
      <c r="Y37" s="9">
        <v>6.6992225385037871</v>
      </c>
      <c r="AA37" s="9">
        <f t="shared" si="15"/>
        <v>5.3846362746412524E-7</v>
      </c>
      <c r="AB37" s="9">
        <f t="shared" si="16"/>
        <v>5.72084896788283E-7</v>
      </c>
      <c r="AC37" s="9">
        <f t="shared" si="17"/>
        <v>6.0995679529440849E-7</v>
      </c>
      <c r="AD37" s="9">
        <f t="shared" si="18"/>
        <v>6.4369562391419777E-7</v>
      </c>
      <c r="AE37" s="9">
        <f t="shared" si="19"/>
        <v>6.9708683625435697E-7</v>
      </c>
    </row>
    <row r="38" spans="1:31" x14ac:dyDescent="0.25">
      <c r="B38" s="6" t="s">
        <v>8</v>
      </c>
      <c r="C38" s="9">
        <v>22.800401912252347</v>
      </c>
      <c r="D38" s="9">
        <v>24.904395424330929</v>
      </c>
      <c r="E38" s="9">
        <v>27.295291445241755</v>
      </c>
      <c r="F38" s="9">
        <v>29.606332724608588</v>
      </c>
      <c r="G38" s="9">
        <v>32.949367524441151</v>
      </c>
      <c r="I38" s="9">
        <v>22.760214354486809</v>
      </c>
      <c r="J38" s="9">
        <v>24.860499407340392</v>
      </c>
      <c r="K38" s="9">
        <v>27.247181280083058</v>
      </c>
      <c r="L38" s="9">
        <v>29.554149161740916</v>
      </c>
      <c r="M38" s="9">
        <v>32.891291591577215</v>
      </c>
      <c r="O38" s="9">
        <f t="shared" si="14"/>
        <v>-4.0187557765538173E-2</v>
      </c>
      <c r="P38" s="9">
        <f t="shared" si="14"/>
        <v>-4.3896016990537134E-2</v>
      </c>
      <c r="Q38" s="9">
        <f t="shared" si="14"/>
        <v>-4.8110165158696816E-2</v>
      </c>
      <c r="R38" s="9">
        <f t="shared" si="14"/>
        <v>-5.2183562867671895E-2</v>
      </c>
      <c r="S38" s="9">
        <f t="shared" si="14"/>
        <v>-5.8075932863935975E-2</v>
      </c>
      <c r="U38" s="9">
        <v>22.760505831863842</v>
      </c>
      <c r="V38" s="9">
        <v>24.860817781897257</v>
      </c>
      <c r="W38" s="9">
        <v>27.247530219544167</v>
      </c>
      <c r="X38" s="9">
        <v>29.554527645253607</v>
      </c>
      <c r="Y38" s="9">
        <v>32.891712812012642</v>
      </c>
      <c r="AA38" s="9">
        <f t="shared" si="15"/>
        <v>2.9147737703283383E-4</v>
      </c>
      <c r="AB38" s="9">
        <f t="shared" si="16"/>
        <v>3.1837455686556382E-4</v>
      </c>
      <c r="AC38" s="9">
        <f t="shared" si="17"/>
        <v>3.4893946110869933E-4</v>
      </c>
      <c r="AD38" s="9">
        <f t="shared" si="18"/>
        <v>3.7848351269076375E-4</v>
      </c>
      <c r="AE38" s="9">
        <f t="shared" si="19"/>
        <v>4.2122043542747178E-4</v>
      </c>
    </row>
    <row r="39" spans="1:31" x14ac:dyDescent="0.25">
      <c r="B39" s="6" t="s">
        <v>9</v>
      </c>
      <c r="C39" s="9">
        <v>3.0903127120337739E-2</v>
      </c>
      <c r="D39" s="9">
        <v>3.3395819461467018E-2</v>
      </c>
      <c r="E39" s="9">
        <v>3.6216141408248331E-2</v>
      </c>
      <c r="F39" s="9">
        <v>3.8872365185738944E-2</v>
      </c>
      <c r="G39" s="9">
        <v>4.2814446783100563E-2</v>
      </c>
      <c r="I39" s="9">
        <v>2.7702080965969857E-2</v>
      </c>
      <c r="J39" s="9">
        <v>2.9936572148312742E-2</v>
      </c>
      <c r="K39" s="9">
        <v>3.2464755998950309E-2</v>
      </c>
      <c r="L39" s="9">
        <v>3.4845839500993486E-2</v>
      </c>
      <c r="M39" s="9">
        <v>3.8379587498706728E-2</v>
      </c>
      <c r="O39" s="9">
        <f t="shared" si="14"/>
        <v>-3.2010461543678821E-3</v>
      </c>
      <c r="P39" s="9">
        <f t="shared" si="14"/>
        <v>-3.4592473131542754E-3</v>
      </c>
      <c r="Q39" s="9">
        <f t="shared" si="14"/>
        <v>-3.751385409298022E-3</v>
      </c>
      <c r="R39" s="9">
        <f t="shared" si="14"/>
        <v>-4.0265256847454578E-3</v>
      </c>
      <c r="S39" s="9">
        <f t="shared" si="14"/>
        <v>-4.4348592843938342E-3</v>
      </c>
      <c r="U39" s="9">
        <v>2.7702807499953363E-2</v>
      </c>
      <c r="V39" s="9">
        <v>2.9937357285611369E-2</v>
      </c>
      <c r="W39" s="9">
        <v>3.2465607442151601E-2</v>
      </c>
      <c r="X39" s="9">
        <v>3.4846753392141688E-2</v>
      </c>
      <c r="Y39" s="9">
        <v>3.838059406838016E-2</v>
      </c>
      <c r="AA39" s="9">
        <f t="shared" si="15"/>
        <v>7.2653398350622234E-7</v>
      </c>
      <c r="AB39" s="9">
        <f t="shared" si="16"/>
        <v>7.8513729862700332E-7</v>
      </c>
      <c r="AC39" s="9">
        <f t="shared" si="17"/>
        <v>8.5144320129126871E-7</v>
      </c>
      <c r="AD39" s="9">
        <f t="shared" si="18"/>
        <v>9.1389114820206174E-7</v>
      </c>
      <c r="AE39" s="9">
        <f t="shared" si="19"/>
        <v>1.0065696734312679E-6</v>
      </c>
    </row>
    <row r="40" spans="1:31" x14ac:dyDescent="0.25">
      <c r="B40" s="6" t="s">
        <v>10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O40" s="9">
        <f t="shared" si="14"/>
        <v>0</v>
      </c>
      <c r="P40" s="9">
        <f t="shared" si="14"/>
        <v>0</v>
      </c>
      <c r="Q40" s="9">
        <f t="shared" si="14"/>
        <v>0</v>
      </c>
      <c r="R40" s="9">
        <f t="shared" si="14"/>
        <v>0</v>
      </c>
      <c r="S40" s="9">
        <f t="shared" si="14"/>
        <v>0</v>
      </c>
      <c r="U40" s="9"/>
      <c r="V40" s="9"/>
      <c r="W40" s="9"/>
      <c r="X40" s="9"/>
      <c r="Y40" s="9"/>
      <c r="AA40" s="7"/>
      <c r="AB40" s="7"/>
      <c r="AC40" s="7"/>
      <c r="AD40" s="7"/>
      <c r="AE40" s="7"/>
    </row>
    <row r="41" spans="1:31" x14ac:dyDescent="0.25">
      <c r="O41" s="10"/>
      <c r="P41" s="10"/>
      <c r="Q41" s="10"/>
      <c r="R41" s="10"/>
      <c r="S41" s="10"/>
    </row>
  </sheetData>
  <mergeCells count="2">
    <mergeCell ref="O5:P5"/>
    <mergeCell ref="L5:M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asExcelAttachment xmlns="89ffb768-0cf9-4c68-b1c9-1b93436307db">false</HasExcelAttachment>
    <MunishStatus xmlns="89ffb768-0cf9-4c68-b1c9-1b93436307db">N/A</MunishStatus>
    <TorysCounsel xmlns="89ffb768-0cf9-4c68-b1c9-1b93436307db">
      <Value>N/A</Value>
    </TorysCounsel>
    <CrossReference xmlns="89ffb768-0cf9-4c68-b1c9-1b93436307db" xsi:nil="true"/>
    <Issue_x002f_Theme xmlns="89ffb768-0cf9-4c68-b1c9-1b93436307db" xsi:nil="true"/>
    <Attachment xmlns="89ffb768-0cf9-4c68-b1c9-1b93436307db">false</Attachment>
    <ZubairStatus xmlns="89ffb768-0cf9-4c68-b1c9-1b93436307db">N/A</ZubairStatus>
    <ExhibitRef xmlns="89ffb768-0cf9-4c68-b1c9-1b93436307db" xsi:nil="true"/>
    <BBA_DRP xmlns="89ffb768-0cf9-4c68-b1c9-1b93436307db">
      <UserInfo>
        <DisplayName/>
        <AccountId xsi:nil="true"/>
        <AccountType/>
      </UserInfo>
    </BBA_DRP>
    <AnchorIRR xmlns="89ffb768-0cf9-4c68-b1c9-1b93436307db">false</AnchorIRR>
    <StatusNotes xmlns="89ffb768-0cf9-4c68-b1c9-1b93436307db" xsi:nil="true"/>
    <KristonStatus xmlns="89ffb768-0cf9-4c68-b1c9-1b93436307db">N/A</KristonStatus>
    <IRR xmlns="89ffb768-0cf9-4c68-b1c9-1b93436307db">false</IRR>
    <ABlairStatus xmlns="89ffb768-0cf9-4c68-b1c9-1b93436307db">N/A</ABlairStatus>
    <IRR_x0020_Label xmlns="89ffb768-0cf9-4c68-b1c9-1b93436307db" xsi:nil="true"/>
    <Intervenor xmlns="89ffb768-0cf9-4c68-b1c9-1b93436307db">BOMA</Intervenor>
    <UsmanStatus xmlns="89ffb768-0cf9-4c68-b1c9-1b93436307db">N/A</UsmanStatus>
    <S_x002e_VetsisStatus xmlns="89ffb768-0cf9-4c68-b1c9-1b93436307db">N/A</S_x002e_VetsisStatus>
    <Strategic_x003f_ xmlns="89ffb768-0cf9-4c68-b1c9-1b93436307db">false</Strategic_x003f_>
    <S_x002e_SheehyStatus xmlns="89ffb768-0cf9-4c68-b1c9-1b93436307db">N/A</S_x002e_SheehyStatus>
    <Ex_x002e_ xmlns="89ffb768-0cf9-4c68-b1c9-1b93436307db">Ex 7</Ex_x002e_>
    <LincolnStatus xmlns="89ffb768-0cf9-4c68-b1c9-1b93436307db">N/A</LincolnStatus>
    <BBA_Comments xmlns="89ffb768-0cf9-4c68-b1c9-1b93436307db" xsi:nil="true"/>
    <RegContact xmlns="89ffb768-0cf9-4c68-b1c9-1b93436307db" xsi:nil="true"/>
    <SaadStatus xmlns="89ffb768-0cf9-4c68-b1c9-1b93436307db">N/A</SaadStatus>
    <Witness_x0028_es_x0029_ xmlns="89ffb768-0cf9-4c68-b1c9-1b93436307db">
      <Value>S. Vetsis</Value>
      <Value>A. Blair</Value>
    </Witness_x0028_es_x0029_>
    <Status xmlns="89ffb768-0cf9-4c68-b1c9-1b93436307db">Final - Ready for PDF</Status>
    <GlenWinn xmlns="89ffb768-0cf9-4c68-b1c9-1b93436307db">
      <UserInfo>
        <DisplayName/>
        <AccountId xsi:nil="true"/>
        <AccountType/>
      </UserInfo>
    </GlenWinn>
    <FinanceInputs_x002f_Validation xmlns="89ffb768-0cf9-4c68-b1c9-1b93436307db">N/A</FinanceInputs_x002f_Validation>
    <Confidential xmlns="89ffb768-0cf9-4c68-b1c9-1b93436307db">N/A</Confidential>
    <SME_x0028_s_x0029_ xmlns="89ffb768-0cf9-4c68-b1c9-1b93436307db" xsi:nil="true"/>
    <BradStatus xmlns="89ffb768-0cf9-4c68-b1c9-1b93436307db">N/A</BradStatus>
    <SamStatus xmlns="89ffb768-0cf9-4c68-b1c9-1b93436307db">N/A</SamStatus>
    <ErinIntervention xmlns="89ffb768-0cf9-4c68-b1c9-1b93436307db">false</ErinIntervention>
    <GeneralNotes xmlns="89ffb768-0cf9-4c68-b1c9-1b93436307db" xsi:nil="true"/>
  </documentManagement>
</p:properties>
</file>

<file path=customXml/itemProps1.xml><?xml version="1.0" encoding="utf-8"?>
<ds:datastoreItem xmlns:ds="http://schemas.openxmlformats.org/officeDocument/2006/customXml" ds:itemID="{603C903B-30C4-45AD-A47B-B9BF25CB41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94CF2F-92B7-47B9-AD4E-94FE600A58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6AD3B1-BE52-47D9-9365-0CDE98C23345}">
  <ds:schemaRefs>
    <ds:schemaRef ds:uri="http://schemas.microsoft.com/office/2006/metadata/properties"/>
    <ds:schemaRef ds:uri="89ffb768-0cf9-4c68-b1c9-1b93436307db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JT4.10_7-BOMA-05(2)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Blair</dc:creator>
  <cp:lastModifiedBy>Susan Kim</cp:lastModifiedBy>
  <dcterms:created xsi:type="dcterms:W3CDTF">2026-06-18T19:52:33Z</dcterms:created>
  <dcterms:modified xsi:type="dcterms:W3CDTF">2026-07-08T14:51:09Z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