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154 - Northeast Power Line Tx Project (Mississagi x Hanmer)/Working Folder/Interrogatories/Interrogatory Responses by HONI/PDF Folder - RRA/Live Excels/"/>
    </mc:Choice>
  </mc:AlternateContent>
  <xr:revisionPtr revIDLastSave="266" documentId="8_{E4C273C5-CF4E-4F17-9DAA-F4C3F3D13E0C}" xr6:coauthVersionLast="47" xr6:coauthVersionMax="47" xr10:uidLastSave="{DE00F545-CD9B-4879-973C-183FD0A599AA}"/>
  <bookViews>
    <workbookView xWindow="28680" yWindow="-120" windowWidth="29040" windowHeight="15720" xr2:uid="{FD57E175-0EB4-4352-8824-CDA66A6D897B}"/>
  </bookViews>
  <sheets>
    <sheet name="NEPL" sheetId="1" r:id="rId1"/>
  </sheets>
  <externalReferences>
    <externalReference r:id="rId2"/>
  </externalReferences>
  <definedNames>
    <definedName name="Award">[1]Assumptions!$D$46</definedName>
    <definedName name="Curr_Mth">[1]Assumptions!$B$11</definedName>
    <definedName name="Curr_Yr">[1]Assumptions!$B$10</definedName>
    <definedName name="_xlnm.Print_Titles" localSheetId="0">NEPL!$B:$B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0" i="1"/>
  <c r="C18" i="1"/>
  <c r="C25" i="1"/>
  <c r="D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R23" i="1"/>
  <c r="S23" i="1"/>
  <c r="T23" i="1"/>
  <c r="U23" i="1"/>
  <c r="V23" i="1"/>
  <c r="W23" i="1"/>
  <c r="X23" i="1"/>
  <c r="Y23" i="1"/>
  <c r="Z23" i="1"/>
  <c r="AA23" i="1"/>
  <c r="AB23" i="1"/>
  <c r="AC23" i="1"/>
  <c r="E23" i="1"/>
  <c r="F23" i="1"/>
  <c r="G23" i="1"/>
  <c r="H23" i="1"/>
  <c r="I23" i="1"/>
  <c r="J23" i="1"/>
  <c r="K23" i="1"/>
  <c r="L23" i="1"/>
  <c r="M23" i="1"/>
  <c r="N23" i="1"/>
  <c r="O23" i="1"/>
  <c r="P23" i="1"/>
  <c r="C9" i="1"/>
  <c r="C13" i="1"/>
  <c r="C7" i="1"/>
  <c r="BT12" i="1"/>
  <c r="BV12" i="1"/>
  <c r="BW12" i="1"/>
  <c r="BX12" i="1"/>
  <c r="BY12" i="1"/>
  <c r="BZ12" i="1"/>
  <c r="CA12" i="1"/>
  <c r="CB12" i="1"/>
  <c r="CC12" i="1"/>
  <c r="BF12" i="1"/>
  <c r="BG12" i="1"/>
  <c r="BH12" i="1"/>
  <c r="BI12" i="1"/>
  <c r="BK12" i="1"/>
  <c r="BL12" i="1"/>
  <c r="BM12" i="1"/>
  <c r="BN12" i="1"/>
  <c r="BO12" i="1"/>
  <c r="BP12" i="1"/>
  <c r="AS12" i="1"/>
  <c r="AT12" i="1"/>
  <c r="AU12" i="1"/>
  <c r="AV12" i="1"/>
  <c r="AW12" i="1"/>
  <c r="AX12" i="1"/>
  <c r="AY12" i="1"/>
  <c r="AZ12" i="1"/>
  <c r="BA12" i="1"/>
  <c r="BB12" i="1"/>
  <c r="BC12" i="1"/>
  <c r="AR12" i="1"/>
  <c r="AH12" i="1"/>
  <c r="AI12" i="1"/>
  <c r="AJ12" i="1"/>
  <c r="AK12" i="1"/>
  <c r="AL12" i="1"/>
  <c r="AM12" i="1"/>
  <c r="AN12" i="1"/>
  <c r="AO12" i="1"/>
  <c r="AP12" i="1"/>
  <c r="AE12" i="1"/>
  <c r="T12" i="1"/>
  <c r="Y12" i="1"/>
  <c r="Z12" i="1"/>
  <c r="AA12" i="1"/>
  <c r="AB12" i="1"/>
  <c r="AC12" i="1"/>
  <c r="R12" i="1"/>
  <c r="I12" i="1"/>
  <c r="K12" i="1"/>
  <c r="L12" i="1"/>
  <c r="M12" i="1"/>
  <c r="F12" i="1"/>
  <c r="D12" i="1"/>
  <c r="C10" i="1"/>
  <c r="E12" i="1"/>
  <c r="G12" i="1"/>
  <c r="H12" i="1"/>
  <c r="J12" i="1"/>
  <c r="N12" i="1"/>
  <c r="O12" i="1"/>
  <c r="P12" i="1"/>
  <c r="S12" i="1"/>
  <c r="U12" i="1"/>
  <c r="V12" i="1"/>
  <c r="W12" i="1"/>
  <c r="X12" i="1"/>
  <c r="AF12" i="1"/>
  <c r="AG12" i="1"/>
  <c r="BE12" i="1"/>
  <c r="BJ12" i="1"/>
  <c r="BR12" i="1"/>
  <c r="BS12" i="1"/>
  <c r="BU12" i="1"/>
  <c r="C12" i="1" l="1"/>
  <c r="C14" i="1" l="1"/>
  <c r="BR4" i="1"/>
</calcChain>
</file>

<file path=xl/sharedStrings.xml><?xml version="1.0" encoding="utf-8"?>
<sst xmlns="http://schemas.openxmlformats.org/spreadsheetml/2006/main" count="101" uniqueCount="25">
  <si>
    <t>ATTACHMENT 1: Overhead and AFUDC Cost Estimate Calculation – NEPL Project</t>
  </si>
  <si>
    <t>Total</t>
  </si>
  <si>
    <t>Previous Years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</si>
  <si>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</si>
  <si>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</si>
  <si>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</si>
  <si>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</si>
  <si>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</si>
  <si>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</si>
  <si>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</si>
  <si>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</si>
  <si>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</si>
  <si>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</si>
  <si>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</si>
  <si>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</si>
  <si>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Table 1 - Line Cost</t>
  </si>
  <si>
    <t>Direct Capital Expenditure (Direct + Contingency)</t>
  </si>
  <si>
    <t>AFUDC (Cost)</t>
  </si>
  <si>
    <t xml:space="preserve"> -   </t>
  </si>
  <si>
    <t>Overhead (Cost)</t>
  </si>
  <si>
    <t>Cumulative Capital Expenditure</t>
  </si>
  <si>
    <t xml:space="preserve">Table 2 - Station Cost </t>
  </si>
  <si>
    <t xml:space="preserve">AFUDC (Cost) </t>
  </si>
  <si>
    <t>Removals</t>
  </si>
  <si>
    <t>Expenditure after removals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</si>
</sst>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,"/>
    <numFmt numFmtId="165" formatCode="#,##0.00,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0" fillId="2" borderId="0" xfId="0" applyFill="1"/>
    <xf numFmtId="43" fontId="0" fillId="2" borderId="0" xfId="1" applyFont="1" applyFill="1"/>
    <xf numFmtId="0" fontId="2" fillId="2" borderId="0" xfId="0" applyFont="1" applyFill="1" applyAlignment="1">
      <alignment horizontal="center"/>
    </xf>
    <xf numFmtId="43" fontId="2" fillId="2" borderId="3" xfId="1" applyFont="1" applyFill="1" applyBorder="1"/>
    <xf numFmtId="43" fontId="0" fillId="2" borderId="3" xfId="1" applyFont="1" applyFill="1" applyBorder="1"/>
    <xf numFmtId="0" fontId="0" fillId="2" borderId="4" xfId="0" applyFill="1" applyBorder="1"/>
    <xf numFmtId="0" fontId="0" fillId="2" borderId="5" xfId="0" applyFill="1" applyBorder="1"/>
    <xf numFmtId="43" fontId="0" fillId="2" borderId="5" xfId="1" applyFont="1" applyFill="1" applyBorder="1"/>
    <xf numFmtId="43" fontId="2" fillId="2" borderId="5" xfId="1" applyFont="1" applyFill="1" applyBorder="1"/>
    <xf numFmtId="0" fontId="3" fillId="3" borderId="5" xfId="0" applyFont="1" applyFill="1" applyBorder="1"/>
    <xf numFmtId="43" fontId="3" fillId="4" borderId="3" xfId="1" applyFont="1" applyFill="1" applyBorder="1"/>
    <xf numFmtId="43" fontId="0" fillId="2" borderId="4" xfId="1" applyFont="1" applyFill="1" applyBorder="1"/>
    <xf numFmtId="10" fontId="0" fillId="2" borderId="3" xfId="2" applyNumberFormat="1" applyFont="1" applyFill="1" applyBorder="1"/>
    <xf numFmtId="43" fontId="2" fillId="2" borderId="0" xfId="1" applyFont="1" applyFill="1" applyBorder="1"/>
    <xf numFmtId="43" fontId="0" fillId="2" borderId="0" xfId="1" applyFont="1" applyFill="1" applyBorder="1"/>
    <xf numFmtId="43" fontId="2" fillId="2" borderId="4" xfId="1" applyFont="1" applyFill="1" applyBorder="1"/>
    <xf numFmtId="10" fontId="0" fillId="2" borderId="4" xfId="2" applyNumberFormat="1" applyFont="1" applyFill="1" applyBorder="1"/>
    <xf numFmtId="43" fontId="2" fillId="5" borderId="12" xfId="1" applyFont="1" applyFill="1" applyBorder="1"/>
    <xf numFmtId="43" fontId="2" fillId="5" borderId="3" xfId="1" applyFont="1" applyFill="1" applyBorder="1"/>
    <xf numFmtId="10" fontId="0" fillId="5" borderId="3" xfId="2" applyNumberFormat="1" applyFont="1" applyFill="1" applyBorder="1"/>
    <xf numFmtId="0" fontId="2" fillId="6" borderId="2" xfId="0" applyFont="1" applyFill="1" applyBorder="1"/>
    <xf numFmtId="0" fontId="2" fillId="6" borderId="4" xfId="0" applyFont="1" applyFill="1" applyBorder="1" applyAlignment="1">
      <alignment horizontal="center"/>
    </xf>
    <xf numFmtId="43" fontId="2" fillId="6" borderId="6" xfId="1" applyFont="1" applyFill="1" applyBorder="1" applyAlignment="1">
      <alignment horizontal="center"/>
    </xf>
    <xf numFmtId="43" fontId="2" fillId="6" borderId="6" xfId="1" applyFont="1" applyFill="1" applyBorder="1" applyAlignment="1">
      <alignment horizontal="center" vertical="center"/>
    </xf>
    <xf numFmtId="43" fontId="2" fillId="5" borderId="1" xfId="1" applyFont="1" applyFill="1" applyBorder="1"/>
    <xf numFmtId="43" fontId="2" fillId="5" borderId="6" xfId="1" applyFont="1" applyFill="1" applyBorder="1" applyAlignment="1">
      <alignment horizontal="center"/>
    </xf>
    <xf numFmtId="43" fontId="0" fillId="5" borderId="5" xfId="1" applyFont="1" applyFill="1" applyBorder="1"/>
    <xf numFmtId="43" fontId="0" fillId="5" borderId="3" xfId="1" applyFont="1" applyFill="1" applyBorder="1"/>
    <xf numFmtId="43" fontId="0" fillId="5" borderId="8" xfId="1" applyFont="1" applyFill="1" applyBorder="1"/>
    <xf numFmtId="43" fontId="0" fillId="5" borderId="4" xfId="1" applyFont="1" applyFill="1" applyBorder="1"/>
    <xf numFmtId="10" fontId="0" fillId="5" borderId="4" xfId="2" applyNumberFormat="1" applyFont="1" applyFill="1" applyBorder="1"/>
    <xf numFmtId="43" fontId="0" fillId="0" borderId="3" xfId="1" applyFont="1" applyFill="1" applyBorder="1"/>
    <xf numFmtId="9" fontId="0" fillId="2" borderId="0" xfId="2" applyFont="1" applyFill="1"/>
    <xf numFmtId="10" fontId="0" fillId="0" borderId="4" xfId="2" applyNumberFormat="1" applyFont="1" applyFill="1" applyBorder="1"/>
    <xf numFmtId="43" fontId="0" fillId="0" borderId="0" xfId="1" applyFont="1" applyFill="1" applyBorder="1"/>
    <xf numFmtId="43" fontId="2" fillId="2" borderId="6" xfId="1" applyFont="1" applyFill="1" applyBorder="1"/>
    <xf numFmtId="0" fontId="2" fillId="6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43" fontId="0" fillId="0" borderId="0" xfId="1" applyFont="1" applyFill="1"/>
    <xf numFmtId="43" fontId="2" fillId="0" borderId="5" xfId="1" applyFont="1" applyFill="1" applyBorder="1"/>
    <xf numFmtId="43" fontId="2" fillId="0" borderId="3" xfId="1" applyFont="1" applyFill="1" applyBorder="1"/>
    <xf numFmtId="43" fontId="0" fillId="0" borderId="14" xfId="1" applyFont="1" applyFill="1" applyBorder="1"/>
    <xf numFmtId="43" fontId="0" fillId="0" borderId="13" xfId="1" applyFont="1" applyFill="1" applyBorder="1"/>
    <xf numFmtId="43" fontId="2" fillId="0" borderId="0" xfId="1" applyFont="1" applyFill="1"/>
    <xf numFmtId="43" fontId="2" fillId="0" borderId="4" xfId="1" applyFont="1" applyFill="1" applyBorder="1"/>
    <xf numFmtId="43" fontId="0" fillId="0" borderId="15" xfId="1" applyFont="1" applyFill="1" applyBorder="1"/>
    <xf numFmtId="43" fontId="0" fillId="5" borderId="6" xfId="1" applyFont="1" applyFill="1" applyBorder="1"/>
    <xf numFmtId="43" fontId="0" fillId="0" borderId="16" xfId="1" applyFont="1" applyFill="1" applyBorder="1"/>
    <xf numFmtId="43" fontId="0" fillId="0" borderId="18" xfId="1" applyFont="1" applyFill="1" applyBorder="1"/>
    <xf numFmtId="0" fontId="6" fillId="7" borderId="0" xfId="0" applyFont="1" applyFill="1"/>
    <xf numFmtId="0" fontId="6" fillId="0" borderId="0" xfId="0" applyFont="1"/>
    <xf numFmtId="0" fontId="6" fillId="7" borderId="0" xfId="0" applyFont="1" applyFill="1" applyAlignment="1">
      <alignment horizontal="right"/>
    </xf>
    <xf numFmtId="2" fontId="0" fillId="2" borderId="0" xfId="0" applyNumberFormat="1" applyFill="1"/>
    <xf numFmtId="0" fontId="6" fillId="0" borderId="17" xfId="0" applyFont="1" applyBorder="1"/>
    <xf numFmtId="164" fontId="2" fillId="2" borderId="3" xfId="1" applyNumberFormat="1" applyFont="1" applyFill="1" applyBorder="1"/>
    <xf numFmtId="164" fontId="2" fillId="2" borderId="3" xfId="0" applyNumberFormat="1" applyFont="1" applyFill="1" applyBorder="1"/>
    <xf numFmtId="164" fontId="0" fillId="2" borderId="4" xfId="0" applyNumberFormat="1" applyFill="1" applyBorder="1"/>
    <xf numFmtId="43" fontId="6" fillId="0" borderId="0" xfId="0" applyNumberFormat="1" applyFont="1"/>
    <xf numFmtId="43" fontId="0" fillId="9" borderId="18" xfId="1" applyFont="1" applyFill="1" applyBorder="1"/>
    <xf numFmtId="43" fontId="5" fillId="0" borderId="3" xfId="1" applyFont="1" applyFill="1" applyBorder="1"/>
    <xf numFmtId="43" fontId="4" fillId="0" borderId="3" xfId="1" applyFont="1" applyFill="1" applyBorder="1"/>
    <xf numFmtId="165" fontId="0" fillId="0" borderId="3" xfId="1" applyNumberFormat="1" applyFont="1" applyBorder="1"/>
    <xf numFmtId="165" fontId="0" fillId="2" borderId="3" xfId="1" applyNumberFormat="1" applyFont="1" applyFill="1" applyBorder="1"/>
    <xf numFmtId="165" fontId="2" fillId="5" borderId="1" xfId="1" applyNumberFormat="1" applyFont="1" applyFill="1" applyBorder="1"/>
    <xf numFmtId="165" fontId="2" fillId="5" borderId="6" xfId="1" applyNumberFormat="1" applyFont="1" applyFill="1" applyBorder="1" applyAlignment="1">
      <alignment horizontal="center"/>
    </xf>
    <xf numFmtId="165" fontId="0" fillId="0" borderId="8" xfId="1" applyNumberFormat="1" applyFont="1" applyBorder="1"/>
    <xf numFmtId="165" fontId="0" fillId="2" borderId="8" xfId="1" applyNumberFormat="1" applyFont="1" applyFill="1" applyBorder="1"/>
    <xf numFmtId="165" fontId="0" fillId="0" borderId="4" xfId="1" applyNumberFormat="1" applyFont="1" applyBorder="1"/>
    <xf numFmtId="165" fontId="0" fillId="2" borderId="4" xfId="1" applyNumberFormat="1" applyFont="1" applyFill="1" applyBorder="1"/>
    <xf numFmtId="165" fontId="6" fillId="0" borderId="17" xfId="0" applyNumberFormat="1" applyFont="1" applyBorder="1"/>
    <xf numFmtId="165" fontId="7" fillId="8" borderId="14" xfId="0" applyNumberFormat="1" applyFont="1" applyFill="1" applyBorder="1"/>
    <xf numFmtId="0" fontId="2" fillId="6" borderId="9" xfId="1" applyNumberFormat="1" applyFont="1" applyFill="1" applyBorder="1" applyAlignment="1">
      <alignment horizontal="center"/>
    </xf>
    <xf numFmtId="0" fontId="2" fillId="6" borderId="10" xfId="1" applyNumberFormat="1" applyFont="1" applyFill="1" applyBorder="1" applyAlignment="1">
      <alignment horizontal="center"/>
    </xf>
    <xf numFmtId="0" fontId="2" fillId="6" borderId="11" xfId="1" applyNumberFormat="1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" xfId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mariana.valencia\AppData\Local\Microsoft\Olk\Attachments\ooa-8fee43c8-29e1-40fa-b393-841462ee7c60\7be4eca1cbc64cfae915fe29d8288ce7728f4224eb5893469ca42c7a7fe785f8\28001_MPR_2026_06_V2%20-%20with%20EMPP%20baselines_WMN.xlsx" TargetMode="External"/><Relationship Id="rId2" Type="http://schemas.microsoft.com/office/2019/04/relationships/externalLinkLongPath" Target="https://hydroone-my.sharepoint.com/Users/mariana.valencia/AppData/Local/Microsoft/Olk/Attachments/ooa-8fee43c8-29e1-40fa-b393-841462ee7c60/7be4eca1cbc64cfae915fe29d8288ce7728f4224eb5893469ca42c7a7fe785f8/28001_MPR_2026_06_V2%20-%20with%20EMPP%20baselines_WMN.xlsx?DB1259DA" TargetMode="External"/><Relationship Id="rId1" Type="http://schemas.openxmlformats.org/officeDocument/2006/relationships/externalLinkPath" Target="file:///\\DB1259DA\28001_MPR_2026_06_V2%20-%20with%20EMPP%20baselines_W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Monthly Report"/>
      <sheetName val="Bkgrd Logic for Monthly Report"/>
      <sheetName val="AR Forecast"/>
      <sheetName val="700063823"/>
      <sheetName val="700063824"/>
      <sheetName val="700075556"/>
      <sheetName val="700076397"/>
      <sheetName val="AR Units"/>
      <sheetName val="Uploads"/>
      <sheetName val="Units Uploads"/>
      <sheetName val="Assumptions"/>
      <sheetName val="TCAI Unit Defini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856D2-DAA5-404D-9E13-6C8FFC3E3216}">
  <dimension ref="A1:CE48"/>
  <sheetViews>
    <sheetView tabSelected="1" zoomScale="70" zoomScaleNormal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8.85546875" defaultRowHeight="15" customHeight="1" x14ac:dyDescent="0.25"/>
  <cols>
    <col min="1" max="1" width="7.85546875" style="2" customWidth="1"/>
    <col min="2" max="2" width="48.42578125" style="2" bestFit="1" customWidth="1"/>
    <col min="3" max="3" width="50" style="2" customWidth="1"/>
    <col min="4" max="4" width="20.42578125" style="2" customWidth="1"/>
    <col min="5" max="6" width="16.140625" style="3" bestFit="1" customWidth="1"/>
    <col min="7" max="7" width="14.85546875" style="3" bestFit="1" customWidth="1"/>
    <col min="8" max="10" width="14.85546875" style="3" customWidth="1"/>
    <col min="11" max="11" width="15.85546875" style="3" bestFit="1" customWidth="1"/>
    <col min="12" max="12" width="16.140625" style="3" bestFit="1" customWidth="1"/>
    <col min="13" max="14" width="15.85546875" style="3" bestFit="1" customWidth="1"/>
    <col min="15" max="15" width="16.140625" style="3" bestFit="1" customWidth="1"/>
    <col min="16" max="16" width="15.85546875" style="3" bestFit="1" customWidth="1"/>
    <col min="17" max="17" width="0.85546875" style="3" customWidth="1"/>
    <col min="18" max="18" width="15.85546875" style="3" bestFit="1" customWidth="1"/>
    <col min="19" max="19" width="15.140625" style="3" bestFit="1" customWidth="1"/>
    <col min="20" max="20" width="15.85546875" style="3" bestFit="1" customWidth="1"/>
    <col min="21" max="22" width="16.140625" style="3" bestFit="1" customWidth="1"/>
    <col min="23" max="23" width="14.85546875" style="3" bestFit="1" customWidth="1"/>
    <col min="24" max="24" width="15.85546875" style="3" bestFit="1" customWidth="1"/>
    <col min="25" max="25" width="16.140625" style="3" bestFit="1" customWidth="1"/>
    <col min="26" max="27" width="15.85546875" style="3" bestFit="1" customWidth="1"/>
    <col min="28" max="28" width="16.140625" style="3" bestFit="1" customWidth="1"/>
    <col min="29" max="29" width="15.85546875" style="3" bestFit="1" customWidth="1"/>
    <col min="30" max="30" width="1.42578125" style="3" customWidth="1"/>
    <col min="31" max="31" width="15.85546875" style="3" bestFit="1" customWidth="1"/>
    <col min="32" max="32" width="15.140625" style="3" bestFit="1" customWidth="1"/>
    <col min="33" max="33" width="15.85546875" style="3" bestFit="1" customWidth="1"/>
    <col min="34" max="35" width="16.140625" style="3" bestFit="1" customWidth="1"/>
    <col min="36" max="36" width="16.85546875" style="3" customWidth="1"/>
    <col min="37" max="37" width="15.85546875" style="3" bestFit="1" customWidth="1"/>
    <col min="38" max="38" width="16.140625" style="3" bestFit="1" customWidth="1"/>
    <col min="39" max="40" width="15.85546875" style="3" bestFit="1" customWidth="1"/>
    <col min="41" max="41" width="16.140625" style="3" bestFit="1" customWidth="1"/>
    <col min="42" max="42" width="15.85546875" style="3" bestFit="1" customWidth="1"/>
    <col min="43" max="43" width="1.140625" style="3" customWidth="1"/>
    <col min="44" max="44" width="17.140625" style="3" bestFit="1" customWidth="1"/>
    <col min="45" max="45" width="15.140625" style="3" bestFit="1" customWidth="1"/>
    <col min="46" max="46" width="15.85546875" style="3" bestFit="1" customWidth="1"/>
    <col min="47" max="48" width="16.140625" style="3" bestFit="1" customWidth="1"/>
    <col min="49" max="49" width="14.85546875" style="3" bestFit="1" customWidth="1"/>
    <col min="50" max="50" width="15.85546875" style="3" bestFit="1" customWidth="1"/>
    <col min="51" max="51" width="16.140625" style="3" bestFit="1" customWidth="1"/>
    <col min="52" max="53" width="15.85546875" style="3" bestFit="1" customWidth="1"/>
    <col min="54" max="54" width="16.140625" style="3" bestFit="1" customWidth="1"/>
    <col min="55" max="55" width="15.85546875" style="3" bestFit="1" customWidth="1"/>
    <col min="56" max="56" width="0.85546875" style="3" customWidth="1"/>
    <col min="57" max="60" width="16.140625" style="3" bestFit="1" customWidth="1"/>
    <col min="61" max="61" width="15.85546875" style="3" bestFit="1" customWidth="1"/>
    <col min="62" max="62" width="16.140625" style="3" bestFit="1" customWidth="1"/>
    <col min="63" max="63" width="16.42578125" style="3" bestFit="1" customWidth="1"/>
    <col min="64" max="64" width="17" style="3" bestFit="1" customWidth="1"/>
    <col min="65" max="65" width="16.42578125" style="3" bestFit="1" customWidth="1"/>
    <col min="66" max="66" width="16.140625" style="3" bestFit="1" customWidth="1"/>
    <col min="67" max="68" width="17" style="3" bestFit="1" customWidth="1"/>
    <col min="69" max="69" width="0.85546875" style="3" customWidth="1"/>
    <col min="70" max="70" width="17" style="3" bestFit="1" customWidth="1"/>
    <col min="71" max="74" width="16.42578125" style="3" bestFit="1" customWidth="1"/>
    <col min="75" max="77" width="17" style="3" bestFit="1" customWidth="1"/>
    <col min="78" max="78" width="17.42578125" style="3" bestFit="1" customWidth="1"/>
    <col min="79" max="79" width="17" style="3" bestFit="1" customWidth="1"/>
    <col min="80" max="80" width="15.85546875" style="3" bestFit="1" customWidth="1"/>
    <col min="81" max="81" width="17.42578125" style="3" bestFit="1" customWidth="1"/>
    <col min="82" max="82" width="4.42578125" style="3" customWidth="1"/>
    <col min="83" max="84" width="14.42578125" style="2" bestFit="1" customWidth="1"/>
    <col min="85" max="85" width="11.85546875" style="2" bestFit="1" customWidth="1"/>
    <col min="86" max="16384" width="8.85546875" style="2"/>
  </cols>
  <sheetData>
    <row r="1" spans="1:82" x14ac:dyDescent="0.25">
      <c r="B1" s="1" t="s">
        <v>0</v>
      </c>
    </row>
    <row r="2" spans="1:82" x14ac:dyDescent="0.25">
      <c r="A2" s="1"/>
    </row>
    <row r="4" spans="1:82" s="1" customFormat="1" x14ac:dyDescent="0.25">
      <c r="B4" s="22"/>
      <c r="C4" s="76" t="s">
        <v>1</v>
      </c>
      <c r="D4" s="38" t="s">
        <v>2</v>
      </c>
      <c r="E4" s="78">
        <v>2025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26"/>
      <c r="R4" s="73">
        <v>2026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5"/>
      <c r="AD4" s="26"/>
      <c r="AE4" s="73">
        <v>2027</v>
      </c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5"/>
      <c r="AQ4" s="26"/>
      <c r="AR4" s="73">
        <v>2028</v>
      </c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5"/>
      <c r="BD4" s="26"/>
      <c r="BE4" s="73">
        <v>2029</v>
      </c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5"/>
      <c r="BQ4" s="26"/>
      <c r="BR4" s="73">
        <f>BE4+1</f>
        <v>2030</v>
      </c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5"/>
      <c r="CD4" s="26"/>
    </row>
    <row r="5" spans="1:82" s="4" customFormat="1" x14ac:dyDescent="0.25">
      <c r="B5" s="23"/>
      <c r="C5" s="77"/>
      <c r="D5" s="39"/>
      <c r="E5" s="25" t="s">
        <v>3</v>
      </c>
      <c r="F5" s="24" t="s">
        <v>4</v>
      </c>
      <c r="G5" s="24" t="s">
        <v>5</v>
      </c>
      <c r="H5" s="24" t="s">
        <v>6</v>
      </c>
      <c r="I5" s="24" t="s">
        <v>7</v>
      </c>
      <c r="J5" s="24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24" t="s">
        <v>13</v>
      </c>
      <c r="P5" s="24" t="s">
        <v>14</v>
      </c>
      <c r="Q5" s="27"/>
      <c r="R5" s="25" t="s">
        <v>3</v>
      </c>
      <c r="S5" s="24" t="s">
        <v>4</v>
      </c>
      <c r="T5" s="24" t="s">
        <v>5</v>
      </c>
      <c r="U5" s="24" t="s">
        <v>6</v>
      </c>
      <c r="V5" s="24" t="s">
        <v>7</v>
      </c>
      <c r="W5" s="24" t="s">
        <v>8</v>
      </c>
      <c r="X5" s="24" t="s">
        <v>9</v>
      </c>
      <c r="Y5" s="24" t="s">
        <v>10</v>
      </c>
      <c r="Z5" s="24" t="s">
        <v>11</v>
      </c>
      <c r="AA5" s="24" t="s">
        <v>12</v>
      </c>
      <c r="AB5" s="24" t="s">
        <v>13</v>
      </c>
      <c r="AC5" s="24" t="s">
        <v>14</v>
      </c>
      <c r="AD5" s="27"/>
      <c r="AE5" s="25" t="s">
        <v>3</v>
      </c>
      <c r="AF5" s="24" t="s">
        <v>4</v>
      </c>
      <c r="AG5" s="24" t="s">
        <v>5</v>
      </c>
      <c r="AH5" s="24" t="s">
        <v>6</v>
      </c>
      <c r="AI5" s="24" t="s">
        <v>7</v>
      </c>
      <c r="AJ5" s="24" t="s">
        <v>8</v>
      </c>
      <c r="AK5" s="24" t="s">
        <v>9</v>
      </c>
      <c r="AL5" s="24" t="s">
        <v>10</v>
      </c>
      <c r="AM5" s="24" t="s">
        <v>11</v>
      </c>
      <c r="AN5" s="24" t="s">
        <v>12</v>
      </c>
      <c r="AO5" s="24" t="s">
        <v>13</v>
      </c>
      <c r="AP5" s="24" t="s">
        <v>14</v>
      </c>
      <c r="AQ5" s="27"/>
      <c r="AR5" s="25" t="s">
        <v>3</v>
      </c>
      <c r="AS5" s="24" t="s">
        <v>4</v>
      </c>
      <c r="AT5" s="24" t="s">
        <v>5</v>
      </c>
      <c r="AU5" s="24" t="s">
        <v>6</v>
      </c>
      <c r="AV5" s="24" t="s">
        <v>7</v>
      </c>
      <c r="AW5" s="24" t="s">
        <v>8</v>
      </c>
      <c r="AX5" s="24" t="s">
        <v>9</v>
      </c>
      <c r="AY5" s="24" t="s">
        <v>10</v>
      </c>
      <c r="AZ5" s="24" t="s">
        <v>11</v>
      </c>
      <c r="BA5" s="24" t="s">
        <v>12</v>
      </c>
      <c r="BB5" s="24" t="s">
        <v>13</v>
      </c>
      <c r="BC5" s="24" t="s">
        <v>14</v>
      </c>
      <c r="BD5" s="27"/>
      <c r="BE5" s="24" t="s">
        <v>3</v>
      </c>
      <c r="BF5" s="24" t="s">
        <v>4</v>
      </c>
      <c r="BG5" s="24" t="s">
        <v>5</v>
      </c>
      <c r="BH5" s="24" t="s">
        <v>6</v>
      </c>
      <c r="BI5" s="24" t="s">
        <v>7</v>
      </c>
      <c r="BJ5" s="24" t="s">
        <v>8</v>
      </c>
      <c r="BK5" s="24" t="s">
        <v>9</v>
      </c>
      <c r="BL5" s="24" t="s">
        <v>10</v>
      </c>
      <c r="BM5" s="24" t="s">
        <v>11</v>
      </c>
      <c r="BN5" s="24" t="s">
        <v>12</v>
      </c>
      <c r="BO5" s="24" t="s">
        <v>13</v>
      </c>
      <c r="BP5" s="24" t="s">
        <v>14</v>
      </c>
      <c r="BQ5" s="27"/>
      <c r="BR5" s="24" t="s">
        <v>3</v>
      </c>
      <c r="BS5" s="24" t="s">
        <v>4</v>
      </c>
      <c r="BT5" s="24" t="s">
        <v>5</v>
      </c>
      <c r="BU5" s="24" t="s">
        <v>6</v>
      </c>
      <c r="BV5" s="24" t="s">
        <v>7</v>
      </c>
      <c r="BW5" s="24" t="s">
        <v>8</v>
      </c>
      <c r="BX5" s="24" t="s">
        <v>9</v>
      </c>
      <c r="BY5" s="24" t="s">
        <v>10</v>
      </c>
      <c r="BZ5" s="24" t="s">
        <v>11</v>
      </c>
      <c r="CA5" s="24" t="s">
        <v>12</v>
      </c>
      <c r="CB5" s="24" t="s">
        <v>13</v>
      </c>
      <c r="CC5" s="24" t="s">
        <v>14</v>
      </c>
      <c r="CD5" s="27"/>
    </row>
    <row r="6" spans="1:82" ht="15.75" x14ac:dyDescent="0.25">
      <c r="B6" s="11" t="s">
        <v>15</v>
      </c>
      <c r="C6" s="8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2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28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28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28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28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28"/>
    </row>
    <row r="7" spans="1:82" s="40" customFormat="1" x14ac:dyDescent="0.25">
      <c r="B7" s="41" t="s">
        <v>16</v>
      </c>
      <c r="C7" s="42">
        <f>SUM(D7:CD7)</f>
        <v>1158212933</v>
      </c>
      <c r="D7" s="44">
        <v>5904162</v>
      </c>
      <c r="E7" s="44">
        <v>351391</v>
      </c>
      <c r="F7" s="44">
        <v>714114</v>
      </c>
      <c r="G7" s="44">
        <v>810364</v>
      </c>
      <c r="H7" s="44">
        <v>854041</v>
      </c>
      <c r="I7" s="44">
        <v>757900</v>
      </c>
      <c r="J7" s="44">
        <v>569226</v>
      </c>
      <c r="K7" s="44">
        <v>473144</v>
      </c>
      <c r="L7" s="44">
        <v>557356</v>
      </c>
      <c r="M7" s="44">
        <v>911430</v>
      </c>
      <c r="N7" s="44">
        <v>1821017</v>
      </c>
      <c r="O7" s="44">
        <v>1828752</v>
      </c>
      <c r="P7" s="36">
        <v>1624627</v>
      </c>
      <c r="Q7" s="28"/>
      <c r="R7" s="44">
        <v>2046621</v>
      </c>
      <c r="S7" s="44">
        <v>1732893</v>
      </c>
      <c r="T7" s="44">
        <v>1738889</v>
      </c>
      <c r="U7" s="44">
        <v>2170920</v>
      </c>
      <c r="V7" s="44">
        <v>2172919</v>
      </c>
      <c r="W7" s="44">
        <v>32571680</v>
      </c>
      <c r="X7" s="44">
        <v>5945205</v>
      </c>
      <c r="Y7" s="44">
        <v>7295045</v>
      </c>
      <c r="Z7" s="44">
        <v>13818733</v>
      </c>
      <c r="AA7" s="44">
        <v>9629356</v>
      </c>
      <c r="AB7" s="44">
        <v>4529381</v>
      </c>
      <c r="AC7" s="36">
        <v>4890674</v>
      </c>
      <c r="AD7" s="28"/>
      <c r="AE7" s="44">
        <v>82595867</v>
      </c>
      <c r="AF7" s="44">
        <v>40696837</v>
      </c>
      <c r="AG7" s="44">
        <v>31220010</v>
      </c>
      <c r="AH7" s="44">
        <v>14786826</v>
      </c>
      <c r="AI7" s="44">
        <v>34239926</v>
      </c>
      <c r="AJ7" s="44">
        <v>31546259</v>
      </c>
      <c r="AK7" s="44">
        <v>51820588</v>
      </c>
      <c r="AL7" s="44">
        <v>32124897</v>
      </c>
      <c r="AM7" s="44">
        <v>46093820</v>
      </c>
      <c r="AN7" s="44">
        <v>33582783</v>
      </c>
      <c r="AO7" s="44">
        <v>67784506</v>
      </c>
      <c r="AP7" s="36">
        <v>58613903</v>
      </c>
      <c r="AQ7" s="28"/>
      <c r="AR7" s="44">
        <v>33684880</v>
      </c>
      <c r="AS7" s="44">
        <v>33680863</v>
      </c>
      <c r="AT7" s="44">
        <v>34294461</v>
      </c>
      <c r="AU7" s="44">
        <v>12286713</v>
      </c>
      <c r="AV7" s="44">
        <v>38081337</v>
      </c>
      <c r="AW7" s="44">
        <v>22990636</v>
      </c>
      <c r="AX7" s="44">
        <v>34153186</v>
      </c>
      <c r="AY7" s="44">
        <v>29167944</v>
      </c>
      <c r="AZ7" s="44">
        <v>14666285</v>
      </c>
      <c r="BA7" s="44">
        <v>18736031</v>
      </c>
      <c r="BB7" s="44">
        <v>23836347</v>
      </c>
      <c r="BC7" s="36">
        <v>28817746</v>
      </c>
      <c r="BD7" s="28"/>
      <c r="BE7" s="44">
        <v>15696718</v>
      </c>
      <c r="BF7" s="44">
        <v>15987475</v>
      </c>
      <c r="BG7" s="44">
        <v>25504250</v>
      </c>
      <c r="BH7" s="44">
        <v>6639290</v>
      </c>
      <c r="BI7" s="44">
        <v>16771890</v>
      </c>
      <c r="BJ7" s="44">
        <v>17248572</v>
      </c>
      <c r="BK7" s="44">
        <v>18186390</v>
      </c>
      <c r="BL7" s="44">
        <v>26216394</v>
      </c>
      <c r="BM7" s="44">
        <v>12753296</v>
      </c>
      <c r="BN7" s="44">
        <v>21839028</v>
      </c>
      <c r="BO7" s="44">
        <v>6488543</v>
      </c>
      <c r="BP7" s="36">
        <v>6397127</v>
      </c>
      <c r="BQ7" s="28"/>
      <c r="BR7" s="44">
        <v>1823820</v>
      </c>
      <c r="BS7" s="44">
        <v>1801702</v>
      </c>
      <c r="BT7" s="44">
        <v>1687612</v>
      </c>
      <c r="BU7" s="44">
        <v>1062263</v>
      </c>
      <c r="BV7" s="44">
        <v>1062263</v>
      </c>
      <c r="BW7" s="44">
        <v>1062263</v>
      </c>
      <c r="BX7" s="44">
        <v>1054548</v>
      </c>
      <c r="BY7" s="44">
        <v>1054548</v>
      </c>
      <c r="BZ7" s="44">
        <v>1054548</v>
      </c>
      <c r="CA7" s="44">
        <v>1060881</v>
      </c>
      <c r="CB7" s="44">
        <v>403496</v>
      </c>
      <c r="CC7" s="36">
        <v>133525</v>
      </c>
      <c r="CD7" s="28"/>
    </row>
    <row r="8" spans="1:82" s="40" customFormat="1" x14ac:dyDescent="0.25">
      <c r="B8" s="41"/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36"/>
      <c r="Q8" s="28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36"/>
      <c r="AD8" s="28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36"/>
      <c r="AQ8" s="28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36"/>
      <c r="BD8" s="28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36"/>
      <c r="BQ8" s="28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36"/>
      <c r="CD8" s="28"/>
    </row>
    <row r="9" spans="1:82" s="40" customFormat="1" x14ac:dyDescent="0.25">
      <c r="B9" s="42" t="s">
        <v>17</v>
      </c>
      <c r="C9" s="42">
        <f>SUM(D9:CD9)</f>
        <v>98650876</v>
      </c>
      <c r="D9" s="43">
        <v>111556</v>
      </c>
      <c r="E9" s="43">
        <v>22569</v>
      </c>
      <c r="F9" s="43">
        <v>24702</v>
      </c>
      <c r="G9" s="43">
        <v>27279</v>
      </c>
      <c r="H9" s="43">
        <v>30469</v>
      </c>
      <c r="I9" s="43">
        <v>33445</v>
      </c>
      <c r="J9" s="43">
        <v>35656</v>
      </c>
      <c r="K9" s="43">
        <v>37330</v>
      </c>
      <c r="L9" s="43">
        <v>39208</v>
      </c>
      <c r="M9" s="43">
        <v>42223</v>
      </c>
      <c r="N9" s="43">
        <v>45917</v>
      </c>
      <c r="O9" s="43">
        <v>52761</v>
      </c>
      <c r="P9" s="36">
        <v>59819</v>
      </c>
      <c r="Q9" s="28"/>
      <c r="R9" s="43">
        <v>63098</v>
      </c>
      <c r="S9" s="43">
        <v>70578</v>
      </c>
      <c r="T9" s="43">
        <v>76970</v>
      </c>
      <c r="U9" s="43">
        <v>83406</v>
      </c>
      <c r="V9" s="43">
        <v>91397</v>
      </c>
      <c r="W9" s="43">
        <v>99423</v>
      </c>
      <c r="X9" s="43">
        <v>215308</v>
      </c>
      <c r="Y9" s="43">
        <v>237145</v>
      </c>
      <c r="Z9" s="43">
        <v>263847</v>
      </c>
      <c r="AA9" s="43">
        <v>313783</v>
      </c>
      <c r="AB9" s="43">
        <v>349032</v>
      </c>
      <c r="AC9" s="36">
        <v>366313</v>
      </c>
      <c r="AD9" s="28"/>
      <c r="AE9" s="43">
        <v>378971</v>
      </c>
      <c r="AF9" s="43">
        <v>668702</v>
      </c>
      <c r="AG9" s="43">
        <v>813100</v>
      </c>
      <c r="AH9" s="43">
        <v>924898</v>
      </c>
      <c r="AI9" s="43">
        <v>979689</v>
      </c>
      <c r="AJ9" s="43">
        <v>1102604</v>
      </c>
      <c r="AK9" s="43">
        <v>1216532</v>
      </c>
      <c r="AL9" s="43">
        <v>1401654</v>
      </c>
      <c r="AM9" s="43">
        <v>1518627</v>
      </c>
      <c r="AN9" s="43">
        <v>1684783</v>
      </c>
      <c r="AO9" s="43">
        <v>1807817</v>
      </c>
      <c r="AP9" s="36">
        <v>2050714</v>
      </c>
      <c r="AQ9" s="28"/>
      <c r="AR9" s="43">
        <v>2251176</v>
      </c>
      <c r="AS9" s="43">
        <v>2377192</v>
      </c>
      <c r="AT9" s="43">
        <v>2503623</v>
      </c>
      <c r="AU9" s="43">
        <v>2631189</v>
      </c>
      <c r="AV9" s="43">
        <v>2682714</v>
      </c>
      <c r="AW9" s="43">
        <v>2824049</v>
      </c>
      <c r="AX9" s="43">
        <v>2913427</v>
      </c>
      <c r="AY9" s="43">
        <v>3041898</v>
      </c>
      <c r="AZ9" s="43">
        <v>3153484</v>
      </c>
      <c r="BA9" s="43">
        <v>3215057</v>
      </c>
      <c r="BB9" s="43">
        <v>3290982</v>
      </c>
      <c r="BC9" s="36">
        <v>3384889</v>
      </c>
      <c r="BD9" s="28"/>
      <c r="BE9" s="43">
        <v>3522865</v>
      </c>
      <c r="BF9" s="43">
        <v>3589780</v>
      </c>
      <c r="BG9" s="43">
        <v>3657942</v>
      </c>
      <c r="BH9" s="43">
        <v>3759659</v>
      </c>
      <c r="BI9" s="43">
        <v>3795675</v>
      </c>
      <c r="BJ9" s="43">
        <v>3867290</v>
      </c>
      <c r="BK9" s="43">
        <v>3940820</v>
      </c>
      <c r="BL9" s="43">
        <v>4017887</v>
      </c>
      <c r="BM9" s="43">
        <v>4123332</v>
      </c>
      <c r="BN9" s="43">
        <v>4182002</v>
      </c>
      <c r="BO9" s="43">
        <v>4272685</v>
      </c>
      <c r="BP9" s="36">
        <v>4309934</v>
      </c>
      <c r="BQ9" s="28"/>
      <c r="BR9" s="43" t="s">
        <v>18</v>
      </c>
      <c r="BS9" s="43" t="s">
        <v>18</v>
      </c>
      <c r="BT9" s="43" t="s">
        <v>18</v>
      </c>
      <c r="BU9" s="43" t="s">
        <v>18</v>
      </c>
      <c r="BV9" s="43" t="s">
        <v>18</v>
      </c>
      <c r="BW9" s="43" t="s">
        <v>18</v>
      </c>
      <c r="BX9" s="43" t="s">
        <v>18</v>
      </c>
      <c r="BY9" s="43" t="s">
        <v>18</v>
      </c>
      <c r="BZ9" s="43" t="s">
        <v>18</v>
      </c>
      <c r="CA9" s="43" t="s">
        <v>18</v>
      </c>
      <c r="CB9" s="43" t="s">
        <v>18</v>
      </c>
      <c r="CC9" s="36" t="s">
        <v>18</v>
      </c>
      <c r="CD9" s="28"/>
    </row>
    <row r="10" spans="1:82" s="40" customFormat="1" x14ac:dyDescent="0.25">
      <c r="B10" s="42" t="s">
        <v>19</v>
      </c>
      <c r="C10" s="42">
        <f>SUM(D10:CD10)</f>
        <v>23224071</v>
      </c>
      <c r="D10" s="43">
        <v>146237</v>
      </c>
      <c r="E10" s="43">
        <v>7028</v>
      </c>
      <c r="F10" s="43">
        <v>14282</v>
      </c>
      <c r="G10" s="43">
        <v>16207</v>
      </c>
      <c r="H10" s="43">
        <v>17081</v>
      </c>
      <c r="I10" s="43">
        <v>15158</v>
      </c>
      <c r="J10" s="43">
        <v>12275</v>
      </c>
      <c r="K10" s="43">
        <v>9463</v>
      </c>
      <c r="L10" s="43">
        <v>11147</v>
      </c>
      <c r="M10" s="43">
        <v>18298</v>
      </c>
      <c r="N10" s="43">
        <v>32585</v>
      </c>
      <c r="O10" s="43">
        <v>54863</v>
      </c>
      <c r="P10" s="36">
        <v>48739</v>
      </c>
      <c r="Q10" s="28"/>
      <c r="R10" s="43">
        <v>40932</v>
      </c>
      <c r="S10" s="43">
        <v>34658</v>
      </c>
      <c r="T10" s="43">
        <v>34778</v>
      </c>
      <c r="U10" s="43">
        <v>43418</v>
      </c>
      <c r="V10" s="43">
        <v>43458</v>
      </c>
      <c r="W10" s="43">
        <v>651434</v>
      </c>
      <c r="X10" s="43">
        <v>118904</v>
      </c>
      <c r="Y10" s="43">
        <v>145901</v>
      </c>
      <c r="Z10" s="43">
        <v>276375</v>
      </c>
      <c r="AA10" s="43">
        <v>192587</v>
      </c>
      <c r="AB10" s="43">
        <v>90588</v>
      </c>
      <c r="AC10" s="36">
        <v>97813</v>
      </c>
      <c r="AD10" s="28"/>
      <c r="AE10" s="43">
        <v>1651917</v>
      </c>
      <c r="AF10" s="43">
        <v>813937</v>
      </c>
      <c r="AG10" s="43">
        <v>624400</v>
      </c>
      <c r="AH10" s="43">
        <v>295737</v>
      </c>
      <c r="AI10" s="43">
        <v>684799</v>
      </c>
      <c r="AJ10" s="43">
        <v>630925</v>
      </c>
      <c r="AK10" s="43">
        <v>1036412</v>
      </c>
      <c r="AL10" s="43">
        <v>642498</v>
      </c>
      <c r="AM10" s="43">
        <v>921876</v>
      </c>
      <c r="AN10" s="43">
        <v>671656</v>
      </c>
      <c r="AO10" s="43">
        <v>1355690</v>
      </c>
      <c r="AP10" s="36">
        <v>1172278</v>
      </c>
      <c r="AQ10" s="28"/>
      <c r="AR10" s="43">
        <v>681231</v>
      </c>
      <c r="AS10" s="43">
        <v>681151</v>
      </c>
      <c r="AT10" s="43">
        <v>685204</v>
      </c>
      <c r="AU10" s="43">
        <v>245049</v>
      </c>
      <c r="AV10" s="43">
        <v>760942</v>
      </c>
      <c r="AW10" s="43">
        <v>459128</v>
      </c>
      <c r="AX10" s="43">
        <v>682379</v>
      </c>
      <c r="AY10" s="43">
        <v>582674</v>
      </c>
      <c r="AZ10" s="43">
        <v>292641</v>
      </c>
      <c r="BA10" s="43">
        <v>374036</v>
      </c>
      <c r="BB10" s="43">
        <v>476042</v>
      </c>
      <c r="BC10" s="36">
        <v>575670</v>
      </c>
      <c r="BD10" s="28"/>
      <c r="BE10" s="43">
        <v>313249</v>
      </c>
      <c r="BF10" s="43">
        <v>319065</v>
      </c>
      <c r="BG10" s="43">
        <v>509400</v>
      </c>
      <c r="BH10" s="43">
        <v>132101</v>
      </c>
      <c r="BI10" s="43">
        <v>334753</v>
      </c>
      <c r="BJ10" s="43">
        <v>344287</v>
      </c>
      <c r="BK10" s="43">
        <v>363043</v>
      </c>
      <c r="BL10" s="43">
        <v>523643</v>
      </c>
      <c r="BM10" s="43">
        <v>254381</v>
      </c>
      <c r="BN10" s="43">
        <v>436096</v>
      </c>
      <c r="BO10" s="43">
        <v>129086</v>
      </c>
      <c r="BP10" s="36">
        <v>127258</v>
      </c>
      <c r="BQ10" s="28"/>
      <c r="BR10" s="43">
        <v>36476</v>
      </c>
      <c r="BS10" s="43">
        <v>36034</v>
      </c>
      <c r="BT10" s="43">
        <v>33752</v>
      </c>
      <c r="BU10" s="43">
        <v>21245</v>
      </c>
      <c r="BV10" s="43">
        <v>21245</v>
      </c>
      <c r="BW10" s="43">
        <v>21245</v>
      </c>
      <c r="BX10" s="43">
        <v>21091</v>
      </c>
      <c r="BY10" s="43">
        <v>21091</v>
      </c>
      <c r="BZ10" s="43">
        <v>21091</v>
      </c>
      <c r="CA10" s="43">
        <v>21218</v>
      </c>
      <c r="CB10" s="43">
        <v>8070</v>
      </c>
      <c r="CC10" s="36">
        <v>2670</v>
      </c>
      <c r="CD10" s="28"/>
    </row>
    <row r="11" spans="1:82" s="40" customFormat="1" x14ac:dyDescent="0.25">
      <c r="B11" s="46"/>
      <c r="C11" s="46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7"/>
      <c r="Q11" s="48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7"/>
      <c r="AD11" s="48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7"/>
      <c r="AQ11" s="48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7"/>
      <c r="BD11" s="48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7"/>
      <c r="BQ11" s="48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28"/>
    </row>
    <row r="12" spans="1:82" s="45" customFormat="1" x14ac:dyDescent="0.25">
      <c r="B12" s="41" t="s">
        <v>20</v>
      </c>
      <c r="C12" s="41">
        <f t="shared" ref="C12:P12" si="0">SUM(C7:C10)</f>
        <v>1280087880</v>
      </c>
      <c r="D12" s="50">
        <f t="shared" si="0"/>
        <v>6161955</v>
      </c>
      <c r="E12" s="50">
        <f t="shared" si="0"/>
        <v>380988</v>
      </c>
      <c r="F12" s="50">
        <f t="shared" si="0"/>
        <v>753098</v>
      </c>
      <c r="G12" s="50">
        <f t="shared" si="0"/>
        <v>853850</v>
      </c>
      <c r="H12" s="50">
        <f t="shared" si="0"/>
        <v>901591</v>
      </c>
      <c r="I12" s="50">
        <f t="shared" si="0"/>
        <v>806503</v>
      </c>
      <c r="J12" s="50">
        <f t="shared" si="0"/>
        <v>617157</v>
      </c>
      <c r="K12" s="50">
        <f t="shared" si="0"/>
        <v>519937</v>
      </c>
      <c r="L12" s="50">
        <f t="shared" si="0"/>
        <v>607711</v>
      </c>
      <c r="M12" s="50">
        <f t="shared" si="0"/>
        <v>971951</v>
      </c>
      <c r="N12" s="50">
        <f t="shared" si="0"/>
        <v>1899519</v>
      </c>
      <c r="O12" s="43">
        <f t="shared" si="0"/>
        <v>1936376</v>
      </c>
      <c r="P12" s="36">
        <f t="shared" si="0"/>
        <v>1733185</v>
      </c>
      <c r="Q12" s="28"/>
      <c r="R12" s="50">
        <f t="shared" ref="R12:AC12" si="1">SUM(R7:R10)</f>
        <v>2150651</v>
      </c>
      <c r="S12" s="50">
        <f t="shared" si="1"/>
        <v>1838129</v>
      </c>
      <c r="T12" s="50">
        <f t="shared" si="1"/>
        <v>1850637</v>
      </c>
      <c r="U12" s="50">
        <f t="shared" si="1"/>
        <v>2297744</v>
      </c>
      <c r="V12" s="50">
        <f t="shared" si="1"/>
        <v>2307774</v>
      </c>
      <c r="W12" s="50">
        <f t="shared" si="1"/>
        <v>33322537</v>
      </c>
      <c r="X12" s="50">
        <f t="shared" si="1"/>
        <v>6279417</v>
      </c>
      <c r="Y12" s="50">
        <f t="shared" si="1"/>
        <v>7678091</v>
      </c>
      <c r="Z12" s="50">
        <f t="shared" si="1"/>
        <v>14358955</v>
      </c>
      <c r="AA12" s="50">
        <f t="shared" si="1"/>
        <v>10135726</v>
      </c>
      <c r="AB12" s="50">
        <f t="shared" si="1"/>
        <v>4969001</v>
      </c>
      <c r="AC12" s="36">
        <f t="shared" si="1"/>
        <v>5354800</v>
      </c>
      <c r="AD12" s="28"/>
      <c r="AE12" s="50">
        <f t="shared" ref="AE12:AP12" si="2">SUM(AE7:AE10)</f>
        <v>84626755</v>
      </c>
      <c r="AF12" s="50">
        <f t="shared" si="2"/>
        <v>42179476</v>
      </c>
      <c r="AG12" s="50">
        <f t="shared" si="2"/>
        <v>32657510</v>
      </c>
      <c r="AH12" s="50">
        <f t="shared" si="2"/>
        <v>16007461</v>
      </c>
      <c r="AI12" s="50">
        <f t="shared" si="2"/>
        <v>35904414</v>
      </c>
      <c r="AJ12" s="50">
        <f t="shared" si="2"/>
        <v>33279788</v>
      </c>
      <c r="AK12" s="50">
        <f t="shared" si="2"/>
        <v>54073532</v>
      </c>
      <c r="AL12" s="50">
        <f t="shared" si="2"/>
        <v>34169049</v>
      </c>
      <c r="AM12" s="50">
        <f t="shared" si="2"/>
        <v>48534323</v>
      </c>
      <c r="AN12" s="50">
        <f t="shared" si="2"/>
        <v>35939222</v>
      </c>
      <c r="AO12" s="50">
        <f t="shared" si="2"/>
        <v>70948013</v>
      </c>
      <c r="AP12" s="36">
        <f t="shared" si="2"/>
        <v>61836895</v>
      </c>
      <c r="AQ12" s="28"/>
      <c r="AR12" s="50">
        <f t="shared" ref="AR12:BC12" si="3">SUM(AR7:AR10)</f>
        <v>36617287</v>
      </c>
      <c r="AS12" s="50">
        <f t="shared" si="3"/>
        <v>36739206</v>
      </c>
      <c r="AT12" s="50">
        <f t="shared" si="3"/>
        <v>37483288</v>
      </c>
      <c r="AU12" s="50">
        <f t="shared" si="3"/>
        <v>15162951</v>
      </c>
      <c r="AV12" s="50">
        <f t="shared" si="3"/>
        <v>41524993</v>
      </c>
      <c r="AW12" s="50">
        <f t="shared" si="3"/>
        <v>26273813</v>
      </c>
      <c r="AX12" s="50">
        <f t="shared" si="3"/>
        <v>37748992</v>
      </c>
      <c r="AY12" s="50">
        <f t="shared" si="3"/>
        <v>32792516</v>
      </c>
      <c r="AZ12" s="50">
        <f t="shared" si="3"/>
        <v>18112410</v>
      </c>
      <c r="BA12" s="50">
        <f t="shared" si="3"/>
        <v>22325124</v>
      </c>
      <c r="BB12" s="50">
        <f t="shared" si="3"/>
        <v>27603371</v>
      </c>
      <c r="BC12" s="36">
        <f t="shared" si="3"/>
        <v>32778305</v>
      </c>
      <c r="BD12" s="28"/>
      <c r="BE12" s="50">
        <f t="shared" ref="BE12:BP12" si="4">SUM(BE7:BE10)</f>
        <v>19532832</v>
      </c>
      <c r="BF12" s="50">
        <f t="shared" si="4"/>
        <v>19896320</v>
      </c>
      <c r="BG12" s="50">
        <f t="shared" si="4"/>
        <v>29671592</v>
      </c>
      <c r="BH12" s="50">
        <f t="shared" si="4"/>
        <v>10531050</v>
      </c>
      <c r="BI12" s="50">
        <f t="shared" si="4"/>
        <v>20902318</v>
      </c>
      <c r="BJ12" s="50">
        <f t="shared" si="4"/>
        <v>21460149</v>
      </c>
      <c r="BK12" s="50">
        <f t="shared" si="4"/>
        <v>22490253</v>
      </c>
      <c r="BL12" s="50">
        <f t="shared" si="4"/>
        <v>30757924</v>
      </c>
      <c r="BM12" s="50">
        <f t="shared" si="4"/>
        <v>17131009</v>
      </c>
      <c r="BN12" s="50">
        <f t="shared" si="4"/>
        <v>26457126</v>
      </c>
      <c r="BO12" s="50">
        <f t="shared" si="4"/>
        <v>10890314</v>
      </c>
      <c r="BP12" s="36">
        <f t="shared" si="4"/>
        <v>10834319</v>
      </c>
      <c r="BQ12" s="28"/>
      <c r="BR12" s="50">
        <f t="shared" ref="BR12:CC12" si="5">SUM(BR7:BR10)</f>
        <v>1860296</v>
      </c>
      <c r="BS12" s="50">
        <f t="shared" si="5"/>
        <v>1837736</v>
      </c>
      <c r="BT12" s="50">
        <f t="shared" si="5"/>
        <v>1721364</v>
      </c>
      <c r="BU12" s="50">
        <f t="shared" si="5"/>
        <v>1083508</v>
      </c>
      <c r="BV12" s="50">
        <f t="shared" si="5"/>
        <v>1083508</v>
      </c>
      <c r="BW12" s="50">
        <f t="shared" si="5"/>
        <v>1083508</v>
      </c>
      <c r="BX12" s="50">
        <f t="shared" si="5"/>
        <v>1075639</v>
      </c>
      <c r="BY12" s="50">
        <f t="shared" si="5"/>
        <v>1075639</v>
      </c>
      <c r="BZ12" s="50">
        <f t="shared" si="5"/>
        <v>1075639</v>
      </c>
      <c r="CA12" s="50">
        <f t="shared" si="5"/>
        <v>1082099</v>
      </c>
      <c r="CB12" s="50">
        <f t="shared" si="5"/>
        <v>411566</v>
      </c>
      <c r="CC12" s="36">
        <f t="shared" si="5"/>
        <v>136195</v>
      </c>
      <c r="CD12" s="28"/>
    </row>
    <row r="13" spans="1:82" s="45" customFormat="1" x14ac:dyDescent="0.25">
      <c r="B13" s="10" t="s">
        <v>23</v>
      </c>
      <c r="C13" s="42">
        <f>SUM(E13:CC13)</f>
        <v>159984</v>
      </c>
      <c r="D13" s="5"/>
      <c r="E13" s="14"/>
      <c r="F13" s="14"/>
      <c r="G13" s="14"/>
      <c r="H13" s="14"/>
      <c r="I13" s="14"/>
      <c r="J13" s="14"/>
      <c r="K13" s="14"/>
      <c r="L13" s="50"/>
      <c r="M13" s="50"/>
      <c r="N13" s="50"/>
      <c r="O13" s="43"/>
      <c r="P13" s="36"/>
      <c r="Q13" s="28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36"/>
      <c r="AD13" s="28"/>
      <c r="AE13" s="60">
        <v>4444</v>
      </c>
      <c r="AF13" s="60">
        <v>4444</v>
      </c>
      <c r="AG13" s="60">
        <v>4444</v>
      </c>
      <c r="AH13" s="60">
        <v>4444</v>
      </c>
      <c r="AI13" s="60">
        <v>4444</v>
      </c>
      <c r="AJ13" s="60">
        <v>4444</v>
      </c>
      <c r="AK13" s="60">
        <v>4444</v>
      </c>
      <c r="AL13" s="60">
        <v>4444</v>
      </c>
      <c r="AM13" s="60">
        <v>4444</v>
      </c>
      <c r="AN13" s="60">
        <v>4444</v>
      </c>
      <c r="AO13" s="60">
        <v>4444</v>
      </c>
      <c r="AP13" s="60">
        <v>4444</v>
      </c>
      <c r="AQ13" s="28"/>
      <c r="AR13" s="60">
        <v>4444</v>
      </c>
      <c r="AS13" s="60">
        <v>4444</v>
      </c>
      <c r="AT13" s="60">
        <v>4444</v>
      </c>
      <c r="AU13" s="60">
        <v>4444</v>
      </c>
      <c r="AV13" s="60">
        <v>4444</v>
      </c>
      <c r="AW13" s="60">
        <v>4444</v>
      </c>
      <c r="AX13" s="60">
        <v>4444</v>
      </c>
      <c r="AY13" s="60">
        <v>4444</v>
      </c>
      <c r="AZ13" s="60">
        <v>4444</v>
      </c>
      <c r="BA13" s="60">
        <v>4444</v>
      </c>
      <c r="BB13" s="60">
        <v>4444</v>
      </c>
      <c r="BC13" s="60">
        <v>4444</v>
      </c>
      <c r="BD13" s="28"/>
      <c r="BE13" s="60">
        <v>4444</v>
      </c>
      <c r="BF13" s="60">
        <v>4444</v>
      </c>
      <c r="BG13" s="60">
        <v>4444</v>
      </c>
      <c r="BH13" s="60">
        <v>4444</v>
      </c>
      <c r="BI13" s="60">
        <v>4444</v>
      </c>
      <c r="BJ13" s="60">
        <v>4444</v>
      </c>
      <c r="BK13" s="60">
        <v>4444</v>
      </c>
      <c r="BL13" s="60">
        <v>4444</v>
      </c>
      <c r="BM13" s="60">
        <v>4444</v>
      </c>
      <c r="BN13" s="60">
        <v>4444</v>
      </c>
      <c r="BO13" s="60">
        <v>4444</v>
      </c>
      <c r="BP13" s="60">
        <v>4444</v>
      </c>
      <c r="BQ13" s="28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36"/>
      <c r="CD13" s="28"/>
    </row>
    <row r="14" spans="1:82" s="45" customFormat="1" x14ac:dyDescent="0.25">
      <c r="B14" s="10" t="s">
        <v>24</v>
      </c>
      <c r="C14" s="42">
        <f>C12-C13</f>
        <v>1279927896</v>
      </c>
      <c r="D14" s="5"/>
      <c r="E14" s="14"/>
      <c r="F14" s="14"/>
      <c r="G14" s="14"/>
      <c r="H14" s="14"/>
      <c r="I14" s="14"/>
      <c r="J14" s="14"/>
      <c r="K14" s="14"/>
      <c r="L14" s="50"/>
      <c r="M14" s="50"/>
      <c r="N14" s="50"/>
      <c r="O14" s="43"/>
      <c r="P14" s="36"/>
      <c r="Q14" s="28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36"/>
      <c r="AD14" s="28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28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28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28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36"/>
      <c r="CD14" s="28"/>
    </row>
    <row r="15" spans="1:82" s="3" customFormat="1" x14ac:dyDescent="0.25">
      <c r="B15" s="37"/>
      <c r="C15" s="5"/>
      <c r="D15" s="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21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21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21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21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21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21"/>
    </row>
    <row r="16" spans="1:82" s="3" customFormat="1" x14ac:dyDescent="0.25">
      <c r="B16" s="19"/>
      <c r="C16" s="20"/>
      <c r="D16" s="2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</row>
    <row r="17" spans="2:83" s="3" customFormat="1" ht="15.75" x14ac:dyDescent="0.25">
      <c r="B17" s="12" t="s">
        <v>21</v>
      </c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9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29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29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29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29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29"/>
    </row>
    <row r="18" spans="2:83" x14ac:dyDescent="0.25">
      <c r="B18" s="10" t="s">
        <v>16</v>
      </c>
      <c r="C18" s="56">
        <f>SUM(D18:CC18)</f>
        <v>490002517.44051486</v>
      </c>
      <c r="D18" s="63">
        <v>959396</v>
      </c>
      <c r="E18" s="64">
        <v>105617.55</v>
      </c>
      <c r="F18" s="64">
        <v>195385.79</v>
      </c>
      <c r="G18" s="64">
        <v>201482.30000000002</v>
      </c>
      <c r="H18" s="64">
        <v>193823.81</v>
      </c>
      <c r="I18" s="64">
        <v>277791.39</v>
      </c>
      <c r="J18" s="64">
        <v>668562.38</v>
      </c>
      <c r="K18" s="64">
        <v>391205.65</v>
      </c>
      <c r="L18" s="64">
        <v>-51581.219999999994</v>
      </c>
      <c r="M18" s="64">
        <v>672517.65999999992</v>
      </c>
      <c r="N18" s="64">
        <v>4098370.3183333334</v>
      </c>
      <c r="O18" s="64">
        <v>4101597.3183333334</v>
      </c>
      <c r="P18" s="64">
        <v>4103597.3183333334</v>
      </c>
      <c r="Q18" s="65"/>
      <c r="R18" s="64">
        <v>1356879.7908333335</v>
      </c>
      <c r="S18" s="64">
        <v>1356879.7908333335</v>
      </c>
      <c r="T18" s="64">
        <v>1358879.7908333335</v>
      </c>
      <c r="U18" s="64">
        <v>686143.8058333334</v>
      </c>
      <c r="V18" s="64">
        <v>959823.1808333334</v>
      </c>
      <c r="W18" s="64">
        <v>9299292.0544035565</v>
      </c>
      <c r="X18" s="64">
        <v>11658934.115948506</v>
      </c>
      <c r="Y18" s="64">
        <v>966917.91892857151</v>
      </c>
      <c r="Z18" s="64">
        <v>969917.91892857151</v>
      </c>
      <c r="AA18" s="64">
        <v>4836692.2855952391</v>
      </c>
      <c r="AB18" s="64">
        <v>5803111.9473793348</v>
      </c>
      <c r="AC18" s="64">
        <v>8066477.6132033179</v>
      </c>
      <c r="AD18" s="65"/>
      <c r="AE18" s="64">
        <v>31913915.762926344</v>
      </c>
      <c r="AF18" s="64">
        <v>12161339.350588206</v>
      </c>
      <c r="AG18" s="64">
        <v>21261721.836248703</v>
      </c>
      <c r="AH18" s="64">
        <v>6329213.2039670572</v>
      </c>
      <c r="AI18" s="64">
        <v>20943256.184985872</v>
      </c>
      <c r="AJ18" s="64">
        <v>3455193.4547222219</v>
      </c>
      <c r="AK18" s="64">
        <v>16315122.544308824</v>
      </c>
      <c r="AL18" s="64">
        <v>30212553.708805192</v>
      </c>
      <c r="AM18" s="64">
        <v>16026516.465851955</v>
      </c>
      <c r="AN18" s="64">
        <v>27483909.527610082</v>
      </c>
      <c r="AO18" s="64">
        <v>33281487.083312858</v>
      </c>
      <c r="AP18" s="64">
        <v>32832851.20187366</v>
      </c>
      <c r="AQ18" s="65">
        <v>0</v>
      </c>
      <c r="AR18" s="64">
        <v>11662657.983310154</v>
      </c>
      <c r="AS18" s="64">
        <v>12940429.703948753</v>
      </c>
      <c r="AT18" s="64">
        <v>17192003.166145869</v>
      </c>
      <c r="AU18" s="64">
        <v>3985283.4405555557</v>
      </c>
      <c r="AV18" s="64">
        <v>13025519.401738973</v>
      </c>
      <c r="AW18" s="64">
        <v>7382763.6085826531</v>
      </c>
      <c r="AX18" s="64">
        <v>10614734.469959183</v>
      </c>
      <c r="AY18" s="64">
        <v>12227222.848763704</v>
      </c>
      <c r="AZ18" s="64">
        <v>3808038.1072222227</v>
      </c>
      <c r="BA18" s="64">
        <v>4275517.7738888888</v>
      </c>
      <c r="BB18" s="64">
        <v>15707944.949355816</v>
      </c>
      <c r="BC18" s="64">
        <v>9038426.0728281736</v>
      </c>
      <c r="BD18" s="65">
        <v>0</v>
      </c>
      <c r="BE18" s="64">
        <v>3353770.5863888888</v>
      </c>
      <c r="BF18" s="64">
        <v>4463329.2211815091</v>
      </c>
      <c r="BG18" s="64">
        <v>7609825.3832900608</v>
      </c>
      <c r="BH18" s="64">
        <v>3444499.9197222218</v>
      </c>
      <c r="BI18" s="64">
        <v>3970414.9093736745</v>
      </c>
      <c r="BJ18" s="64">
        <v>3457281.0288751521</v>
      </c>
      <c r="BK18" s="64">
        <v>3415958.4197222218</v>
      </c>
      <c r="BL18" s="64">
        <v>3415958.4197222218</v>
      </c>
      <c r="BM18" s="64">
        <v>3670629.0896841036</v>
      </c>
      <c r="BN18" s="64">
        <v>3440329.7530555557</v>
      </c>
      <c r="BO18" s="64">
        <v>3440329.7530555557</v>
      </c>
      <c r="BP18" s="64">
        <v>3443329.7530555557</v>
      </c>
      <c r="BQ18" s="65">
        <v>0</v>
      </c>
      <c r="BR18" s="64">
        <v>840132.39333333343</v>
      </c>
      <c r="BS18" s="64">
        <v>840667.83777777792</v>
      </c>
      <c r="BT18" s="64">
        <v>844492.39333333343</v>
      </c>
      <c r="BU18" s="64">
        <v>504990.39333333337</v>
      </c>
      <c r="BV18" s="64">
        <v>504990.39333333337</v>
      </c>
      <c r="BW18" s="64">
        <v>507450.39333333337</v>
      </c>
      <c r="BX18" s="64">
        <v>492615.72666666668</v>
      </c>
      <c r="BY18" s="64">
        <v>492615.72666666668</v>
      </c>
      <c r="BZ18" s="64">
        <v>497795.61555555556</v>
      </c>
      <c r="CA18" s="64">
        <v>11924</v>
      </c>
      <c r="CB18" s="64">
        <v>11924</v>
      </c>
      <c r="CC18" s="64">
        <v>11924</v>
      </c>
      <c r="CD18" s="29"/>
    </row>
    <row r="19" spans="2:83" x14ac:dyDescent="0.25">
      <c r="B19" s="10"/>
      <c r="C19" s="57"/>
      <c r="D19" s="63"/>
      <c r="E19" s="63"/>
      <c r="F19" s="63"/>
      <c r="G19" s="63"/>
      <c r="H19" s="63"/>
      <c r="I19" s="63"/>
      <c r="J19" s="63"/>
      <c r="K19" s="63"/>
      <c r="L19" s="64"/>
      <c r="M19" s="64"/>
      <c r="N19" s="64"/>
      <c r="O19" s="64"/>
      <c r="P19" s="64"/>
      <c r="Q19" s="65"/>
      <c r="R19" s="64"/>
      <c r="S19" s="64"/>
      <c r="T19" s="64"/>
      <c r="U19" s="64"/>
      <c r="V19" s="64"/>
      <c r="W19" s="64"/>
      <c r="X19" s="63"/>
      <c r="Y19" s="63"/>
      <c r="Z19" s="63"/>
      <c r="AA19" s="63"/>
      <c r="AB19" s="63"/>
      <c r="AC19" s="63"/>
      <c r="AD19" s="65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5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3"/>
      <c r="BD19" s="65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3"/>
      <c r="BQ19" s="65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3"/>
      <c r="CD19" s="29"/>
    </row>
    <row r="20" spans="2:83" x14ac:dyDescent="0.25">
      <c r="B20" s="5" t="s">
        <v>22</v>
      </c>
      <c r="C20" s="56">
        <f>SUM(D20:CC20)</f>
        <v>48005039.550223708</v>
      </c>
      <c r="D20" s="63">
        <v>15218</v>
      </c>
      <c r="E20" s="64">
        <v>3760.16</v>
      </c>
      <c r="F20" s="64">
        <v>4333.8600000000006</v>
      </c>
      <c r="G20" s="64">
        <v>5045.32</v>
      </c>
      <c r="H20" s="64">
        <v>5761.25</v>
      </c>
      <c r="I20" s="64">
        <v>6629.73</v>
      </c>
      <c r="J20" s="64">
        <v>8268.82</v>
      </c>
      <c r="K20" s="64">
        <v>9987.36</v>
      </c>
      <c r="L20" s="64">
        <v>10792.48</v>
      </c>
      <c r="M20" s="64">
        <v>12082.14</v>
      </c>
      <c r="N20" s="64">
        <v>14346.67</v>
      </c>
      <c r="O20" s="64">
        <v>28917.910518338838</v>
      </c>
      <c r="P20" s="64">
        <v>45319.914431405901</v>
      </c>
      <c r="Q20" s="66"/>
      <c r="R20" s="64">
        <v>58950.565212621368</v>
      </c>
      <c r="S20" s="64">
        <v>64204.684602677728</v>
      </c>
      <c r="T20" s="64">
        <v>69477.076134890522</v>
      </c>
      <c r="U20" s="64">
        <v>74775.245587576923</v>
      </c>
      <c r="V20" s="64">
        <v>77588.511176148459</v>
      </c>
      <c r="W20" s="64">
        <v>81429.953329461481</v>
      </c>
      <c r="X20" s="64">
        <v>116316.89279417471</v>
      </c>
      <c r="Y20" s="64">
        <v>160105.66164170133</v>
      </c>
      <c r="Z20" s="64">
        <v>164260.47232908642</v>
      </c>
      <c r="AA20" s="64">
        <v>168440.89546602673</v>
      </c>
      <c r="AB20" s="64">
        <v>187024.57596092366</v>
      </c>
      <c r="AC20" s="64">
        <v>209269.04500814789</v>
      </c>
      <c r="AD20" s="66"/>
      <c r="AE20" s="64">
        <v>236294.80466474441</v>
      </c>
      <c r="AF20" s="64">
        <v>354935.14321214048</v>
      </c>
      <c r="AG20" s="64">
        <v>400942.44672595413</v>
      </c>
      <c r="AH20" s="64">
        <v>480757.81637156336</v>
      </c>
      <c r="AI20" s="64">
        <v>505630.41936480306</v>
      </c>
      <c r="AJ20" s="64">
        <v>584626.62735813775</v>
      </c>
      <c r="AK20" s="64">
        <v>599227.57428350369</v>
      </c>
      <c r="AL20" s="64">
        <v>661430.75922063133</v>
      </c>
      <c r="AM20" s="64">
        <v>775235.54131366487</v>
      </c>
      <c r="AN20" s="64">
        <v>836974.16212570097</v>
      </c>
      <c r="AO20" s="64">
        <v>941290.24403118598</v>
      </c>
      <c r="AP20" s="64">
        <v>1067401.2255640579</v>
      </c>
      <c r="AQ20" s="66"/>
      <c r="AR20" s="64">
        <v>1186361.72096312</v>
      </c>
      <c r="AS20" s="64">
        <v>1232740.8166194581</v>
      </c>
      <c r="AT20" s="64">
        <v>1283935.7371906808</v>
      </c>
      <c r="AU20" s="64">
        <v>1350803.1948590833</v>
      </c>
      <c r="AV20" s="64">
        <v>1369756.4173716274</v>
      </c>
      <c r="AW20" s="64">
        <v>1421728.2965153963</v>
      </c>
      <c r="AX20" s="64">
        <v>1453307.873428538</v>
      </c>
      <c r="AY20" s="64">
        <v>1496776.4368325672</v>
      </c>
      <c r="AZ20" s="64">
        <v>1546271.0416443199</v>
      </c>
      <c r="BA20" s="64">
        <v>1565244.0758165445</v>
      </c>
      <c r="BB20" s="64">
        <v>1585985.8360674488</v>
      </c>
      <c r="BC20" s="64">
        <v>1648472.5252862333</v>
      </c>
      <c r="BD20" s="66"/>
      <c r="BE20" s="64">
        <v>1699615.3720431896</v>
      </c>
      <c r="BF20" s="64">
        <v>1717704.9079449251</v>
      </c>
      <c r="BG20" s="64">
        <v>1739969.8466331952</v>
      </c>
      <c r="BH20" s="64">
        <v>1773975.770220479</v>
      </c>
      <c r="BI20" s="64">
        <v>1792656.9002007258</v>
      </c>
      <c r="BJ20" s="64">
        <v>1813351.8042753472</v>
      </c>
      <c r="BK20" s="64">
        <v>1832215.4762118831</v>
      </c>
      <c r="BL20" s="64">
        <v>1850990.7092676447</v>
      </c>
      <c r="BM20" s="64">
        <v>1869830.389324011</v>
      </c>
      <c r="BN20" s="64">
        <v>1889678.8420812201</v>
      </c>
      <c r="BO20" s="64">
        <v>1908741.6696312639</v>
      </c>
      <c r="BP20" s="64">
        <v>1927869.9313655328</v>
      </c>
      <c r="BQ20" s="66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29"/>
      <c r="CE20" s="54"/>
    </row>
    <row r="21" spans="2:83" x14ac:dyDescent="0.25">
      <c r="B21" s="5" t="s">
        <v>19</v>
      </c>
      <c r="C21" s="56">
        <f>SUM(D21:CC21)</f>
        <v>37097867.123942651</v>
      </c>
      <c r="D21" s="63">
        <v>23517</v>
      </c>
      <c r="E21" s="67">
        <v>2112.35</v>
      </c>
      <c r="F21" s="67">
        <v>3907.71</v>
      </c>
      <c r="G21" s="67">
        <v>4029.65</v>
      </c>
      <c r="H21" s="67">
        <v>3876.48</v>
      </c>
      <c r="I21" s="67">
        <v>5555.82</v>
      </c>
      <c r="J21" s="67">
        <v>13601.25</v>
      </c>
      <c r="K21" s="67">
        <v>7824.1200000000008</v>
      </c>
      <c r="L21" s="67">
        <v>-1031.6199999999999</v>
      </c>
      <c r="M21" s="67">
        <v>13468.41</v>
      </c>
      <c r="N21" s="67">
        <v>47563.259999999995</v>
      </c>
      <c r="O21" s="67">
        <v>369143.75864999997</v>
      </c>
      <c r="P21" s="67">
        <v>369323.75864999997</v>
      </c>
      <c r="Q21" s="65"/>
      <c r="R21" s="68">
        <v>94981.585358333352</v>
      </c>
      <c r="S21" s="68">
        <v>94981.585358333352</v>
      </c>
      <c r="T21" s="68">
        <v>95121.585358333352</v>
      </c>
      <c r="U21" s="68">
        <v>48030.066408333339</v>
      </c>
      <c r="V21" s="68">
        <v>67187.622658333348</v>
      </c>
      <c r="W21" s="68">
        <v>650950.44380824897</v>
      </c>
      <c r="X21" s="68">
        <v>816125.38811639545</v>
      </c>
      <c r="Y21" s="68">
        <v>67684.254325000016</v>
      </c>
      <c r="Z21" s="68">
        <v>67894.254325000016</v>
      </c>
      <c r="AA21" s="68">
        <v>338568.45999166678</v>
      </c>
      <c r="AB21" s="68">
        <v>406217.83631655347</v>
      </c>
      <c r="AC21" s="68">
        <v>564653.43292423233</v>
      </c>
      <c r="AD21" s="65"/>
      <c r="AE21" s="68">
        <v>2553113.2610341078</v>
      </c>
      <c r="AF21" s="68">
        <v>972907.14804705651</v>
      </c>
      <c r="AG21" s="68">
        <v>1700937.7468998963</v>
      </c>
      <c r="AH21" s="68">
        <v>506337.05631736456</v>
      </c>
      <c r="AI21" s="68">
        <v>1675460.4947988698</v>
      </c>
      <c r="AJ21" s="68">
        <v>276415.47637777776</v>
      </c>
      <c r="AK21" s="68">
        <v>1305209.803544706</v>
      </c>
      <c r="AL21" s="68">
        <v>2417004.2967044152</v>
      </c>
      <c r="AM21" s="68">
        <v>1282121.3172681564</v>
      </c>
      <c r="AN21" s="68">
        <v>2198712.7622088068</v>
      </c>
      <c r="AO21" s="68">
        <v>2662518.9666650286</v>
      </c>
      <c r="AP21" s="68">
        <v>2626628.096149893</v>
      </c>
      <c r="AQ21" s="65"/>
      <c r="AR21" s="68">
        <v>816386.05883171083</v>
      </c>
      <c r="AS21" s="68">
        <v>905830.07927641284</v>
      </c>
      <c r="AT21" s="68">
        <v>1203440.221630211</v>
      </c>
      <c r="AU21" s="68">
        <v>278969.84083888895</v>
      </c>
      <c r="AV21" s="68">
        <v>911786.35812172818</v>
      </c>
      <c r="AW21" s="68">
        <v>516793.45260078576</v>
      </c>
      <c r="AX21" s="68">
        <v>743031.41289714281</v>
      </c>
      <c r="AY21" s="68">
        <v>855905.59941345942</v>
      </c>
      <c r="AZ21" s="68">
        <v>266562.66750555561</v>
      </c>
      <c r="BA21" s="68">
        <v>299286.24417222221</v>
      </c>
      <c r="BB21" s="68">
        <v>1099556.1464549073</v>
      </c>
      <c r="BC21" s="68">
        <v>632689.82509797218</v>
      </c>
      <c r="BD21" s="65"/>
      <c r="BE21" s="68">
        <v>268301.64691111108</v>
      </c>
      <c r="BF21" s="68">
        <v>357066.33769452071</v>
      </c>
      <c r="BG21" s="68">
        <v>608786.03066320485</v>
      </c>
      <c r="BH21" s="68">
        <v>275559.99357777776</v>
      </c>
      <c r="BI21" s="68">
        <v>317633.19274989399</v>
      </c>
      <c r="BJ21" s="68">
        <v>276582.48231001216</v>
      </c>
      <c r="BK21" s="68">
        <v>273276.67357777775</v>
      </c>
      <c r="BL21" s="68">
        <v>273276.67357777775</v>
      </c>
      <c r="BM21" s="68">
        <v>293650.32717472827</v>
      </c>
      <c r="BN21" s="68">
        <v>275226.38024444447</v>
      </c>
      <c r="BO21" s="68">
        <v>275226.38024444447</v>
      </c>
      <c r="BP21" s="68">
        <v>275466.38024444447</v>
      </c>
      <c r="BQ21" s="65"/>
      <c r="BR21" s="68">
        <v>67210.591466666679</v>
      </c>
      <c r="BS21" s="68">
        <v>67253.42702222224</v>
      </c>
      <c r="BT21" s="68">
        <v>67559.391466666682</v>
      </c>
      <c r="BU21" s="68">
        <v>40399.231466666672</v>
      </c>
      <c r="BV21" s="68">
        <v>40399.231466666672</v>
      </c>
      <c r="BW21" s="68">
        <v>40596.031466666667</v>
      </c>
      <c r="BX21" s="68">
        <v>39409.258133333336</v>
      </c>
      <c r="BY21" s="68">
        <v>39409.258133333336</v>
      </c>
      <c r="BZ21" s="68">
        <v>39823.649244444445</v>
      </c>
      <c r="CA21" s="68">
        <v>953.92000000000007</v>
      </c>
      <c r="CB21" s="68">
        <v>953.92000000000007</v>
      </c>
      <c r="CC21" s="68">
        <v>953.92000000000007</v>
      </c>
      <c r="CD21" s="30"/>
    </row>
    <row r="22" spans="2:83" x14ac:dyDescent="0.25">
      <c r="B22" s="7"/>
      <c r="C22" s="58"/>
      <c r="D22" s="69"/>
      <c r="E22" s="69"/>
      <c r="F22" s="69"/>
      <c r="G22" s="69"/>
      <c r="H22" s="69"/>
      <c r="I22" s="69"/>
      <c r="J22" s="69"/>
      <c r="K22" s="69"/>
      <c r="L22" s="70"/>
      <c r="M22" s="70"/>
      <c r="N22" s="70"/>
      <c r="O22" s="70"/>
      <c r="P22" s="70"/>
      <c r="Q22" s="66"/>
      <c r="R22" s="70"/>
      <c r="S22" s="70"/>
      <c r="T22" s="70"/>
      <c r="U22" s="70"/>
      <c r="V22" s="70"/>
      <c r="W22" s="70"/>
      <c r="X22" s="69"/>
      <c r="Y22" s="69"/>
      <c r="Z22" s="69"/>
      <c r="AA22" s="69"/>
      <c r="AB22" s="69"/>
      <c r="AC22" s="69"/>
      <c r="AD22" s="66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66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69"/>
      <c r="BD22" s="66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69"/>
      <c r="BQ22" s="66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69"/>
      <c r="CD22" s="31"/>
    </row>
    <row r="23" spans="2:83" x14ac:dyDescent="0.25">
      <c r="B23" s="10" t="s">
        <v>20</v>
      </c>
      <c r="C23" s="57">
        <v>575106000</v>
      </c>
      <c r="D23" s="63">
        <f>SUM(D18:D22)</f>
        <v>998131</v>
      </c>
      <c r="E23" s="63">
        <f t="shared" ref="E23:P23" si="6">SUM(E18:E21)</f>
        <v>111490.06000000001</v>
      </c>
      <c r="F23" s="63">
        <f t="shared" si="6"/>
        <v>203627.36000000002</v>
      </c>
      <c r="G23" s="63">
        <f t="shared" si="6"/>
        <v>210557.27000000002</v>
      </c>
      <c r="H23" s="63">
        <f t="shared" si="6"/>
        <v>203461.54</v>
      </c>
      <c r="I23" s="63">
        <f t="shared" si="6"/>
        <v>289976.94</v>
      </c>
      <c r="J23" s="63">
        <f t="shared" si="6"/>
        <v>690432.45</v>
      </c>
      <c r="K23" s="63">
        <f t="shared" si="6"/>
        <v>409017.13</v>
      </c>
      <c r="L23" s="63">
        <f t="shared" si="6"/>
        <v>-41820.359999999993</v>
      </c>
      <c r="M23" s="63">
        <f t="shared" si="6"/>
        <v>698068.21</v>
      </c>
      <c r="N23" s="63">
        <f t="shared" si="6"/>
        <v>4160280.2483333331</v>
      </c>
      <c r="O23" s="63">
        <f t="shared" si="6"/>
        <v>4499658.9875016725</v>
      </c>
      <c r="P23" s="63">
        <f t="shared" si="6"/>
        <v>4518240.9914147388</v>
      </c>
      <c r="Q23" s="65"/>
      <c r="R23" s="63">
        <f t="shared" ref="R23:AC23" si="7">SUM(R18:R21)</f>
        <v>1510811.9414042882</v>
      </c>
      <c r="S23" s="63">
        <f t="shared" si="7"/>
        <v>1516066.0607943446</v>
      </c>
      <c r="T23" s="63">
        <f t="shared" si="7"/>
        <v>1523478.4523265574</v>
      </c>
      <c r="U23" s="63">
        <f t="shared" si="7"/>
        <v>808949.11782924365</v>
      </c>
      <c r="V23" s="63">
        <f t="shared" si="7"/>
        <v>1104599.3146678151</v>
      </c>
      <c r="W23" s="63">
        <f t="shared" si="7"/>
        <v>10031672.451541265</v>
      </c>
      <c r="X23" s="63">
        <f t="shared" si="7"/>
        <v>12591376.396859076</v>
      </c>
      <c r="Y23" s="63">
        <f t="shared" si="7"/>
        <v>1194707.834895273</v>
      </c>
      <c r="Z23" s="63">
        <f t="shared" si="7"/>
        <v>1202072.645582658</v>
      </c>
      <c r="AA23" s="63">
        <f t="shared" si="7"/>
        <v>5343701.6410529325</v>
      </c>
      <c r="AB23" s="63">
        <f t="shared" si="7"/>
        <v>6396354.3596568126</v>
      </c>
      <c r="AC23" s="63">
        <f t="shared" si="7"/>
        <v>8840400.0911356974</v>
      </c>
      <c r="AD23" s="65"/>
      <c r="AE23" s="63">
        <f t="shared" ref="AE23:AP23" si="8">SUM(AE18:AE21)</f>
        <v>34703323.828625195</v>
      </c>
      <c r="AF23" s="63">
        <f t="shared" si="8"/>
        <v>13489181.641847402</v>
      </c>
      <c r="AG23" s="63">
        <f t="shared" si="8"/>
        <v>23363602.029874552</v>
      </c>
      <c r="AH23" s="63">
        <f t="shared" si="8"/>
        <v>7316308.0766559858</v>
      </c>
      <c r="AI23" s="63">
        <f t="shared" si="8"/>
        <v>23124347.099149544</v>
      </c>
      <c r="AJ23" s="63">
        <f t="shared" si="8"/>
        <v>4316235.5584581373</v>
      </c>
      <c r="AK23" s="63">
        <f t="shared" si="8"/>
        <v>18219559.922137037</v>
      </c>
      <c r="AL23" s="63">
        <f t="shared" si="8"/>
        <v>33290988.764730237</v>
      </c>
      <c r="AM23" s="63">
        <f t="shared" si="8"/>
        <v>18083873.324433774</v>
      </c>
      <c r="AN23" s="63">
        <f t="shared" si="8"/>
        <v>30519596.45194459</v>
      </c>
      <c r="AO23" s="63">
        <f t="shared" si="8"/>
        <v>36885296.294009075</v>
      </c>
      <c r="AP23" s="63">
        <f t="shared" si="8"/>
        <v>36526880.523587607</v>
      </c>
      <c r="AQ23" s="65"/>
      <c r="AR23" s="63">
        <f t="shared" ref="AR23:BC23" si="9">SUM(AR18:AR21)</f>
        <v>13665405.763104985</v>
      </c>
      <c r="AS23" s="63">
        <f t="shared" si="9"/>
        <v>15079000.599844623</v>
      </c>
      <c r="AT23" s="63">
        <f t="shared" si="9"/>
        <v>19679379.124966763</v>
      </c>
      <c r="AU23" s="63">
        <f t="shared" si="9"/>
        <v>5615056.4762535281</v>
      </c>
      <c r="AV23" s="63">
        <f t="shared" si="9"/>
        <v>15307062.177232329</v>
      </c>
      <c r="AW23" s="63">
        <f t="shared" si="9"/>
        <v>9321285.3576988354</v>
      </c>
      <c r="AX23" s="63">
        <f t="shared" si="9"/>
        <v>12811073.756284865</v>
      </c>
      <c r="AY23" s="63">
        <f t="shared" si="9"/>
        <v>14579904.885009732</v>
      </c>
      <c r="AZ23" s="63">
        <f t="shared" si="9"/>
        <v>5620871.8163720984</v>
      </c>
      <c r="BA23" s="63">
        <f t="shared" si="9"/>
        <v>6140048.0938776555</v>
      </c>
      <c r="BB23" s="63">
        <f t="shared" si="9"/>
        <v>18393486.931878172</v>
      </c>
      <c r="BC23" s="63">
        <f t="shared" si="9"/>
        <v>11319588.423212379</v>
      </c>
      <c r="BD23" s="65"/>
      <c r="BE23" s="63">
        <f t="shared" ref="BE23:BP23" si="10">SUM(BE18:BE21)</f>
        <v>5321687.6053431891</v>
      </c>
      <c r="BF23" s="63">
        <f t="shared" si="10"/>
        <v>6538100.4668209553</v>
      </c>
      <c r="BG23" s="63">
        <f t="shared" si="10"/>
        <v>9958581.2605864611</v>
      </c>
      <c r="BH23" s="63">
        <f t="shared" si="10"/>
        <v>5494035.6835204782</v>
      </c>
      <c r="BI23" s="63">
        <f t="shared" si="10"/>
        <v>6080705.0023242943</v>
      </c>
      <c r="BJ23" s="63">
        <f t="shared" si="10"/>
        <v>5547215.3154605115</v>
      </c>
      <c r="BK23" s="63">
        <f t="shared" si="10"/>
        <v>5521450.569511883</v>
      </c>
      <c r="BL23" s="63">
        <f t="shared" si="10"/>
        <v>5540225.802567644</v>
      </c>
      <c r="BM23" s="63">
        <f t="shared" si="10"/>
        <v>5834109.8061828427</v>
      </c>
      <c r="BN23" s="63">
        <f t="shared" si="10"/>
        <v>5605234.9753812198</v>
      </c>
      <c r="BO23" s="63">
        <f t="shared" si="10"/>
        <v>5624297.802931264</v>
      </c>
      <c r="BP23" s="63">
        <f t="shared" si="10"/>
        <v>5646666.0646655327</v>
      </c>
      <c r="BQ23" s="65"/>
      <c r="BR23" s="63">
        <f t="shared" ref="BR23:CC23" si="11">SUM(BR18:BR21)</f>
        <v>907342.98480000009</v>
      </c>
      <c r="BS23" s="63">
        <f t="shared" si="11"/>
        <v>907921.26480000012</v>
      </c>
      <c r="BT23" s="63">
        <f t="shared" si="11"/>
        <v>912051.78480000014</v>
      </c>
      <c r="BU23" s="63">
        <f t="shared" si="11"/>
        <v>545389.62479999999</v>
      </c>
      <c r="BV23" s="63">
        <f t="shared" si="11"/>
        <v>545389.62479999999</v>
      </c>
      <c r="BW23" s="63">
        <f t="shared" si="11"/>
        <v>548046.42480000004</v>
      </c>
      <c r="BX23" s="63">
        <f t="shared" si="11"/>
        <v>532024.98479999998</v>
      </c>
      <c r="BY23" s="63">
        <f t="shared" si="11"/>
        <v>532024.98479999998</v>
      </c>
      <c r="BZ23" s="63">
        <f t="shared" si="11"/>
        <v>537619.2648</v>
      </c>
      <c r="CA23" s="63">
        <f t="shared" si="11"/>
        <v>12877.92</v>
      </c>
      <c r="CB23" s="63">
        <f t="shared" si="11"/>
        <v>12877.92</v>
      </c>
      <c r="CC23" s="63">
        <f t="shared" si="11"/>
        <v>12877.92</v>
      </c>
      <c r="CD23" s="29"/>
    </row>
    <row r="24" spans="2:83" x14ac:dyDescent="0.25">
      <c r="B24" s="10" t="s">
        <v>23</v>
      </c>
      <c r="C24" s="57">
        <v>1861000</v>
      </c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2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2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2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2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29"/>
    </row>
    <row r="25" spans="2:83" x14ac:dyDescent="0.25">
      <c r="B25" s="10" t="s">
        <v>24</v>
      </c>
      <c r="C25" s="57">
        <f>C23-C24</f>
        <v>573245000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2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2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2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2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2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29"/>
    </row>
    <row r="26" spans="2:83" x14ac:dyDescent="0.25">
      <c r="B26" s="5"/>
      <c r="C26" s="57"/>
      <c r="D26" s="55"/>
      <c r="E26" s="55"/>
      <c r="F26" s="55"/>
      <c r="G26" s="55"/>
      <c r="H26" s="55"/>
      <c r="I26" s="55"/>
      <c r="J26" s="55"/>
      <c r="K26" s="55"/>
      <c r="L26" s="55"/>
      <c r="M26" s="6"/>
      <c r="N26" s="6"/>
      <c r="O26" s="6"/>
      <c r="P26" s="6"/>
      <c r="Q26" s="29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29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29"/>
      <c r="AR26" s="6"/>
      <c r="AS26" s="6"/>
      <c r="AT26" s="6"/>
      <c r="AU26" s="6"/>
      <c r="AV26" s="33"/>
      <c r="AW26" s="6"/>
      <c r="AX26" s="6"/>
      <c r="AY26" s="6"/>
      <c r="AZ26" s="6"/>
      <c r="BA26" s="6"/>
      <c r="BB26" s="6"/>
      <c r="BC26" s="6"/>
      <c r="BD26" s="29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29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29"/>
    </row>
    <row r="27" spans="2:83" s="3" customFormat="1" x14ac:dyDescent="0.25">
      <c r="B27" s="37"/>
      <c r="C27" s="17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32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32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32"/>
      <c r="AR27" s="18"/>
      <c r="AS27" s="18"/>
      <c r="AT27" s="18"/>
      <c r="AU27" s="18"/>
      <c r="AV27" s="35"/>
      <c r="AW27" s="18"/>
      <c r="AX27" s="18"/>
      <c r="AY27" s="18"/>
      <c r="AZ27" s="18"/>
      <c r="BA27" s="18"/>
      <c r="BB27" s="18"/>
      <c r="BC27" s="18"/>
      <c r="BD27" s="32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32"/>
      <c r="BR27" s="18"/>
      <c r="BS27" s="18"/>
      <c r="BT27" s="18"/>
      <c r="BU27" s="18"/>
      <c r="BV27" s="18"/>
      <c r="BW27" s="18"/>
      <c r="BX27" s="13"/>
      <c r="BY27" s="18"/>
      <c r="BZ27" s="18"/>
      <c r="CA27" s="18"/>
      <c r="CB27" s="18"/>
      <c r="CC27" s="18"/>
      <c r="CD27" s="32"/>
    </row>
    <row r="28" spans="2:83" x14ac:dyDescent="0.25">
      <c r="B28" s="15"/>
      <c r="C28" s="61"/>
      <c r="D28" s="61"/>
      <c r="E28" s="62"/>
      <c r="F28" s="62"/>
      <c r="G28" s="62"/>
      <c r="H28" s="62"/>
      <c r="I28" s="62"/>
      <c r="J28" s="33"/>
      <c r="K28" s="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3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</row>
    <row r="29" spans="2:83" x14ac:dyDescent="0.25">
      <c r="BY29" s="34"/>
    </row>
    <row r="30" spans="2:83" x14ac:dyDescent="0.25"/>
    <row r="31" spans="2:83" x14ac:dyDescent="0.25"/>
    <row r="32" spans="2:83" x14ac:dyDescent="0.25"/>
    <row r="33" spans="1:3" x14ac:dyDescent="0.25"/>
    <row r="34" spans="1:3" x14ac:dyDescent="0.25"/>
    <row r="35" spans="1:3" x14ac:dyDescent="0.25"/>
    <row r="36" spans="1:3" x14ac:dyDescent="0.25"/>
    <row r="37" spans="1:3" x14ac:dyDescent="0.25"/>
    <row r="38" spans="1:3" x14ac:dyDescent="0.25"/>
    <row r="39" spans="1:3" x14ac:dyDescent="0.25"/>
    <row r="41" spans="1:3" x14ac:dyDescent="0.25">
      <c r="A41" s="51"/>
      <c r="B41" s="53"/>
      <c r="C41" s="53"/>
    </row>
    <row r="42" spans="1:3" x14ac:dyDescent="0.25">
      <c r="A42" s="51"/>
      <c r="B42" s="51"/>
      <c r="C42" s="51"/>
    </row>
    <row r="43" spans="1:3" x14ac:dyDescent="0.25">
      <c r="A43" s="51"/>
      <c r="B43" s="52"/>
      <c r="C43" s="59"/>
    </row>
    <row r="44" spans="1:3" x14ac:dyDescent="0.25">
      <c r="A44" s="51"/>
      <c r="B44" s="52"/>
      <c r="C44" s="52"/>
    </row>
    <row r="45" spans="1:3" x14ac:dyDescent="0.25">
      <c r="A45" s="51"/>
      <c r="B45" s="52"/>
      <c r="C45" s="52"/>
    </row>
    <row r="46" spans="1:3" x14ac:dyDescent="0.25">
      <c r="A46" s="51"/>
      <c r="B46" s="52"/>
      <c r="C46" s="52"/>
    </row>
    <row r="47" spans="1:3" x14ac:dyDescent="0.25">
      <c r="A47" s="51"/>
      <c r="B47" s="52"/>
      <c r="C47" s="52"/>
    </row>
    <row r="48" spans="1:3" x14ac:dyDescent="0.25">
      <c r="A48" s="51"/>
      <c r="B48" s="51"/>
      <c r="C48" s="51"/>
    </row>
  </sheetData>
  <mergeCells count="7">
    <mergeCell ref="AR4:BC4"/>
    <mergeCell ref="BE4:BP4"/>
    <mergeCell ref="BR4:CC4"/>
    <mergeCell ref="C4:C5"/>
    <mergeCell ref="AE4:AP4"/>
    <mergeCell ref="R4:AC4"/>
    <mergeCell ref="E4:P4"/>
  </mergeCells>
  <pageMargins left="0.7" right="0.7" top="0.75" bottom="0.75" header="0.3" footer="0.3"/>
  <pageSetup scale="49" orientation="landscape" r:id="rId1"/>
  <colBreaks count="5" manualBreakCount="5">
    <brk id="17" max="1048575" man="1"/>
    <brk id="30" max="1048575" man="1"/>
    <brk id="43" max="1048575" man="1"/>
    <brk id="56" max="1048575" man="1"/>
    <brk id="6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a2b7de961a068f03afd7180567756033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bee6546716fc36b2e7fd245bcccf69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Review xmlns="7e651a3a-8d05-4ee0-9344-b668032e30e0">false</MDReview>
    <RA xmlns="7e651a3a-8d05-4ee0-9344-b668032e30e0">
      <UserInfo>
        <DisplayName/>
        <AccountId xsi:nil="true"/>
        <AccountType/>
      </UserInfo>
    </RA>
    <RAContact xmlns="7e651a3a-8d05-4ee0-9344-b668032e30e0">RICHARDSON Joanne</RAContact>
    <Allmapsinthefolder xmlns="7e651a3a-8d05-4ee0-9344-b668032e30e0">false</Allmapsinthefolder>
    <MatchingIR xmlns="7e651a3a-8d05-4ee0-9344-b668032e30e0">false</MatchingIR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Interrogatory Response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EB-2024-0155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>2024-09-04T04:00:00+00:00</IssueDate>
    <TaxCatchAll xmlns="1f5e108a-442b-424d-88d6-fdac133e65d6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/>
        <AccountId xsi:nil="true"/>
        <AccountType/>
      </UserInfo>
    </Witness>
    <Docket xmlns="7e651a3a-8d05-4ee0-9344-b668032e30e0" xsi:nil="true"/>
    <Witness_x0020_Approved xmlns="7e651a3a-8d05-4ee0-9344-b668032e30e0">false</Witness_x0020_Approved>
    <RegLead xmlns="7e651a3a-8d05-4ee0-9344-b668032e30e0">
      <UserInfo>
        <DisplayName/>
        <AccountId xsi:nil="true"/>
        <AccountType/>
      </UserInfo>
    </RegLead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  <lcf76f155ced4ddcb4097134ff3c332f xmlns="7e651a3a-8d05-4ee0-9344-b668032e30e0">
      <Terms xmlns="http://schemas.microsoft.com/office/infopath/2007/PartnerControls"/>
    </lcf76f155ced4ddcb4097134ff3c332f>
    <Attachment xmlns="7e651a3a-8d05-4ee0-9344-b668032e30e0" xsi:nil="true"/>
    <JeffSmithApproval xmlns="7e651a3a-8d05-4ee0-9344-b668032e30e0">No</JeffSmithApproval>
    <UpdatedTemplate xmlns="7e651a3a-8d05-4ee0-9344-b668032e30e0">No</UpdatedTempl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9F1B4E-1864-4940-8096-1E80DE8C8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3D9706-D894-43EC-9B02-12837BFAD885}">
  <ds:schemaRefs>
    <ds:schemaRef ds:uri="http://schemas.microsoft.com/office/infopath/2007/PartnerControls"/>
    <ds:schemaRef ds:uri="1f5e108a-442b-424d-88d6-fdac133e65d6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e651a3a-8d05-4ee0-9344-b668032e30e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F27A5C-DDF5-475F-8AAB-457B0A70A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NEPL</vt:lpstr>
      <vt:lpstr>NEPL!Print_Titles</vt:lpstr>
    </vt:vector>
  </TitlesOfParts>
  <Manager/>
  <Company>Hydro One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 Syle</dc:creator>
  <cp:keywords/>
  <dc:description/>
  <cp:lastModifiedBy>Muhammad Qureshi</cp:lastModifiedBy>
  <cp:revision/>
  <dcterms:created xsi:type="dcterms:W3CDTF">2024-08-22T15:28:33Z</dcterms:created>
  <dcterms:modified xsi:type="dcterms:W3CDTF">2026-08-19T19:08:13Z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