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154 - Northeast Power Line Tx Project (Mississagi x Hanmer)/Working Folder/Interrogatories/Interrogatory Responses by HONI/PDF Folder - RRA/Live Excels/"/>
    </mc:Choice>
  </mc:AlternateContent>
  <xr:revisionPtr revIDLastSave="302" documentId="8_{1498BC13-8F55-46F5-913C-D4D240610E78}" xr6:coauthVersionLast="47" xr6:coauthVersionMax="47" xr10:uidLastSave="{11CDAFA1-0B55-4185-8398-253A4B1ED60A}"/>
  <bookViews>
    <workbookView xWindow="28680" yWindow="-120" windowWidth="29040" windowHeight="15720" xr2:uid="{A930B9F5-ED98-4C10-BE02-C25A06DDE1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1" l="1"/>
  <c r="D15" i="1"/>
  <c r="D13" i="1"/>
  <c r="D10" i="1"/>
  <c r="D17" i="1" l="1"/>
  <c r="D7" i="1" l="1"/>
  <c r="D4" i="1"/>
  <c r="D14" i="1" l="1"/>
  <c r="D18" i="1" s="1"/>
  <c r="D22" i="1" l="1"/>
  <c r="D20" i="1"/>
</calcChain>
</file>

<file path=xl/sharedStrings.xml><?xml version="1.0" encoding="utf-8"?>
<sst xmlns="http://schemas.openxmlformats.org/spreadsheetml/2006/main" count="87" uniqueCount="61">
  <si>
    <t>Category</t>
  </si>
  <si>
    <t>Description</t>
  </si>
  <si>
    <t>Value</t>
  </si>
  <si>
    <t>Units</t>
  </si>
  <si>
    <t>Reference</t>
  </si>
  <si>
    <t>Commentary</t>
  </si>
  <si>
    <t>CAISO References</t>
  </si>
  <si>
    <t>SCE, Single Circuit, Lattice Tower, 500 kV Cost</t>
  </si>
  <si>
    <t>USD/mile</t>
  </si>
  <si>
    <t>https://www.caiso.com/documents/sce-2025-per-unit-cost-guide-final.xlsx</t>
  </si>
  <si>
    <t>2025 Proposed SCE Generator Interconnection Unit Cost Guide – The cost per mile of a 500 kV single circuit, lattice tower project is $6.692M and the cost per mile of a 500 kV double circuit, lattice tower project is $14.866M. This suggests the single circuit project is approximately 45% of the cost of a double circuit project.</t>
  </si>
  <si>
    <t>SCE, Double Circuit, Lattice Tower, 500 kV Cost</t>
  </si>
  <si>
    <t>%</t>
  </si>
  <si>
    <t>HWT, Single Circuit, Lattice Tower, 500 kV Cost</t>
  </si>
  <si>
    <t>https://www.caiso.com/documents/hwt-2025-per-unit-cost-guide-final.xlsx</t>
  </si>
  <si>
    <t>2025 Horizon West Transmission (HWT) Generator Interconnection Unit Cost Guide - The cost per mile of a 500 kV single circuit, lattice tower is $4.442M and the cost per mile of a 500 kV double circuit, lattice tower is $6.806M. This suggests the single circuit project is approximately 65% of the cost of a double circuit project.</t>
  </si>
  <si>
    <t>HWT, Double Circuit, Lattice Tower, 500 kV Cost</t>
  </si>
  <si>
    <t>LSPGC, Single Circuit, Lattice Tower, 500 kV Cost</t>
  </si>
  <si>
    <t>https://www.caiso.com/documents/lspgc-2025-per-unit-cost-guide-final.xlsx</t>
  </si>
  <si>
    <t>2025 LS Power Grid California (LSPGC) Generator Interconnection Unit Cost Guide - The cost per mile of a 500 kV single circuit, lattice tower is $2.879M and the cost per mile of a 500 kV double circuit, lattice tower is $4.607M. This suggests the single circuit project is approximately 62% of the cost of a double circuit project.</t>
  </si>
  <si>
    <t>LSPGC, Double Circuit, Lattice Tower, 500 kV Cost</t>
  </si>
  <si>
    <t>GLW, Single Circuit, Lattice Tower, 500 kV Cost</t>
  </si>
  <si>
    <t>https://www.caiso.com/documents/glw-2025-per-unit-cost-guide-final.xlsx</t>
  </si>
  <si>
    <t>2025 GridLiance West (GLW) Generator Interconnection Unit Cost Guide - The cost per mile of a 500 kV single circuit, lattice tower is $3.641M and the cost per mile of a 500 kV double circuit, lattice tower is $5.768M. This suggests the single circuit project is approximately 63% of the cost of a double circuit project.</t>
  </si>
  <si>
    <t>GLW, Double Circuit, Lattice Tower, 500 kV Cost</t>
  </si>
  <si>
    <t>MISO References</t>
  </si>
  <si>
    <t>AC Transmission, New Single Circuit Transmission Line</t>
  </si>
  <si>
    <t>https://cdn.misoenergy.org/20240501%20PSC%20Item%2004%20MISO%20Transmission%20Cost%20Estimation%20Guide%20for%20MTEP24632680.pdf</t>
  </si>
  <si>
    <t>As per the 2024 Midcontinent Independent System Operator (MISO) Transmission Cost Estimation Guide (2024) -Table 4.1-1 and Table 4.1-2, the cost per mile of a single-circuit 345kV transmission line is $5.93M and the cost per mile of a double-circuit 345kV transmission line is $3.61M. This indicates in a 39% reduction. See Appendix B-3.</t>
  </si>
  <si>
    <t>AC Transmission, New Double Circuit Transmission Line</t>
  </si>
  <si>
    <t>S92 Application Adjustments</t>
  </si>
  <si>
    <t>Adjustment Value</t>
  </si>
  <si>
    <t>Heartland Bulk Transmission Development - East TUC  - Total Cost</t>
  </si>
  <si>
    <t>CAD</t>
  </si>
  <si>
    <t>Heartland Bulk Transmission Development – East TUC – The line is a double circuit transmission line. The total project cost was $604M, and the 40% adjustment resulted in a $241M reduction.</t>
  </si>
  <si>
    <t>Double Circuit to Single Circuit Adjustment</t>
  </si>
  <si>
    <t>Bruce to Milton - Total Cost</t>
  </si>
  <si>
    <t>Bruce to Milton – The line is a double circuit transmission line. The total project cost was $642M, and the 40% adjustment resulted in a $257M reduction.</t>
  </si>
  <si>
    <t>Average of CAISO reference ratios.</t>
  </si>
  <si>
    <t>Reference C1</t>
  </si>
  <si>
    <t>Reference C2</t>
  </si>
  <si>
    <t>Reference C3</t>
  </si>
  <si>
    <t>Reference C4</t>
  </si>
  <si>
    <t>Reference M1</t>
  </si>
  <si>
    <t>MX</t>
  </si>
  <si>
    <t>Adjustment Value = Average of CX and MX</t>
  </si>
  <si>
    <t>CX = Average of 
Ref C1 ~ C4</t>
  </si>
  <si>
    <t>Adjustment Value used for comparator projects = Average of CAISO and MISO Reference ratios</t>
  </si>
  <si>
    <t>Calculated and used for CAISO average factor calculation in line 14</t>
  </si>
  <si>
    <t>Calculated and used for final adjustment factor calculation in line 18</t>
  </si>
  <si>
    <t>Calculated adjustment factor used on comparator projects</t>
  </si>
  <si>
    <t>Heartland Comparator</t>
  </si>
  <si>
    <t>Bruce to Milton Comparator</t>
  </si>
  <si>
    <t>Calculated with adjustment factor from line 18</t>
  </si>
  <si>
    <t>Function</t>
  </si>
  <si>
    <t>SCE, 500 kV, Single Circuit: Double Circuit Ratio</t>
  </si>
  <si>
    <t>HWT, 500 kV, Single Circuit: Double Circuit Ratio</t>
  </si>
  <si>
    <t>LSPGC, 500 kV, Single Circuit: Double Circuit Ratio</t>
  </si>
  <si>
    <t>GLW, 500 kV, Single Circuit: Double Circuit Ratio</t>
  </si>
  <si>
    <t>Average CAISO Single Circuit: Double Circuit Ratio</t>
  </si>
  <si>
    <t>MISO Single Circuit: Double Circuit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</si>
</sst>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>
      <alignment horizontal="center" vertical="center" wrapText="1"/>
    </xf>
    <xf numFmtId="0" fontId="1" fillId="0" borderId="2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3" borderId="2" xfId="4" applyFill="1" applyAlignment="1">
      <alignment horizontal="center" vertical="center" wrapText="1"/>
    </xf>
    <xf numFmtId="0" fontId="2" fillId="2" borderId="1" xfId="3">
      <alignment horizontal="center" vertical="center" wrapText="1"/>
    </xf>
    <xf numFmtId="0" fontId="0" fillId="0" borderId="0" xfId="0" applyAlignment="1">
      <alignment vertical="center"/>
    </xf>
    <xf numFmtId="0" fontId="1" fillId="0" borderId="15" xfId="4" applyBorder="1" applyAlignment="1">
      <alignment vertical="center"/>
    </xf>
    <xf numFmtId="0" fontId="1" fillId="0" borderId="16" xfId="4" applyBorder="1" applyAlignment="1">
      <alignment vertical="center"/>
    </xf>
    <xf numFmtId="0" fontId="1" fillId="0" borderId="2" xfId="4" applyAlignment="1">
      <alignment vertical="center"/>
    </xf>
    <xf numFmtId="0" fontId="1" fillId="0" borderId="18" xfId="4" applyBorder="1" applyAlignment="1">
      <alignment vertical="center"/>
    </xf>
    <xf numFmtId="0" fontId="1" fillId="0" borderId="2" xfId="4" applyAlignment="1">
      <alignment vertical="center" wrapText="1"/>
    </xf>
    <xf numFmtId="0" fontId="1" fillId="3" borderId="16" xfId="4" applyFill="1" applyBorder="1" applyAlignment="1">
      <alignment vertical="center"/>
    </xf>
    <xf numFmtId="0" fontId="1" fillId="3" borderId="2" xfId="4" applyFill="1" applyAlignment="1">
      <alignment vertical="center"/>
    </xf>
    <xf numFmtId="0" fontId="1" fillId="3" borderId="2" xfId="4" applyFill="1" applyAlignment="1">
      <alignment vertical="center" wrapText="1"/>
    </xf>
    <xf numFmtId="0" fontId="1" fillId="3" borderId="5" xfId="4" applyFill="1" applyBorder="1" applyAlignment="1">
      <alignment horizontal="left" vertical="center" wrapText="1"/>
    </xf>
    <xf numFmtId="0" fontId="1" fillId="0" borderId="3" xfId="4" applyBorder="1" applyAlignment="1">
      <alignment vertical="center"/>
    </xf>
    <xf numFmtId="0" fontId="0" fillId="0" borderId="0" xfId="0" applyAlignment="1">
      <alignment vertical="center" wrapText="1"/>
    </xf>
    <xf numFmtId="0" fontId="1" fillId="4" borderId="12" xfId="4" applyFill="1" applyBorder="1" applyAlignment="1">
      <alignment vertical="center" wrapText="1"/>
    </xf>
    <xf numFmtId="0" fontId="1" fillId="4" borderId="17" xfId="4" applyFill="1" applyBorder="1" applyAlignment="1">
      <alignment vertical="center"/>
    </xf>
    <xf numFmtId="0" fontId="1" fillId="4" borderId="16" xfId="4" applyFill="1" applyBorder="1" applyAlignment="1">
      <alignment vertical="center"/>
    </xf>
    <xf numFmtId="0" fontId="1" fillId="5" borderId="3" xfId="4" applyFill="1" applyBorder="1" applyAlignment="1">
      <alignment horizontal="center" vertical="center" wrapText="1"/>
    </xf>
    <xf numFmtId="0" fontId="1" fillId="5" borderId="2" xfId="4" applyFill="1" applyAlignment="1">
      <alignment vertical="center"/>
    </xf>
    <xf numFmtId="0" fontId="1" fillId="5" borderId="2" xfId="4" applyFill="1" applyAlignment="1">
      <alignment vertical="center" wrapText="1"/>
    </xf>
    <xf numFmtId="0" fontId="1" fillId="5" borderId="2" xfId="4" applyFill="1" applyAlignment="1">
      <alignment horizontal="left" vertical="center" wrapText="1"/>
    </xf>
    <xf numFmtId="0" fontId="1" fillId="0" borderId="8" xfId="4" applyBorder="1" applyAlignment="1">
      <alignment horizontal="center" vertical="center"/>
    </xf>
    <xf numFmtId="0" fontId="1" fillId="0" borderId="2" xfId="4" applyAlignment="1">
      <alignment horizontal="center" vertical="center"/>
    </xf>
    <xf numFmtId="0" fontId="1" fillId="4" borderId="12" xfId="4" applyFill="1" applyBorder="1" applyAlignment="1">
      <alignment horizontal="center" vertical="center"/>
    </xf>
    <xf numFmtId="0" fontId="1" fillId="0" borderId="5" xfId="4" applyBorder="1" applyAlignment="1">
      <alignment horizontal="center" vertical="center"/>
    </xf>
    <xf numFmtId="0" fontId="1" fillId="4" borderId="2" xfId="4" applyFill="1" applyAlignment="1">
      <alignment horizontal="center" vertical="center"/>
    </xf>
    <xf numFmtId="0" fontId="1" fillId="3" borderId="2" xfId="4" applyFill="1" applyAlignment="1">
      <alignment horizontal="center" vertical="center"/>
    </xf>
    <xf numFmtId="0" fontId="1" fillId="0" borderId="3" xfId="4" applyBorder="1" applyAlignment="1">
      <alignment horizontal="center" vertical="center"/>
    </xf>
    <xf numFmtId="0" fontId="1" fillId="5" borderId="2" xfId="4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8" xfId="1" applyNumberFormat="1" applyBorder="1" applyAlignment="1">
      <alignment horizontal="center" vertical="center"/>
    </xf>
    <xf numFmtId="164" fontId="1" fillId="0" borderId="2" xfId="1" applyNumberFormat="1" applyBorder="1" applyAlignment="1">
      <alignment horizontal="center" vertical="center"/>
    </xf>
    <xf numFmtId="9" fontId="1" fillId="4" borderId="12" xfId="2" applyFill="1" applyBorder="1" applyAlignment="1">
      <alignment horizontal="center" vertical="center"/>
    </xf>
    <xf numFmtId="164" fontId="1" fillId="0" borderId="5" xfId="1" applyNumberFormat="1" applyBorder="1" applyAlignment="1">
      <alignment horizontal="center" vertical="center"/>
    </xf>
    <xf numFmtId="9" fontId="1" fillId="4" borderId="2" xfId="2" applyFill="1" applyBorder="1" applyAlignment="1">
      <alignment horizontal="center" vertical="center"/>
    </xf>
    <xf numFmtId="10" fontId="1" fillId="3" borderId="2" xfId="2" applyNumberFormat="1" applyFill="1" applyBorder="1" applyAlignment="1">
      <alignment horizontal="center" vertical="center"/>
    </xf>
    <xf numFmtId="164" fontId="1" fillId="0" borderId="3" xfId="1" applyNumberFormat="1" applyBorder="1" applyAlignment="1">
      <alignment horizontal="center" vertical="center"/>
    </xf>
    <xf numFmtId="9" fontId="1" fillId="5" borderId="2" xfId="2" applyFill="1" applyBorder="1" applyAlignment="1">
      <alignment horizontal="center" vertical="center"/>
    </xf>
    <xf numFmtId="0" fontId="1" fillId="0" borderId="3" xfId="4" applyBorder="1" applyAlignment="1">
      <alignment horizontal="left" vertical="center" wrapText="1"/>
    </xf>
    <xf numFmtId="0" fontId="1" fillId="0" borderId="5" xfId="4" applyBorder="1" applyAlignment="1">
      <alignment horizontal="left" vertical="center" wrapText="1"/>
    </xf>
    <xf numFmtId="0" fontId="1" fillId="0" borderId="4" xfId="4" applyBorder="1" applyAlignment="1">
      <alignment horizontal="left" vertical="center" wrapText="1"/>
    </xf>
    <xf numFmtId="0" fontId="1" fillId="0" borderId="6" xfId="4" applyBorder="1" applyAlignment="1">
      <alignment horizontal="left" vertical="center" wrapText="1"/>
    </xf>
    <xf numFmtId="0" fontId="1" fillId="0" borderId="7" xfId="4" applyBorder="1" applyAlignment="1">
      <alignment horizontal="left" vertical="center" wrapText="1"/>
    </xf>
    <xf numFmtId="0" fontId="1" fillId="0" borderId="14" xfId="4" applyBorder="1" applyAlignment="1">
      <alignment horizontal="left" vertical="center" wrapText="1"/>
    </xf>
    <xf numFmtId="0" fontId="3" fillId="0" borderId="9" xfId="5" applyBorder="1" applyAlignment="1">
      <alignment horizontal="left" vertical="center" wrapText="1"/>
    </xf>
    <xf numFmtId="0" fontId="3" fillId="0" borderId="5" xfId="5" applyBorder="1" applyAlignment="1">
      <alignment horizontal="left" vertical="center" wrapText="1"/>
    </xf>
    <xf numFmtId="0" fontId="3" fillId="0" borderId="4" xfId="5" applyBorder="1" applyAlignment="1">
      <alignment horizontal="left" vertical="center" wrapText="1"/>
    </xf>
    <xf numFmtId="0" fontId="3" fillId="0" borderId="3" xfId="5" applyBorder="1" applyAlignment="1">
      <alignment horizontal="left" vertical="center" wrapText="1"/>
    </xf>
    <xf numFmtId="0" fontId="1" fillId="0" borderId="2" xfId="4" applyAlignment="1">
      <alignment horizontal="center" vertical="center" wrapText="1"/>
    </xf>
    <xf numFmtId="0" fontId="1" fillId="0" borderId="3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3" fillId="0" borderId="3" xfId="5" applyBorder="1" applyAlignment="1">
      <alignment horizontal="center" vertical="center" wrapText="1"/>
    </xf>
    <xf numFmtId="0" fontId="3" fillId="0" borderId="4" xfId="5" applyBorder="1" applyAlignment="1">
      <alignment horizontal="center" vertical="center" wrapText="1"/>
    </xf>
    <xf numFmtId="0" fontId="1" fillId="0" borderId="10" xfId="4" applyBorder="1" applyAlignment="1">
      <alignment horizontal="left" vertical="center" wrapText="1"/>
    </xf>
    <xf numFmtId="0" fontId="1" fillId="0" borderId="11" xfId="4" applyBorder="1" applyAlignment="1">
      <alignment horizontal="left" vertical="center" wrapText="1"/>
    </xf>
    <xf numFmtId="0" fontId="1" fillId="0" borderId="13" xfId="4" applyBorder="1" applyAlignment="1">
      <alignment horizontal="left" vertical="center" wrapText="1"/>
    </xf>
  </cellXfs>
  <cellStyles count="6">
    <cellStyle name="Currency" xfId="1" builtinId="4"/>
    <cellStyle name="Hyperlink" xfId="5" builtinId="8"/>
    <cellStyle name="Normal" xfId="0" builtinId="0"/>
    <cellStyle name="Percent" xfId="2" builtinId="5"/>
    <cellStyle name="WSP_DataRow" xfId="4" xr:uid="{1B59A51E-E9D2-419E-A437-23DD164758C6}"/>
    <cellStyle name="WSP_HeaderRow" xfId="3" xr:uid="{A067CDAF-6358-46C4-8EAD-25F99B480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misoenergy.org/20240501%20PSC%20Item%2004%20MISO%20Transmission%20Cost%20Estimation%20Guide%20for%20MTEP24632680.pdf" TargetMode="External"/><Relationship Id="rId2" Type="http://schemas.openxmlformats.org/officeDocument/2006/relationships/hyperlink" Target="https://www.caiso.com/documents/hwt-2025-per-unit-cost-guide-final.xlsx" TargetMode="External"/><Relationship Id="rId1" Type="http://schemas.openxmlformats.org/officeDocument/2006/relationships/hyperlink" Target="https://www.caiso.com/documents/sce-2025-per-unit-cost-guide-final.xlsx" TargetMode="External"/><Relationship Id="rId5" Type="http://schemas.openxmlformats.org/officeDocument/2006/relationships/hyperlink" Target="https://www.caiso.com/documents/glw-2025-per-unit-cost-guide-final.xlsx" TargetMode="External"/><Relationship Id="rId4" Type="http://schemas.openxmlformats.org/officeDocument/2006/relationships/hyperlink" Target="https://www.caiso.com/documents/lspgc-2025-per-unit-cost-guide-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A501-8648-4B30-9080-31E0349596A3}">
  <dimension ref="A1:G22"/>
  <sheetViews>
    <sheetView tabSelected="1" zoomScale="70" zoomScaleNormal="70" workbookViewId="0"/>
  </sheetViews>
  <sheetFormatPr defaultColWidth="8.75" defaultRowHeight="14.25" x14ac:dyDescent="0.2"/>
  <cols>
    <col min="1" max="1" width="12.625" style="3" customWidth="1"/>
    <col min="2" max="2" width="16.875" style="3" customWidth="1"/>
    <col min="3" max="3" width="57" style="3" bestFit="1" customWidth="1"/>
    <col min="4" max="4" width="17" style="30" customWidth="1"/>
    <col min="5" max="5" width="8.75" style="30" bestFit="1" customWidth="1"/>
    <col min="6" max="6" width="31.25" style="14" customWidth="1"/>
    <col min="7" max="7" width="62.125" style="3" customWidth="1"/>
    <col min="8" max="14" width="8.75" style="3"/>
    <col min="15" max="15" width="17.875" style="3" customWidth="1"/>
    <col min="16" max="16" width="128.125" style="3" bestFit="1" customWidth="1"/>
    <col min="17" max="16384" width="8.75" style="3"/>
  </cols>
  <sheetData>
    <row r="1" spans="1:7" ht="15.75" thickBot="1" x14ac:dyDescent="0.25">
      <c r="A1" s="2" t="s">
        <v>0</v>
      </c>
      <c r="B1" s="2" t="s">
        <v>54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30" customHeight="1" x14ac:dyDescent="0.2">
      <c r="A2" s="42" t="s">
        <v>6</v>
      </c>
      <c r="B2" s="49" t="s">
        <v>39</v>
      </c>
      <c r="C2" s="4" t="s">
        <v>7</v>
      </c>
      <c r="D2" s="31">
        <v>6692000</v>
      </c>
      <c r="E2" s="22" t="s">
        <v>8</v>
      </c>
      <c r="F2" s="45" t="s">
        <v>9</v>
      </c>
      <c r="G2" s="54" t="s">
        <v>10</v>
      </c>
    </row>
    <row r="3" spans="1:7" ht="30" customHeight="1" x14ac:dyDescent="0.2">
      <c r="A3" s="43"/>
      <c r="B3" s="49"/>
      <c r="C3" s="5" t="s">
        <v>11</v>
      </c>
      <c r="D3" s="32">
        <v>14866000</v>
      </c>
      <c r="E3" s="23" t="s">
        <v>8</v>
      </c>
      <c r="F3" s="46"/>
      <c r="G3" s="55"/>
    </row>
    <row r="4" spans="1:7" ht="30" customHeight="1" thickBot="1" x14ac:dyDescent="0.25">
      <c r="A4" s="43"/>
      <c r="B4" s="49"/>
      <c r="C4" s="16" t="s">
        <v>55</v>
      </c>
      <c r="D4" s="33">
        <f>D2/D3</f>
        <v>0.45015471545809227</v>
      </c>
      <c r="E4" s="24" t="s">
        <v>12</v>
      </c>
      <c r="F4" s="15" t="s">
        <v>48</v>
      </c>
      <c r="G4" s="56"/>
    </row>
    <row r="5" spans="1:7" ht="30" customHeight="1" x14ac:dyDescent="0.2">
      <c r="A5" s="43"/>
      <c r="B5" s="49" t="s">
        <v>40</v>
      </c>
      <c r="C5" s="7" t="s">
        <v>13</v>
      </c>
      <c r="D5" s="34">
        <v>4442000</v>
      </c>
      <c r="E5" s="25" t="s">
        <v>8</v>
      </c>
      <c r="F5" s="47" t="s">
        <v>14</v>
      </c>
      <c r="G5" s="41" t="s">
        <v>15</v>
      </c>
    </row>
    <row r="6" spans="1:7" ht="30" customHeight="1" x14ac:dyDescent="0.2">
      <c r="A6" s="43"/>
      <c r="B6" s="49"/>
      <c r="C6" s="5" t="s">
        <v>16</v>
      </c>
      <c r="D6" s="32">
        <v>6806000</v>
      </c>
      <c r="E6" s="23" t="s">
        <v>8</v>
      </c>
      <c r="F6" s="46"/>
      <c r="G6" s="41"/>
    </row>
    <row r="7" spans="1:7" ht="30" customHeight="1" thickBot="1" x14ac:dyDescent="0.25">
      <c r="A7" s="43"/>
      <c r="B7" s="49"/>
      <c r="C7" s="17" t="s">
        <v>56</v>
      </c>
      <c r="D7" s="35">
        <f>D5/D6</f>
        <v>0.6526594181604467</v>
      </c>
      <c r="E7" s="26" t="s">
        <v>12</v>
      </c>
      <c r="F7" s="15" t="s">
        <v>48</v>
      </c>
      <c r="G7" s="40"/>
    </row>
    <row r="8" spans="1:7" ht="30" customHeight="1" x14ac:dyDescent="0.2">
      <c r="A8" s="43"/>
      <c r="B8" s="49" t="s">
        <v>41</v>
      </c>
      <c r="C8" s="5" t="s">
        <v>17</v>
      </c>
      <c r="D8" s="32">
        <v>2879000</v>
      </c>
      <c r="E8" s="23" t="s">
        <v>8</v>
      </c>
      <c r="F8" s="48" t="s">
        <v>18</v>
      </c>
      <c r="G8" s="39" t="s">
        <v>19</v>
      </c>
    </row>
    <row r="9" spans="1:7" ht="30" customHeight="1" x14ac:dyDescent="0.2">
      <c r="A9" s="43"/>
      <c r="B9" s="49"/>
      <c r="C9" s="5" t="s">
        <v>20</v>
      </c>
      <c r="D9" s="32">
        <v>4607000</v>
      </c>
      <c r="E9" s="23" t="s">
        <v>8</v>
      </c>
      <c r="F9" s="46"/>
      <c r="G9" s="41"/>
    </row>
    <row r="10" spans="1:7" ht="30" customHeight="1" thickBot="1" x14ac:dyDescent="0.25">
      <c r="A10" s="43"/>
      <c r="B10" s="49"/>
      <c r="C10" s="17" t="s">
        <v>57</v>
      </c>
      <c r="D10" s="35">
        <f>D8/D9</f>
        <v>0.62491860212719774</v>
      </c>
      <c r="E10" s="26" t="s">
        <v>12</v>
      </c>
      <c r="F10" s="15" t="s">
        <v>48</v>
      </c>
      <c r="G10" s="40"/>
    </row>
    <row r="11" spans="1:7" ht="30" customHeight="1" x14ac:dyDescent="0.2">
      <c r="A11" s="43"/>
      <c r="B11" s="49" t="s">
        <v>42</v>
      </c>
      <c r="C11" s="5" t="s">
        <v>21</v>
      </c>
      <c r="D11" s="32">
        <v>3641000</v>
      </c>
      <c r="E11" s="23" t="s">
        <v>8</v>
      </c>
      <c r="F11" s="48" t="s">
        <v>22</v>
      </c>
      <c r="G11" s="39" t="s">
        <v>23</v>
      </c>
    </row>
    <row r="12" spans="1:7" ht="30" customHeight="1" x14ac:dyDescent="0.2">
      <c r="A12" s="43"/>
      <c r="B12" s="49"/>
      <c r="C12" s="5" t="s">
        <v>24</v>
      </c>
      <c r="D12" s="32">
        <v>5768000</v>
      </c>
      <c r="E12" s="23" t="s">
        <v>8</v>
      </c>
      <c r="F12" s="46"/>
      <c r="G12" s="41"/>
    </row>
    <row r="13" spans="1:7" ht="30" customHeight="1" thickBot="1" x14ac:dyDescent="0.25">
      <c r="A13" s="43"/>
      <c r="B13" s="49"/>
      <c r="C13" s="17" t="s">
        <v>58</v>
      </c>
      <c r="D13" s="35">
        <f>D11/D12</f>
        <v>0.63124133148404993</v>
      </c>
      <c r="E13" s="26" t="s">
        <v>12</v>
      </c>
      <c r="F13" s="15" t="s">
        <v>48</v>
      </c>
      <c r="G13" s="40"/>
    </row>
    <row r="14" spans="1:7" ht="42.75" x14ac:dyDescent="0.2">
      <c r="A14" s="44"/>
      <c r="B14" s="1" t="s">
        <v>46</v>
      </c>
      <c r="C14" s="9" t="s">
        <v>59</v>
      </c>
      <c r="D14" s="36">
        <f>AVERAGE(D13,D10,D7,D4)</f>
        <v>0.58974351680744663</v>
      </c>
      <c r="E14" s="27" t="s">
        <v>12</v>
      </c>
      <c r="F14" s="11" t="s">
        <v>49</v>
      </c>
      <c r="G14" s="12" t="s">
        <v>38</v>
      </c>
    </row>
    <row r="15" spans="1:7" ht="34.9" customHeight="1" x14ac:dyDescent="0.2">
      <c r="A15" s="39" t="s">
        <v>25</v>
      </c>
      <c r="B15" s="49" t="s">
        <v>43</v>
      </c>
      <c r="C15" s="6" t="s">
        <v>26</v>
      </c>
      <c r="D15" s="32">
        <f>AVERAGE(3500000,3600000,3400000,3500000,3700000,4100000,3700000,3600000,4100000,3500000,3200000,3300000,3300000,4000000,3700000)</f>
        <v>3613333.3333333335</v>
      </c>
      <c r="E15" s="23" t="s">
        <v>8</v>
      </c>
      <c r="F15" s="52" t="s">
        <v>27</v>
      </c>
      <c r="G15" s="39" t="s">
        <v>28</v>
      </c>
    </row>
    <row r="16" spans="1:7" ht="38.450000000000003" customHeight="1" x14ac:dyDescent="0.2">
      <c r="A16" s="41"/>
      <c r="B16" s="50"/>
      <c r="C16" s="13" t="s">
        <v>29</v>
      </c>
      <c r="D16" s="37">
        <f>AVERAGE(5800000,5900000,5800000,5800000,6000000,6400000,6000000,6000000,6400000,5800000,5500000,5600000,5600000,6300000,6000000)</f>
        <v>5926666.666666667</v>
      </c>
      <c r="E16" s="28" t="s">
        <v>8</v>
      </c>
      <c r="F16" s="53"/>
      <c r="G16" s="41"/>
    </row>
    <row r="17" spans="1:7" ht="30" customHeight="1" x14ac:dyDescent="0.2">
      <c r="A17" s="40"/>
      <c r="B17" s="1" t="s">
        <v>44</v>
      </c>
      <c r="C17" s="10" t="s">
        <v>60</v>
      </c>
      <c r="D17" s="36">
        <f>D15/D16</f>
        <v>0.60967379077615302</v>
      </c>
      <c r="E17" s="27" t="s">
        <v>12</v>
      </c>
      <c r="F17" s="11" t="s">
        <v>49</v>
      </c>
      <c r="G17" s="11"/>
    </row>
    <row r="18" spans="1:7" ht="53.65" customHeight="1" x14ac:dyDescent="0.2">
      <c r="A18" s="39" t="s">
        <v>30</v>
      </c>
      <c r="B18" s="18" t="s">
        <v>45</v>
      </c>
      <c r="C18" s="19" t="s">
        <v>31</v>
      </c>
      <c r="D18" s="38">
        <f>ROUND(AVERAGE(D14,D17),2)</f>
        <v>0.6</v>
      </c>
      <c r="E18" s="29" t="s">
        <v>12</v>
      </c>
      <c r="F18" s="20" t="s">
        <v>50</v>
      </c>
      <c r="G18" s="21" t="s">
        <v>47</v>
      </c>
    </row>
    <row r="19" spans="1:7" ht="30" customHeight="1" x14ac:dyDescent="0.2">
      <c r="A19" s="41"/>
      <c r="B19" s="50" t="s">
        <v>51</v>
      </c>
      <c r="C19" s="6" t="s">
        <v>32</v>
      </c>
      <c r="D19" s="32">
        <v>603590856</v>
      </c>
      <c r="E19" s="23" t="s">
        <v>33</v>
      </c>
      <c r="F19" s="8" t="s">
        <v>4</v>
      </c>
      <c r="G19" s="39" t="s">
        <v>34</v>
      </c>
    </row>
    <row r="20" spans="1:7" ht="30" customHeight="1" x14ac:dyDescent="0.2">
      <c r="A20" s="41"/>
      <c r="B20" s="51"/>
      <c r="C20" s="6" t="s">
        <v>35</v>
      </c>
      <c r="D20" s="32">
        <f>D19*(1-D18)</f>
        <v>241436342.40000001</v>
      </c>
      <c r="E20" s="23" t="s">
        <v>33</v>
      </c>
      <c r="F20" s="8" t="s">
        <v>53</v>
      </c>
      <c r="G20" s="40"/>
    </row>
    <row r="21" spans="1:7" ht="30" customHeight="1" x14ac:dyDescent="0.2">
      <c r="A21" s="41"/>
      <c r="B21" s="50" t="s">
        <v>52</v>
      </c>
      <c r="C21" s="6" t="s">
        <v>36</v>
      </c>
      <c r="D21" s="32">
        <v>641686000</v>
      </c>
      <c r="E21" s="23" t="s">
        <v>33</v>
      </c>
      <c r="F21" s="8" t="s">
        <v>4</v>
      </c>
      <c r="G21" s="39" t="s">
        <v>37</v>
      </c>
    </row>
    <row r="22" spans="1:7" ht="30" customHeight="1" x14ac:dyDescent="0.2">
      <c r="A22" s="40"/>
      <c r="B22" s="51"/>
      <c r="C22" s="6" t="s">
        <v>35</v>
      </c>
      <c r="D22" s="32">
        <f>D21*(1-D18)</f>
        <v>256674400</v>
      </c>
      <c r="E22" s="23" t="s">
        <v>33</v>
      </c>
      <c r="F22" s="8" t="s">
        <v>53</v>
      </c>
      <c r="G22" s="40"/>
    </row>
  </sheetData>
  <mergeCells count="22">
    <mergeCell ref="G2:G4"/>
    <mergeCell ref="G5:G7"/>
    <mergeCell ref="G8:G10"/>
    <mergeCell ref="G11:G13"/>
    <mergeCell ref="G19:G20"/>
    <mergeCell ref="G15:G16"/>
    <mergeCell ref="G21:G22"/>
    <mergeCell ref="A15:A17"/>
    <mergeCell ref="A18:A22"/>
    <mergeCell ref="A2:A14"/>
    <mergeCell ref="F2:F3"/>
    <mergeCell ref="F5:F6"/>
    <mergeCell ref="F8:F9"/>
    <mergeCell ref="F11:F12"/>
    <mergeCell ref="B2:B4"/>
    <mergeCell ref="B19:B20"/>
    <mergeCell ref="B21:B22"/>
    <mergeCell ref="B5:B7"/>
    <mergeCell ref="B8:B10"/>
    <mergeCell ref="B11:B13"/>
    <mergeCell ref="B15:B16"/>
    <mergeCell ref="F15:F16"/>
  </mergeCells>
  <phoneticPr fontId="4" type="noConversion"/>
  <hyperlinks>
    <hyperlink ref="F2" r:id="rId1" xr:uid="{2A5604A1-6E99-43D2-B0E6-A83CABB37CA4}"/>
    <hyperlink ref="F5" r:id="rId2" xr:uid="{950CD479-7E35-473F-BF67-64DDF3633183}"/>
    <hyperlink ref="F15" r:id="rId3" xr:uid="{9AF0FFB0-8F7F-43EE-9E8F-334D14287467}"/>
    <hyperlink ref="F8" r:id="rId4" xr:uid="{8FACA0EB-9838-4DAE-9398-FA870ED8786A}"/>
    <hyperlink ref="F11" r:id="rId5" xr:uid="{F23DD469-D67F-43D0-8B25-BC1ADC3BD9C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a2b7de961a068f03afd7180567756033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bee6546716fc36b2e7fd245bcccf69dd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  <xsd:enumeration value="Canada Energy Regulator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  <xsd:enumeration value="Notice Package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651a3a-8d05-4ee0-9344-b668032e30e0">
      <Terms xmlns="http://schemas.microsoft.com/office/infopath/2007/PartnerControls"/>
    </lcf76f155ced4ddcb4097134ff3c332f>
    <TaxCatchAll xmlns="1f5e108a-442b-424d-88d6-fdac133e65d6" xsi:nil="true"/>
    <MDReview xmlns="7e651a3a-8d05-4ee0-9344-b668032e30e0">false</MDReview>
    <RA xmlns="7e651a3a-8d05-4ee0-9344-b668032e30e0">
      <UserInfo>
        <DisplayName/>
        <AccountId xsi:nil="true"/>
        <AccountType/>
      </UserInfo>
    </RA>
    <RAContact xmlns="7e651a3a-8d05-4ee0-9344-b668032e30e0" xsi:nil="true"/>
    <Allmapsinthefolder xmlns="7e651a3a-8d05-4ee0-9344-b668032e30e0">false</Allmapsinthefolder>
    <MatchingIR xmlns="7e651a3a-8d05-4ee0-9344-b668032e30e0" xsi:nil="true"/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Working Document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ttachment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 xsi:nil="true"/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/>
        <AccountId xsi:nil="true"/>
        <AccountType/>
      </UserInfo>
    </Witness>
    <Docket xmlns="7e651a3a-8d05-4ee0-9344-b668032e30e0" xsi:nil="true"/>
    <Witness_x0020_Approved xmlns="7e651a3a-8d05-4ee0-9344-b668032e30e0">false</Witness_x0020_Approved>
    <JeffSmithApproval xmlns="7e651a3a-8d05-4ee0-9344-b668032e30e0">No</JeffSmithApproval>
    <RegLead xmlns="7e651a3a-8d05-4ee0-9344-b668032e30e0">
      <UserInfo>
        <DisplayName/>
        <AccountId xsi:nil="true"/>
        <AccountType/>
      </UserInfo>
    </RegLead>
    <UpdatedTemplate xmlns="7e651a3a-8d05-4ee0-9344-b668032e30e0">No</UpdatedTemplate>
    <Applicant0 xmlns="7e651a3a-8d05-4ee0-9344-b668032e30e0">
      <Value>Hydro One Networks Inc. - HONI</Value>
    </Applicant0>
    <TitleofExhibit xmlns="7e651a3a-8d05-4ee0-9344-b668032e30e0" xsi:nil="true"/>
    <TypeofDocument xmlns="7e651a3a-8d05-4ee0-9344-b668032e30e0" xsi:nil="true"/>
  </documentManagement>
</p:properties>
</file>

<file path=customXml/itemProps1.xml><?xml version="1.0" encoding="utf-8"?>
<ds:datastoreItem xmlns:ds="http://schemas.openxmlformats.org/officeDocument/2006/customXml" ds:itemID="{DE2BEAA9-944D-4664-B105-0A8E965899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7A5490-8307-4FFE-9BEF-EB0F9305EC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DCB6A7-349B-4E98-87F2-FF5D79A5336B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1f5e108a-442b-424d-88d6-fdac133e65d6"/>
    <ds:schemaRef ds:uri="http://schemas.microsoft.com/office/2006/documentManagement/types"/>
    <ds:schemaRef ds:uri="http://www.w3.org/XML/1998/namespace"/>
    <ds:schemaRef ds:uri="http://purl.org/dc/dcmitype/"/>
    <ds:schemaRef ds:uri="7e651a3a-8d05-4ee0-9344-b668032e30e0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Fife, Buck</dc:creator>
  <cp:keywords/>
  <dc:description/>
  <cp:lastModifiedBy>Muhammad Qureshi</cp:lastModifiedBy>
  <cp:revision/>
  <dcterms:created xsi:type="dcterms:W3CDTF">2026-08-07T18:01:35Z</dcterms:created>
  <dcterms:modified xsi:type="dcterms:W3CDTF">2026-08-19T19:08:47Z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0x01010062A9886C0063524695E58E529275A6AB</vt:lpwstr>
  </property>
  <property fmtid="{D5CDD505-2E9C-101B-9397-08002B2CF9AE}" pid="3" name="_dlc_DocIdItemGuid">
    <vt:lpwstr>0bacc828-583a-4a4b-b1d3-e1d1556e2f5f</vt:lpwstr>
  </property>
  <property fmtid="{D5CDD505-2E9C-101B-9397-08002B2CF9AE}" pid="4" name="MediaServiceImageTags">
    <vt:lpwstr/>
  </property>
</Properties>
</file>