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5. TESI UTILITIES\12.Rideau St-Lawrence\06.IRs\Models\Response to IRs supporting models or documents\Ex 7\"/>
    </mc:Choice>
  </mc:AlternateContent>
  <xr:revisionPtr revIDLastSave="0" documentId="8_{8A6601CC-D539-4001-8E26-D2A643687C3F}" xr6:coauthVersionLast="47" xr6:coauthVersionMax="47" xr10:uidLastSave="{00000000-0000-0000-0000-000000000000}"/>
  <bookViews>
    <workbookView xWindow="35760" yWindow="180" windowWidth="36210" windowHeight="19920" tabRatio="798" activeTab="2" xr2:uid="{00000000-000D-0000-FFFF-FFFF00000000}"/>
  </bookViews>
  <sheets>
    <sheet name="B&amp;C Inputs" sheetId="1" r:id="rId1"/>
    <sheet name="B&amp;C Weighting Factor" sheetId="2" r:id="rId2"/>
    <sheet name="1855 Services Weightin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2" i="3" l="1"/>
  <c r="B72" i="3"/>
  <c r="D72" i="3" s="1"/>
  <c r="C71" i="3"/>
  <c r="B71" i="3"/>
  <c r="D71" i="3" s="1"/>
  <c r="C70" i="3"/>
  <c r="B70" i="3"/>
  <c r="D70" i="3" s="1"/>
  <c r="C69" i="3"/>
  <c r="B69" i="3"/>
  <c r="D69" i="3" s="1"/>
  <c r="C68" i="3"/>
  <c r="B68" i="3"/>
  <c r="D68" i="3" s="1"/>
  <c r="C67" i="3"/>
  <c r="B67" i="3"/>
  <c r="D67" i="3" s="1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B76" i="3" s="1"/>
  <c r="B78" i="3" s="1"/>
  <c r="C20" i="1"/>
  <c r="C19" i="1"/>
  <c r="C18" i="1"/>
  <c r="E69" i="3" l="1"/>
  <c r="E72" i="3"/>
  <c r="E71" i="3"/>
  <c r="E70" i="3"/>
  <c r="E68" i="3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18" i="1"/>
  <c r="Q97" i="1" l="1"/>
  <c r="C97" i="1"/>
  <c r="B12" i="1"/>
  <c r="D95" i="2"/>
  <c r="B95" i="2"/>
  <c r="A95" i="2"/>
  <c r="D94" i="2"/>
  <c r="C94" i="2"/>
  <c r="B94" i="2"/>
  <c r="A94" i="2"/>
  <c r="D93" i="2"/>
  <c r="C93" i="2"/>
  <c r="B93" i="2"/>
  <c r="A93" i="2"/>
  <c r="D92" i="2"/>
  <c r="C92" i="2"/>
  <c r="B92" i="2"/>
  <c r="A92" i="2"/>
  <c r="D91" i="2"/>
  <c r="C91" i="2"/>
  <c r="B91" i="2"/>
  <c r="A91" i="2"/>
  <c r="D90" i="2"/>
  <c r="C90" i="2"/>
  <c r="B90" i="2"/>
  <c r="A90" i="2"/>
  <c r="D89" i="2"/>
  <c r="C89" i="2"/>
  <c r="B89" i="2"/>
  <c r="A89" i="2"/>
  <c r="D88" i="2"/>
  <c r="C88" i="2"/>
  <c r="B88" i="2"/>
  <c r="A88" i="2"/>
  <c r="D87" i="2"/>
  <c r="C87" i="2"/>
  <c r="B87" i="2"/>
  <c r="A87" i="2"/>
  <c r="D86" i="2"/>
  <c r="C86" i="2"/>
  <c r="B86" i="2"/>
  <c r="A86" i="2"/>
  <c r="F86" i="2" s="1"/>
  <c r="D85" i="2"/>
  <c r="C85" i="2"/>
  <c r="B85" i="2"/>
  <c r="A85" i="2"/>
  <c r="F85" i="2" s="1"/>
  <c r="D84" i="2"/>
  <c r="C84" i="2"/>
  <c r="B84" i="2"/>
  <c r="A84" i="2"/>
  <c r="D83" i="2"/>
  <c r="C83" i="2"/>
  <c r="B83" i="2"/>
  <c r="A83" i="2"/>
  <c r="D82" i="2"/>
  <c r="C82" i="2"/>
  <c r="B82" i="2"/>
  <c r="A82" i="2"/>
  <c r="D81" i="2"/>
  <c r="C81" i="2"/>
  <c r="B81" i="2"/>
  <c r="A81" i="2"/>
  <c r="D80" i="2"/>
  <c r="C80" i="2"/>
  <c r="B80" i="2"/>
  <c r="A80" i="2"/>
  <c r="D79" i="2"/>
  <c r="C79" i="2"/>
  <c r="B79" i="2"/>
  <c r="A79" i="2"/>
  <c r="D78" i="2"/>
  <c r="C78" i="2"/>
  <c r="B78" i="2"/>
  <c r="A78" i="2"/>
  <c r="D77" i="2"/>
  <c r="C77" i="2"/>
  <c r="B77" i="2"/>
  <c r="A77" i="2"/>
  <c r="D76" i="2"/>
  <c r="C76" i="2"/>
  <c r="B76" i="2"/>
  <c r="A76" i="2"/>
  <c r="D75" i="2"/>
  <c r="C75" i="2"/>
  <c r="B75" i="2"/>
  <c r="A75" i="2"/>
  <c r="D74" i="2"/>
  <c r="C74" i="2"/>
  <c r="B74" i="2"/>
  <c r="A74" i="2"/>
  <c r="D73" i="2"/>
  <c r="C73" i="2"/>
  <c r="B73" i="2"/>
  <c r="A73" i="2"/>
  <c r="D72" i="2"/>
  <c r="C72" i="2"/>
  <c r="B72" i="2"/>
  <c r="A72" i="2"/>
  <c r="F72" i="2" s="1"/>
  <c r="D71" i="2"/>
  <c r="C71" i="2"/>
  <c r="B71" i="2"/>
  <c r="A71" i="2"/>
  <c r="D70" i="2"/>
  <c r="C70" i="2"/>
  <c r="B70" i="2"/>
  <c r="A70" i="2"/>
  <c r="F70" i="2" s="1"/>
  <c r="D69" i="2"/>
  <c r="C69" i="2"/>
  <c r="B69" i="2"/>
  <c r="A69" i="2"/>
  <c r="D68" i="2"/>
  <c r="C68" i="2"/>
  <c r="B68" i="2"/>
  <c r="A68" i="2"/>
  <c r="F68" i="2" s="1"/>
  <c r="D67" i="2"/>
  <c r="C67" i="2"/>
  <c r="B67" i="2"/>
  <c r="A67" i="2"/>
  <c r="D66" i="2"/>
  <c r="C66" i="2"/>
  <c r="B66" i="2"/>
  <c r="A66" i="2"/>
  <c r="F66" i="2" s="1"/>
  <c r="D65" i="2"/>
  <c r="C65" i="2"/>
  <c r="B65" i="2"/>
  <c r="A65" i="2"/>
  <c r="F65" i="2" s="1"/>
  <c r="D64" i="2"/>
  <c r="C64" i="2"/>
  <c r="B64" i="2"/>
  <c r="A64" i="2"/>
  <c r="D63" i="2"/>
  <c r="C63" i="2"/>
  <c r="B63" i="2"/>
  <c r="A63" i="2"/>
  <c r="F63" i="2" s="1"/>
  <c r="D62" i="2"/>
  <c r="C62" i="2"/>
  <c r="B62" i="2"/>
  <c r="A62" i="2"/>
  <c r="D61" i="2"/>
  <c r="C61" i="2"/>
  <c r="B61" i="2"/>
  <c r="A61" i="2"/>
  <c r="F61" i="2" s="1"/>
  <c r="D60" i="2"/>
  <c r="C60" i="2"/>
  <c r="B60" i="2"/>
  <c r="A60" i="2"/>
  <c r="F60" i="2" s="1"/>
  <c r="D59" i="2"/>
  <c r="C59" i="2"/>
  <c r="B59" i="2"/>
  <c r="A59" i="2"/>
  <c r="D58" i="2"/>
  <c r="C58" i="2"/>
  <c r="B58" i="2"/>
  <c r="A58" i="2"/>
  <c r="F58" i="2" s="1"/>
  <c r="D57" i="2"/>
  <c r="C57" i="2"/>
  <c r="B57" i="2"/>
  <c r="A57" i="2"/>
  <c r="D56" i="2"/>
  <c r="C56" i="2"/>
  <c r="B56" i="2"/>
  <c r="A56" i="2"/>
  <c r="F56" i="2" s="1"/>
  <c r="D55" i="2"/>
  <c r="C55" i="2"/>
  <c r="B55" i="2"/>
  <c r="A55" i="2"/>
  <c r="D54" i="2"/>
  <c r="C54" i="2"/>
  <c r="B54" i="2"/>
  <c r="A54" i="2"/>
  <c r="D53" i="2"/>
  <c r="C53" i="2"/>
  <c r="B53" i="2"/>
  <c r="A53" i="2"/>
  <c r="F53" i="2" s="1"/>
  <c r="D52" i="2"/>
  <c r="C52" i="2"/>
  <c r="B52" i="2"/>
  <c r="A52" i="2"/>
  <c r="D51" i="2"/>
  <c r="C51" i="2"/>
  <c r="B51" i="2"/>
  <c r="A51" i="2"/>
  <c r="F51" i="2" s="1"/>
  <c r="D50" i="2"/>
  <c r="C50" i="2"/>
  <c r="B50" i="2"/>
  <c r="A50" i="2"/>
  <c r="D49" i="2"/>
  <c r="C49" i="2"/>
  <c r="B49" i="2"/>
  <c r="A49" i="2"/>
  <c r="F49" i="2" s="1"/>
  <c r="D48" i="2"/>
  <c r="C48" i="2"/>
  <c r="B48" i="2"/>
  <c r="A48" i="2"/>
  <c r="F48" i="2" s="1"/>
  <c r="D47" i="2"/>
  <c r="C47" i="2"/>
  <c r="B47" i="2"/>
  <c r="A47" i="2"/>
  <c r="D46" i="2"/>
  <c r="C46" i="2"/>
  <c r="B46" i="2"/>
  <c r="A46" i="2"/>
  <c r="F46" i="2" s="1"/>
  <c r="D45" i="2"/>
  <c r="C45" i="2"/>
  <c r="B45" i="2"/>
  <c r="A45" i="2"/>
  <c r="D44" i="2"/>
  <c r="C44" i="2"/>
  <c r="B44" i="2"/>
  <c r="A44" i="2"/>
  <c r="F44" i="2" s="1"/>
  <c r="D43" i="2"/>
  <c r="C43" i="2"/>
  <c r="B43" i="2"/>
  <c r="A43" i="2"/>
  <c r="D42" i="2"/>
  <c r="C42" i="2"/>
  <c r="B42" i="2"/>
  <c r="A42" i="2"/>
  <c r="F42" i="2" s="1"/>
  <c r="D41" i="2"/>
  <c r="C41" i="2"/>
  <c r="B41" i="2"/>
  <c r="A41" i="2"/>
  <c r="D40" i="2"/>
  <c r="C40" i="2"/>
  <c r="B40" i="2"/>
  <c r="A40" i="2"/>
  <c r="D39" i="2"/>
  <c r="C39" i="2"/>
  <c r="B39" i="2"/>
  <c r="A39" i="2"/>
  <c r="D38" i="2"/>
  <c r="C38" i="2"/>
  <c r="B38" i="2"/>
  <c r="A38" i="2"/>
  <c r="F38" i="2" s="1"/>
  <c r="D37" i="2"/>
  <c r="C37" i="2"/>
  <c r="B37" i="2"/>
  <c r="A37" i="2"/>
  <c r="D36" i="2"/>
  <c r="C36" i="2"/>
  <c r="B36" i="2"/>
  <c r="A36" i="2"/>
  <c r="D35" i="2"/>
  <c r="C35" i="2"/>
  <c r="B35" i="2"/>
  <c r="A35" i="2"/>
  <c r="F35" i="2" s="1"/>
  <c r="D34" i="2"/>
  <c r="C34" i="2"/>
  <c r="B34" i="2"/>
  <c r="A34" i="2"/>
  <c r="D33" i="2"/>
  <c r="C33" i="2"/>
  <c r="B33" i="2"/>
  <c r="A33" i="2"/>
  <c r="D32" i="2"/>
  <c r="C32" i="2"/>
  <c r="B32" i="2"/>
  <c r="A32" i="2"/>
  <c r="D31" i="2"/>
  <c r="C31" i="2"/>
  <c r="B31" i="2"/>
  <c r="A31" i="2"/>
  <c r="F31" i="2" s="1"/>
  <c r="D30" i="2"/>
  <c r="C30" i="2"/>
  <c r="B30" i="2"/>
  <c r="A30" i="2"/>
  <c r="D29" i="2"/>
  <c r="C29" i="2"/>
  <c r="B29" i="2"/>
  <c r="A29" i="2"/>
  <c r="F29" i="2" s="1"/>
  <c r="D28" i="2"/>
  <c r="C28" i="2"/>
  <c r="B28" i="2"/>
  <c r="A28" i="2"/>
  <c r="F28" i="2" s="1"/>
  <c r="D27" i="2"/>
  <c r="C27" i="2"/>
  <c r="B27" i="2"/>
  <c r="A27" i="2"/>
  <c r="D26" i="2"/>
  <c r="C26" i="2"/>
  <c r="B26" i="2"/>
  <c r="A26" i="2"/>
  <c r="D25" i="2"/>
  <c r="C25" i="2"/>
  <c r="B25" i="2"/>
  <c r="A25" i="2"/>
  <c r="D24" i="2"/>
  <c r="C24" i="2"/>
  <c r="B24" i="2"/>
  <c r="A24" i="2"/>
  <c r="D23" i="2"/>
  <c r="C23" i="2"/>
  <c r="B23" i="2"/>
  <c r="A23" i="2"/>
  <c r="F23" i="2" s="1"/>
  <c r="D22" i="2"/>
  <c r="C22" i="2"/>
  <c r="B22" i="2"/>
  <c r="A22" i="2"/>
  <c r="D21" i="2"/>
  <c r="C21" i="2"/>
  <c r="B21" i="2"/>
  <c r="A21" i="2"/>
  <c r="F21" i="2" s="1"/>
  <c r="D20" i="2"/>
  <c r="C20" i="2"/>
  <c r="B20" i="2"/>
  <c r="A20" i="2"/>
  <c r="D19" i="2"/>
  <c r="C19" i="2"/>
  <c r="B19" i="2"/>
  <c r="A19" i="2"/>
  <c r="F19" i="2" s="1"/>
  <c r="D18" i="2"/>
  <c r="C18" i="2"/>
  <c r="B18" i="2"/>
  <c r="A18" i="2"/>
  <c r="F18" i="2" s="1"/>
  <c r="D17" i="2"/>
  <c r="C17" i="2"/>
  <c r="B17" i="2"/>
  <c r="A17" i="2"/>
  <c r="F17" i="2" s="1"/>
  <c r="D16" i="2"/>
  <c r="C16" i="2"/>
  <c r="B16" i="2"/>
  <c r="A16" i="2"/>
  <c r="F16" i="2" s="1"/>
  <c r="B10" i="2"/>
  <c r="B9" i="2"/>
  <c r="B8" i="2"/>
  <c r="B7" i="2"/>
  <c r="B6" i="2"/>
  <c r="B5" i="2"/>
  <c r="K13" i="1"/>
  <c r="E13" i="1"/>
  <c r="G12" i="1"/>
  <c r="G11" i="1"/>
  <c r="G10" i="1"/>
  <c r="G9" i="1"/>
  <c r="G8" i="1"/>
  <c r="G7" i="1"/>
  <c r="C12" i="1" l="1"/>
  <c r="C13" i="1"/>
  <c r="C95" i="2"/>
  <c r="I30" i="2"/>
  <c r="I31" i="2"/>
  <c r="I41" i="2"/>
  <c r="I27" i="2"/>
  <c r="I33" i="2"/>
  <c r="I21" i="2"/>
  <c r="I39" i="2"/>
  <c r="F41" i="2"/>
  <c r="I34" i="2"/>
  <c r="I29" i="2"/>
  <c r="I37" i="2"/>
  <c r="I35" i="2"/>
  <c r="F27" i="2"/>
  <c r="F39" i="2"/>
  <c r="F25" i="2"/>
  <c r="F37" i="2"/>
  <c r="F33" i="2"/>
  <c r="H10" i="1"/>
  <c r="I17" i="2"/>
  <c r="I23" i="2"/>
  <c r="L73" i="2"/>
  <c r="K73" i="2"/>
  <c r="J73" i="2"/>
  <c r="I73" i="2"/>
  <c r="H73" i="2"/>
  <c r="G73" i="2"/>
  <c r="E73" i="2"/>
  <c r="L93" i="2"/>
  <c r="K93" i="2"/>
  <c r="J93" i="2"/>
  <c r="I93" i="2"/>
  <c r="H93" i="2"/>
  <c r="G93" i="2"/>
  <c r="F93" i="2"/>
  <c r="E93" i="2"/>
  <c r="E22" i="2"/>
  <c r="I22" i="2" s="1"/>
  <c r="L32" i="2"/>
  <c r="K32" i="2"/>
  <c r="J32" i="2"/>
  <c r="H32" i="2"/>
  <c r="G32" i="2"/>
  <c r="E32" i="2"/>
  <c r="L40" i="2"/>
  <c r="K40" i="2"/>
  <c r="J40" i="2"/>
  <c r="H40" i="2"/>
  <c r="G40" i="2"/>
  <c r="E40" i="2"/>
  <c r="L76" i="2"/>
  <c r="K76" i="2"/>
  <c r="J76" i="2"/>
  <c r="I76" i="2"/>
  <c r="H76" i="2"/>
  <c r="G76" i="2"/>
  <c r="F76" i="2"/>
  <c r="E76" i="2"/>
  <c r="L52" i="2"/>
  <c r="K52" i="2"/>
  <c r="J52" i="2"/>
  <c r="I52" i="2"/>
  <c r="H52" i="2"/>
  <c r="G52" i="2"/>
  <c r="E52" i="2"/>
  <c r="L64" i="2"/>
  <c r="K64" i="2"/>
  <c r="J64" i="2"/>
  <c r="I64" i="2"/>
  <c r="H64" i="2"/>
  <c r="G64" i="2"/>
  <c r="E64" i="2"/>
  <c r="L45" i="2"/>
  <c r="K45" i="2"/>
  <c r="J45" i="2"/>
  <c r="I45" i="2"/>
  <c r="H45" i="2"/>
  <c r="G45" i="2"/>
  <c r="E45" i="2"/>
  <c r="L57" i="2"/>
  <c r="K57" i="2"/>
  <c r="J57" i="2"/>
  <c r="I57" i="2"/>
  <c r="H57" i="2"/>
  <c r="G57" i="2"/>
  <c r="E57" i="2"/>
  <c r="L69" i="2"/>
  <c r="K69" i="2"/>
  <c r="J69" i="2"/>
  <c r="I69" i="2"/>
  <c r="H69" i="2"/>
  <c r="G69" i="2"/>
  <c r="E69" i="2"/>
  <c r="F73" i="2"/>
  <c r="L88" i="2"/>
  <c r="K88" i="2"/>
  <c r="J88" i="2"/>
  <c r="I88" i="2"/>
  <c r="H88" i="2"/>
  <c r="G88" i="2"/>
  <c r="F88" i="2"/>
  <c r="E88" i="2"/>
  <c r="L91" i="2"/>
  <c r="K91" i="2"/>
  <c r="J91" i="2"/>
  <c r="I91" i="2"/>
  <c r="H91" i="2"/>
  <c r="G91" i="2"/>
  <c r="F91" i="2"/>
  <c r="E91" i="2"/>
  <c r="L94" i="2"/>
  <c r="K94" i="2"/>
  <c r="J94" i="2"/>
  <c r="I94" i="2"/>
  <c r="H94" i="2"/>
  <c r="G94" i="2"/>
  <c r="F94" i="2"/>
  <c r="E94" i="2"/>
  <c r="L49" i="2"/>
  <c r="K49" i="2"/>
  <c r="J49" i="2"/>
  <c r="I49" i="2"/>
  <c r="H49" i="2"/>
  <c r="G49" i="2"/>
  <c r="E49" i="2"/>
  <c r="L61" i="2"/>
  <c r="K61" i="2"/>
  <c r="J61" i="2"/>
  <c r="I61" i="2"/>
  <c r="H61" i="2"/>
  <c r="G61" i="2"/>
  <c r="E61" i="2"/>
  <c r="L26" i="2"/>
  <c r="K26" i="2"/>
  <c r="J26" i="2"/>
  <c r="H26" i="2"/>
  <c r="G26" i="2"/>
  <c r="E26" i="2"/>
  <c r="L36" i="2"/>
  <c r="K36" i="2"/>
  <c r="J36" i="2"/>
  <c r="H36" i="2"/>
  <c r="G36" i="2"/>
  <c r="E36" i="2"/>
  <c r="L54" i="2"/>
  <c r="K54" i="2"/>
  <c r="J54" i="2"/>
  <c r="I54" i="2"/>
  <c r="H54" i="2"/>
  <c r="G54" i="2"/>
  <c r="E54" i="2"/>
  <c r="L59" i="2"/>
  <c r="K59" i="2"/>
  <c r="J59" i="2"/>
  <c r="I59" i="2"/>
  <c r="H59" i="2"/>
  <c r="G59" i="2"/>
  <c r="E59" i="2"/>
  <c r="L71" i="2"/>
  <c r="K71" i="2"/>
  <c r="J71" i="2"/>
  <c r="I71" i="2"/>
  <c r="H71" i="2"/>
  <c r="G71" i="2"/>
  <c r="E71" i="2"/>
  <c r="F26" i="2"/>
  <c r="F32" i="2"/>
  <c r="F34" i="2"/>
  <c r="F36" i="2"/>
  <c r="F40" i="2"/>
  <c r="L50" i="2"/>
  <c r="K50" i="2"/>
  <c r="J50" i="2"/>
  <c r="I50" i="2"/>
  <c r="H50" i="2"/>
  <c r="G50" i="2"/>
  <c r="E50" i="2"/>
  <c r="F54" i="2"/>
  <c r="L62" i="2"/>
  <c r="K62" i="2"/>
  <c r="J62" i="2"/>
  <c r="I62" i="2"/>
  <c r="H62" i="2"/>
  <c r="G62" i="2"/>
  <c r="E62" i="2"/>
  <c r="L74" i="2"/>
  <c r="K74" i="2"/>
  <c r="J74" i="2"/>
  <c r="I74" i="2"/>
  <c r="H74" i="2"/>
  <c r="G74" i="2"/>
  <c r="E74" i="2"/>
  <c r="L47" i="2"/>
  <c r="K47" i="2"/>
  <c r="J47" i="2"/>
  <c r="I47" i="2"/>
  <c r="H47" i="2"/>
  <c r="G47" i="2"/>
  <c r="E47" i="2"/>
  <c r="L79" i="2"/>
  <c r="K79" i="2"/>
  <c r="J79" i="2"/>
  <c r="I79" i="2"/>
  <c r="H79" i="2"/>
  <c r="G79" i="2"/>
  <c r="F79" i="2"/>
  <c r="E79" i="2"/>
  <c r="F24" i="2"/>
  <c r="I26" i="2"/>
  <c r="I32" i="2"/>
  <c r="I40" i="2"/>
  <c r="F47" i="2"/>
  <c r="L55" i="2"/>
  <c r="K55" i="2"/>
  <c r="J55" i="2"/>
  <c r="I55" i="2"/>
  <c r="H55" i="2"/>
  <c r="G55" i="2"/>
  <c r="E55" i="2"/>
  <c r="F59" i="2"/>
  <c r="L67" i="2"/>
  <c r="K67" i="2"/>
  <c r="J67" i="2"/>
  <c r="I67" i="2"/>
  <c r="H67" i="2"/>
  <c r="G67" i="2"/>
  <c r="E67" i="2"/>
  <c r="F71" i="2"/>
  <c r="L77" i="2"/>
  <c r="K77" i="2"/>
  <c r="J77" i="2"/>
  <c r="I77" i="2"/>
  <c r="H77" i="2"/>
  <c r="G77" i="2"/>
  <c r="F77" i="2"/>
  <c r="E77" i="2"/>
  <c r="L80" i="2"/>
  <c r="K80" i="2"/>
  <c r="J80" i="2"/>
  <c r="I80" i="2"/>
  <c r="H80" i="2"/>
  <c r="G80" i="2"/>
  <c r="F80" i="2"/>
  <c r="E80" i="2"/>
  <c r="L83" i="2"/>
  <c r="K83" i="2"/>
  <c r="J83" i="2"/>
  <c r="I83" i="2"/>
  <c r="H83" i="2"/>
  <c r="G83" i="2"/>
  <c r="F83" i="2"/>
  <c r="E83" i="2"/>
  <c r="E16" i="2"/>
  <c r="K16" i="2" s="1"/>
  <c r="L82" i="2"/>
  <c r="K82" i="2"/>
  <c r="J82" i="2"/>
  <c r="I82" i="2"/>
  <c r="H82" i="2"/>
  <c r="G82" i="2"/>
  <c r="F82" i="2"/>
  <c r="E82" i="2"/>
  <c r="H9" i="1"/>
  <c r="I25" i="2" s="1"/>
  <c r="L43" i="2"/>
  <c r="K43" i="2"/>
  <c r="J43" i="2"/>
  <c r="I43" i="2"/>
  <c r="H43" i="2"/>
  <c r="G43" i="2"/>
  <c r="E43" i="2"/>
  <c r="L17" i="2"/>
  <c r="K17" i="2"/>
  <c r="J17" i="2"/>
  <c r="H17" i="2"/>
  <c r="G17" i="2"/>
  <c r="E17" i="2"/>
  <c r="E19" i="2"/>
  <c r="I19" i="2" s="1"/>
  <c r="L21" i="2"/>
  <c r="K21" i="2"/>
  <c r="J21" i="2"/>
  <c r="H21" i="2"/>
  <c r="G21" i="2"/>
  <c r="E21" i="2"/>
  <c r="L23" i="2"/>
  <c r="K23" i="2"/>
  <c r="J23" i="2"/>
  <c r="H23" i="2"/>
  <c r="G23" i="2"/>
  <c r="E23" i="2"/>
  <c r="J25" i="2"/>
  <c r="E25" i="2"/>
  <c r="L27" i="2"/>
  <c r="K27" i="2"/>
  <c r="J27" i="2"/>
  <c r="H27" i="2"/>
  <c r="G27" i="2"/>
  <c r="E27" i="2"/>
  <c r="L29" i="2"/>
  <c r="K29" i="2"/>
  <c r="J29" i="2"/>
  <c r="H29" i="2"/>
  <c r="G29" i="2"/>
  <c r="E29" i="2"/>
  <c r="L31" i="2"/>
  <c r="K31" i="2"/>
  <c r="J31" i="2"/>
  <c r="H31" i="2"/>
  <c r="G31" i="2"/>
  <c r="E31" i="2"/>
  <c r="L33" i="2"/>
  <c r="K33" i="2"/>
  <c r="J33" i="2"/>
  <c r="H33" i="2"/>
  <c r="G33" i="2"/>
  <c r="E33" i="2"/>
  <c r="L35" i="2"/>
  <c r="K35" i="2"/>
  <c r="J35" i="2"/>
  <c r="H35" i="2"/>
  <c r="G35" i="2"/>
  <c r="E35" i="2"/>
  <c r="L37" i="2"/>
  <c r="K37" i="2"/>
  <c r="J37" i="2"/>
  <c r="H37" i="2"/>
  <c r="G37" i="2"/>
  <c r="E37" i="2"/>
  <c r="L39" i="2"/>
  <c r="K39" i="2"/>
  <c r="J39" i="2"/>
  <c r="H39" i="2"/>
  <c r="G39" i="2"/>
  <c r="E39" i="2"/>
  <c r="L41" i="2"/>
  <c r="K41" i="2"/>
  <c r="J41" i="2"/>
  <c r="H41" i="2"/>
  <c r="G41" i="2"/>
  <c r="E41" i="2"/>
  <c r="L48" i="2"/>
  <c r="K48" i="2"/>
  <c r="J48" i="2"/>
  <c r="I48" i="2"/>
  <c r="H48" i="2"/>
  <c r="G48" i="2"/>
  <c r="E48" i="2"/>
  <c r="F52" i="2"/>
  <c r="L60" i="2"/>
  <c r="K60" i="2"/>
  <c r="J60" i="2"/>
  <c r="I60" i="2"/>
  <c r="H60" i="2"/>
  <c r="G60" i="2"/>
  <c r="E60" i="2"/>
  <c r="F64" i="2"/>
  <c r="L72" i="2"/>
  <c r="K72" i="2"/>
  <c r="J72" i="2"/>
  <c r="I72" i="2"/>
  <c r="H72" i="2"/>
  <c r="G72" i="2"/>
  <c r="E72" i="2"/>
  <c r="L86" i="2"/>
  <c r="K86" i="2"/>
  <c r="J86" i="2"/>
  <c r="I86" i="2"/>
  <c r="H86" i="2"/>
  <c r="G86" i="2"/>
  <c r="E86" i="2"/>
  <c r="L90" i="2"/>
  <c r="K90" i="2"/>
  <c r="J90" i="2"/>
  <c r="I90" i="2"/>
  <c r="H90" i="2"/>
  <c r="G90" i="2"/>
  <c r="F90" i="2"/>
  <c r="E90" i="2"/>
  <c r="E20" i="2"/>
  <c r="L28" i="2"/>
  <c r="K28" i="2"/>
  <c r="J28" i="2"/>
  <c r="H28" i="2"/>
  <c r="G28" i="2"/>
  <c r="E28" i="2"/>
  <c r="L38" i="2"/>
  <c r="K38" i="2"/>
  <c r="J38" i="2"/>
  <c r="H38" i="2"/>
  <c r="G38" i="2"/>
  <c r="E38" i="2"/>
  <c r="F22" i="2"/>
  <c r="H11" i="1"/>
  <c r="K25" i="2" s="1"/>
  <c r="F45" i="2"/>
  <c r="L53" i="2"/>
  <c r="K53" i="2"/>
  <c r="J53" i="2"/>
  <c r="I53" i="2"/>
  <c r="H53" i="2"/>
  <c r="G53" i="2"/>
  <c r="E53" i="2"/>
  <c r="F57" i="2"/>
  <c r="L65" i="2"/>
  <c r="K65" i="2"/>
  <c r="J65" i="2"/>
  <c r="I65" i="2"/>
  <c r="H65" i="2"/>
  <c r="G65" i="2"/>
  <c r="E65" i="2"/>
  <c r="F69" i="2"/>
  <c r="L89" i="2"/>
  <c r="K89" i="2"/>
  <c r="J89" i="2"/>
  <c r="I89" i="2"/>
  <c r="H89" i="2"/>
  <c r="G89" i="2"/>
  <c r="F89" i="2"/>
  <c r="E89" i="2"/>
  <c r="L92" i="2"/>
  <c r="K92" i="2"/>
  <c r="J92" i="2"/>
  <c r="I92" i="2"/>
  <c r="H92" i="2"/>
  <c r="G92" i="2"/>
  <c r="F92" i="2"/>
  <c r="E92" i="2"/>
  <c r="L95" i="2"/>
  <c r="K95" i="2"/>
  <c r="J95" i="2"/>
  <c r="I95" i="2"/>
  <c r="H95" i="2"/>
  <c r="G95" i="2"/>
  <c r="F95" i="2"/>
  <c r="E95" i="2"/>
  <c r="L87" i="2"/>
  <c r="K87" i="2"/>
  <c r="J87" i="2"/>
  <c r="I87" i="2"/>
  <c r="H87" i="2"/>
  <c r="G87" i="2"/>
  <c r="F87" i="2"/>
  <c r="E87" i="2"/>
  <c r="E18" i="2"/>
  <c r="I18" i="2" s="1"/>
  <c r="L30" i="2"/>
  <c r="K30" i="2"/>
  <c r="J30" i="2"/>
  <c r="H30" i="2"/>
  <c r="G30" i="2"/>
  <c r="E30" i="2"/>
  <c r="L42" i="2"/>
  <c r="K42" i="2"/>
  <c r="I42" i="2"/>
  <c r="J42" i="2"/>
  <c r="H42" i="2"/>
  <c r="G42" i="2"/>
  <c r="E42" i="2"/>
  <c r="I36" i="2"/>
  <c r="L46" i="2"/>
  <c r="K46" i="2"/>
  <c r="J46" i="2"/>
  <c r="I46" i="2"/>
  <c r="H46" i="2"/>
  <c r="G46" i="2"/>
  <c r="E46" i="2"/>
  <c r="F50" i="2"/>
  <c r="L58" i="2"/>
  <c r="K58" i="2"/>
  <c r="J58" i="2"/>
  <c r="I58" i="2"/>
  <c r="H58" i="2"/>
  <c r="G58" i="2"/>
  <c r="E58" i="2"/>
  <c r="F62" i="2"/>
  <c r="L70" i="2"/>
  <c r="K70" i="2"/>
  <c r="J70" i="2"/>
  <c r="I70" i="2"/>
  <c r="H70" i="2"/>
  <c r="G70" i="2"/>
  <c r="E70" i="2"/>
  <c r="F74" i="2"/>
  <c r="H8" i="1"/>
  <c r="H25" i="2" s="1"/>
  <c r="H7" i="1"/>
  <c r="G25" i="2" s="1"/>
  <c r="G13" i="1"/>
  <c r="H12" i="1"/>
  <c r="L25" i="2" s="1"/>
  <c r="E24" i="2"/>
  <c r="I24" i="2" s="1"/>
  <c r="L34" i="2"/>
  <c r="K34" i="2"/>
  <c r="J34" i="2"/>
  <c r="H34" i="2"/>
  <c r="G34" i="2"/>
  <c r="E34" i="2"/>
  <c r="L66" i="2"/>
  <c r="K66" i="2"/>
  <c r="J66" i="2"/>
  <c r="I66" i="2"/>
  <c r="H66" i="2"/>
  <c r="G66" i="2"/>
  <c r="E66" i="2"/>
  <c r="L85" i="2"/>
  <c r="K85" i="2"/>
  <c r="J85" i="2"/>
  <c r="I85" i="2"/>
  <c r="H85" i="2"/>
  <c r="G85" i="2"/>
  <c r="E85" i="2"/>
  <c r="F20" i="2"/>
  <c r="F30" i="2"/>
  <c r="I28" i="2"/>
  <c r="I38" i="2"/>
  <c r="F43" i="2"/>
  <c r="L51" i="2"/>
  <c r="K51" i="2"/>
  <c r="J51" i="2"/>
  <c r="I51" i="2"/>
  <c r="H51" i="2"/>
  <c r="G51" i="2"/>
  <c r="E51" i="2"/>
  <c r="F55" i="2"/>
  <c r="L63" i="2"/>
  <c r="K63" i="2"/>
  <c r="J63" i="2"/>
  <c r="I63" i="2"/>
  <c r="H63" i="2"/>
  <c r="G63" i="2"/>
  <c r="E63" i="2"/>
  <c r="F67" i="2"/>
  <c r="L75" i="2"/>
  <c r="K75" i="2"/>
  <c r="J75" i="2"/>
  <c r="I75" i="2"/>
  <c r="H75" i="2"/>
  <c r="G75" i="2"/>
  <c r="F75" i="2"/>
  <c r="E75" i="2"/>
  <c r="L78" i="2"/>
  <c r="K78" i="2"/>
  <c r="J78" i="2"/>
  <c r="I78" i="2"/>
  <c r="H78" i="2"/>
  <c r="G78" i="2"/>
  <c r="F78" i="2"/>
  <c r="E78" i="2"/>
  <c r="L81" i="2"/>
  <c r="K81" i="2"/>
  <c r="J81" i="2"/>
  <c r="I81" i="2"/>
  <c r="H81" i="2"/>
  <c r="G81" i="2"/>
  <c r="F81" i="2"/>
  <c r="E81" i="2"/>
  <c r="L84" i="2"/>
  <c r="K84" i="2"/>
  <c r="J84" i="2"/>
  <c r="I84" i="2"/>
  <c r="H84" i="2"/>
  <c r="G84" i="2"/>
  <c r="F84" i="2"/>
  <c r="E84" i="2"/>
  <c r="L44" i="2"/>
  <c r="I44" i="2"/>
  <c r="K44" i="2"/>
  <c r="J44" i="2"/>
  <c r="H44" i="2"/>
  <c r="G44" i="2"/>
  <c r="E44" i="2"/>
  <c r="L56" i="2"/>
  <c r="K56" i="2"/>
  <c r="J56" i="2"/>
  <c r="I56" i="2"/>
  <c r="H56" i="2"/>
  <c r="G56" i="2"/>
  <c r="E56" i="2"/>
  <c r="L68" i="2"/>
  <c r="K68" i="2"/>
  <c r="J68" i="2"/>
  <c r="I68" i="2"/>
  <c r="H68" i="2"/>
  <c r="G68" i="2"/>
  <c r="E68" i="2"/>
  <c r="H20" i="2" l="1"/>
  <c r="G18" i="2"/>
  <c r="G20" i="2"/>
  <c r="H24" i="2"/>
  <c r="J24" i="2"/>
  <c r="L20" i="2"/>
  <c r="H18" i="2"/>
  <c r="J18" i="2"/>
  <c r="J20" i="2"/>
  <c r="G24" i="2"/>
  <c r="K20" i="2"/>
  <c r="I20" i="2"/>
  <c r="K24" i="2"/>
  <c r="K18" i="2"/>
  <c r="L24" i="2"/>
  <c r="L18" i="2"/>
  <c r="H19" i="2"/>
  <c r="J19" i="2"/>
  <c r="K19" i="2"/>
  <c r="L19" i="2"/>
  <c r="G22" i="2"/>
  <c r="H22" i="2"/>
  <c r="J22" i="2"/>
  <c r="K22" i="2"/>
  <c r="L22" i="2"/>
  <c r="G19" i="2"/>
  <c r="I16" i="2"/>
  <c r="L16" i="2"/>
  <c r="G16" i="2"/>
  <c r="H16" i="2"/>
  <c r="J16" i="2"/>
  <c r="H13" i="1"/>
  <c r="N7" i="1" s="1"/>
  <c r="C5" i="2" l="1"/>
  <c r="D5" i="2" s="1"/>
  <c r="C7" i="2"/>
  <c r="D7" i="2" s="1"/>
  <c r="C10" i="2"/>
  <c r="D10" i="2" s="1"/>
  <c r="C6" i="2"/>
  <c r="D6" i="2" s="1"/>
  <c r="C9" i="2"/>
  <c r="D9" i="2" s="1"/>
  <c r="C8" i="2"/>
  <c r="D8" i="2" s="1"/>
  <c r="E9" i="2" l="1"/>
  <c r="E7" i="2"/>
  <c r="E10" i="2"/>
  <c r="E8" i="2"/>
  <c r="E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A2F3B8-43F0-4320-8E14-86C2573B4B8B}" keepAlive="1" name="Query - Accounts" description="Connection to the 'Accounts' query in the workbook." type="5" refreshedVersion="0" background="1">
    <dbPr connection="Provider=Microsoft.Mashup.OleDb.1;Data Source=$Workbook$;Location=Accounts;Extended Properties=&quot;&quot;" command="SELECT * FROM [Accounts]"/>
  </connection>
  <connection id="2" xr16:uid="{722E8907-14F0-42C7-97D6-EBCF629475EF}" keepAlive="1" name="Query - Accounts (2)" description="Connection to the 'Accounts (2)' query in the workbook." type="5" refreshedVersion="0" background="1">
    <dbPr connection="Provider=Microsoft.Mashup.OleDb.1;Data Source=$Workbook$;Location=&quot;Accounts (2)&quot;;Extended Properties=&quot;&quot;" command="SELECT * FROM [Accounts (2)]"/>
  </connection>
  <connection id="3" xr16:uid="{E4F53A97-2752-49D8-AD23-1E03F6446269}" keepAlive="1" name="Query - Accounts (3)" description="Connection to the 'Accounts (3)' query in the workbook." type="5" refreshedVersion="0" background="1">
    <dbPr connection="Provider=Microsoft.Mashup.OleDb.1;Data Source=$Workbook$;Location=&quot;Accounts (3)&quot;;Extended Properties=&quot;&quot;" command="SELECT * FROM [Accounts (3)]"/>
  </connection>
  <connection id="4" xr16:uid="{3FD99284-DA42-44D6-A574-01892E9CFA84}" keepAlive="1" name="Query - Accounts (4)" description="Connection to the 'Accounts (4)' query in the workbook." type="5" refreshedVersion="0" background="1">
    <dbPr connection="Provider=Microsoft.Mashup.OleDb.1;Data Source=$Workbook$;Location=&quot;Accounts (4)&quot;;Extended Properties=&quot;&quot;" command="SELECT * FROM [Accounts (4)]"/>
  </connection>
  <connection id="5" xr16:uid="{7EDEC48F-6DB7-4801-ACED-91658D97EDAF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  <connection id="6" xr16:uid="{4D759F1F-E06E-44A0-ABD9-535F89439C8A}" keepAlive="1" name="Query - Data (2)" description="Connection to the 'Data (2)' query in the workbook." type="5" refreshedVersion="8" background="1" saveData="1">
    <dbPr connection="Provider=Microsoft.Mashup.OleDb.1;Data Source=$Workbook$;Location=&quot;Data (2)&quot;;Extended Properties=&quot;&quot;" command="SELECT * FROM [Data (2)]"/>
  </connection>
  <connection id="7" xr16:uid="{9D95E9A0-2B3B-4529-B847-B05689516A2F}" keepAlive="1" name="Query - Data (3)" description="Connection to the 'Data (3)' query in the workbook." type="5" refreshedVersion="8" background="1" saveData="1">
    <dbPr connection="Provider=Microsoft.Mashup.OleDb.1;Data Source=$Workbook$;Location=&quot;Data (3)&quot;;Extended Properties=&quot;&quot;" command="SELECT * FROM [Data (3)]"/>
  </connection>
  <connection id="8" xr16:uid="{96926BA8-FDF1-4568-9306-1CE864795479}" keepAlive="1" name="Query - Data (4)" description="Connection to the 'Data (4)' query in the workbook." type="5" refreshedVersion="8" background="1" saveData="1">
    <dbPr connection="Provider=Microsoft.Mashup.OleDb.1;Data Source=$Workbook$;Location=&quot;Data (4)&quot;;Extended Properties=&quot;&quot;" command="SELECT * FROM [Data (4)]"/>
  </connection>
  <connection id="9" xr16:uid="{38D4678A-D1CB-4F87-917C-97C2E24CCB7A}" keepAlive="1" name="Query - From" description="Connection to the 'From' query in the workbook." type="5" refreshedVersion="0" background="1">
    <dbPr connection="Provider=Microsoft.Mashup.OleDb.1;Data Source=$Workbook$;Location=From;Extended Properties=&quot;&quot;" command="SELECT * FROM [From]"/>
  </connection>
  <connection id="10" xr16:uid="{51F66F01-DAD4-497E-BF7D-6A220525B9DB}" keepAlive="1" name="Query - From (2)" description="Connection to the 'From (2)' query in the workbook." type="5" refreshedVersion="0" background="1">
    <dbPr connection="Provider=Microsoft.Mashup.OleDb.1;Data Source=$Workbook$;Location=&quot;From (2)&quot;;Extended Properties=&quot;&quot;" command="SELECT * FROM [From (2)]"/>
  </connection>
  <connection id="11" xr16:uid="{AA9F66CE-9DE5-4AFE-B4A9-3CBE7583C4B9}" keepAlive="1" name="Query - From (3)" description="Connection to the 'From (3)' query in the workbook." type="5" refreshedVersion="0" background="1">
    <dbPr connection="Provider=Microsoft.Mashup.OleDb.1;Data Source=$Workbook$;Location=&quot;From (3)&quot;;Extended Properties=&quot;&quot;" command="SELECT * FROM [From (3)]"/>
  </connection>
  <connection id="12" xr16:uid="{51C8430B-2C27-4D16-B1C8-E8D4F07BBCD1}" keepAlive="1" name="Query - From (4)" description="Connection to the 'From (4)' query in the workbook." type="5" refreshedVersion="0" background="1">
    <dbPr connection="Provider=Microsoft.Mashup.OleDb.1;Data Source=$Workbook$;Location=&quot;From (4)&quot;;Extended Properties=&quot;&quot;" command="SELECT * FROM [From (4)]"/>
  </connection>
  <connection id="13" xr16:uid="{85DDA12C-826E-4A3A-BC66-591F918BD2A9}" keepAlive="1" name="Query - To" description="Connection to the 'To' query in the workbook." type="5" refreshedVersion="0" background="1">
    <dbPr connection="Provider=Microsoft.Mashup.OleDb.1;Data Source=$Workbook$;Location=To;Extended Properties=&quot;&quot;" command="SELECT * FROM [To]"/>
  </connection>
  <connection id="14" xr16:uid="{11914F69-43A7-4F13-9BE9-13BCFD048B65}" keepAlive="1" name="Query - To (2)" description="Connection to the 'To (2)' query in the workbook." type="5" refreshedVersion="0" background="1">
    <dbPr connection="Provider=Microsoft.Mashup.OleDb.1;Data Source=$Workbook$;Location=&quot;To (2)&quot;;Extended Properties=&quot;&quot;" command="SELECT * FROM [To (2)]"/>
  </connection>
  <connection id="15" xr16:uid="{CCF0ECE2-2C24-4644-A80B-F3B34A74487C}" keepAlive="1" name="Query - To (3)" description="Connection to the 'To (3)' query in the workbook." type="5" refreshedVersion="0" background="1">
    <dbPr connection="Provider=Microsoft.Mashup.OleDb.1;Data Source=$Workbook$;Location=&quot;To (3)&quot;;Extended Properties=&quot;&quot;" command="SELECT * FROM [To (3)]"/>
  </connection>
  <connection id="16" xr16:uid="{C14ADE11-CCDD-4C3F-A795-14B2E4B1A31D}" keepAlive="1" name="Query - To (4)" description="Connection to the 'To (4)' query in the workbook." type="5" refreshedVersion="0" background="1">
    <dbPr connection="Provider=Microsoft.Mashup.OleDb.1;Data Source=$Workbook$;Location=&quot;To (4)&quot;;Extended Properties=&quot;&quot;" command="SELECT * FROM [To (4)]"/>
  </connection>
</connections>
</file>

<file path=xl/sharedStrings.xml><?xml version="1.0" encoding="utf-8"?>
<sst xmlns="http://schemas.openxmlformats.org/spreadsheetml/2006/main" count="609" uniqueCount="94">
  <si>
    <t>Billing &amp; Collecting Weighting Factor Model</t>
  </si>
  <si>
    <t>Yellow cells = inputs. Each sub-account row can use different allocation. Use 'Applicable only' methods to exclude classes and re-normalize.</t>
  </si>
  <si>
    <t>A) Customer &amp; Billing Volumes</t>
  </si>
  <si>
    <t>Class</t>
  </si>
  <si>
    <t>Customers</t>
  </si>
  <si>
    <t>Total Bills</t>
  </si>
  <si>
    <t>Bill Share %</t>
  </si>
  <si>
    <t>Residential</t>
  </si>
  <si>
    <t>GS &lt; 50</t>
  </si>
  <si>
    <t>GS &gt; 50</t>
  </si>
  <si>
    <t>Unmetered</t>
  </si>
  <si>
    <t>Street Lighting</t>
  </si>
  <si>
    <t>Sentinel Lights</t>
  </si>
  <si>
    <t>Primary Acct</t>
  </si>
  <si>
    <t>Sub-Account Description</t>
  </si>
  <si>
    <t>Allocation Method</t>
  </si>
  <si>
    <t>Applies: Residential</t>
  </si>
  <si>
    <t>Applies: GS &lt; 50</t>
  </si>
  <si>
    <t>Applies: GS &gt; 50</t>
  </si>
  <si>
    <t>Applies: Street Lighting</t>
  </si>
  <si>
    <t>Applies: Sentinel Lights</t>
  </si>
  <si>
    <t>Direct $: Residential</t>
  </si>
  <si>
    <t>Direct $: GS &lt; 50</t>
  </si>
  <si>
    <t>Direct $: GS &gt; 50</t>
  </si>
  <si>
    <t>Direct $: Street Lighting</t>
  </si>
  <si>
    <t>Direct $: Sentinel Lights</t>
  </si>
  <si>
    <t>Y</t>
  </si>
  <si>
    <t>Time %</t>
  </si>
  <si>
    <t>Notes:</t>
  </si>
  <si>
    <t>• 'Applicable only' methods re-normalize across classes marked Applies=Y.</t>
  </si>
  <si>
    <t>• 'Direct $' uses the Direct $ columns (enter dollars by class; Total Annual Cost can be left as reference).</t>
  </si>
  <si>
    <t>• For Direct $, blanks/zeros mean no allocation to that class.</t>
  </si>
  <si>
    <t>Check</t>
  </si>
  <si>
    <t>Must Equal 100%</t>
  </si>
  <si>
    <t>TOTAL</t>
  </si>
  <si>
    <t>Calculated Results</t>
  </si>
  <si>
    <t>Allocations are calculated per sub-account row and summed by class.</t>
  </si>
  <si>
    <t>Allocated Cost</t>
  </si>
  <si>
    <t>Cost per Customer</t>
  </si>
  <si>
    <t>Weighting (Res=1.00)</t>
  </si>
  <si>
    <t>Allocation Detail (first 80 sub-accounts)</t>
  </si>
  <si>
    <t>Total Cost</t>
  </si>
  <si>
    <t>Method</t>
  </si>
  <si>
    <t>Denom Bills</t>
  </si>
  <si>
    <t>Denom Time</t>
  </si>
  <si>
    <t>N</t>
  </si>
  <si>
    <t>B) Time Allocation (used for rows marked Time %)</t>
  </si>
  <si>
    <t>C) Sub-Account Expenses (each row can have its own allocation, applicability, and/or direct $ split)</t>
  </si>
  <si>
    <t>Relvant Billing Balances</t>
  </si>
  <si>
    <t>5315-Cust Bill</t>
  </si>
  <si>
    <t>5320-Collecting</t>
  </si>
  <si>
    <t>5330-Collection Charges</t>
  </si>
  <si>
    <t>5340-Misc Cust Acct</t>
  </si>
  <si>
    <t>5325-Cash O/S</t>
  </si>
  <si>
    <t>Bad Debt &amp; Meter Reading have their own allocation in the CA Model</t>
  </si>
  <si>
    <t>Per Bill</t>
  </si>
  <si>
    <t>Recon</t>
  </si>
  <si>
    <t>Account</t>
  </si>
  <si>
    <t>2027 Balance</t>
  </si>
  <si>
    <t>2027 Customers</t>
  </si>
  <si>
    <t>2027Bills / Year</t>
  </si>
  <si>
    <t>H13 &amp; K13</t>
  </si>
  <si>
    <t>2027 Projected Annual Cost</t>
  </si>
  <si>
    <t>Staff payroll time</t>
  </si>
  <si>
    <t>B) Time Allocation</t>
  </si>
  <si>
    <t>Collection fee</t>
  </si>
  <si>
    <t>Time % (Applicable only)</t>
  </si>
  <si>
    <t>Collection call fee</t>
  </si>
  <si>
    <t>Billing services</t>
  </si>
  <si>
    <t>Previous</t>
  </si>
  <si>
    <t>Per Bill (Applicable only)</t>
  </si>
  <si>
    <t>Applies: USL</t>
  </si>
  <si>
    <t>Direct $: USL</t>
  </si>
  <si>
    <t>USL</t>
  </si>
  <si>
    <t>Account 1855 – Services Embedded Book Value Weighting</t>
  </si>
  <si>
    <t>Provide embedded book value recorded in Account 1855 by service type within each rate class. Include customers with $0 book value. Residential weighting is fixed at 1.00.</t>
  </si>
  <si>
    <t>Rate Class</t>
  </si>
  <si>
    <t>Service Type Description</t>
  </si>
  <si>
    <t># of Customers</t>
  </si>
  <si>
    <t>Avg 1855 Book Value per Customer ($)</t>
  </si>
  <si>
    <t>Total Book Value ($)</t>
  </si>
  <si>
    <t>Example:Subdivision</t>
  </si>
  <si>
    <t>Example: 2 New Small Business</t>
  </si>
  <si>
    <t>Example: Industrial Expansion</t>
  </si>
  <si>
    <t>THIS USES A SAMPLE INSTEAD OF THE ACCOUNT BALANCE - IT'S USING RSL'S CAP ADDITIONS</t>
  </si>
  <si>
    <t>Class Summary (Auto-Calculated)</t>
  </si>
  <si>
    <t>Total Customers</t>
  </si>
  <si>
    <t>Total 1855 Book Value ($)</t>
  </si>
  <si>
    <t>Average Book Value per Customer ($)</t>
  </si>
  <si>
    <t>Weighting (Residential = 1.00)</t>
  </si>
  <si>
    <t>Reconciliation Check:</t>
  </si>
  <si>
    <t>Total 1855 from detail:</t>
  </si>
  <si>
    <t>Compare to GL Balance:</t>
  </si>
  <si>
    <t>Difference: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</si>
</sst>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$&quot;#,##0.00"/>
    <numFmt numFmtId="165" formatCode="0.0000"/>
    <numFmt numFmtId="166" formatCode="&quot;$&quot;#,##0"/>
    <numFmt numFmtId="167" formatCode="_-\$* #,##0.00_-;&quot;-$&quot;* #,##0.00_-;_-\$* \-??_-;_-@_-"/>
  </numFmts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1"/>
      <color rgb="FF666666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666666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sz val="10"/>
      <name val="Mangal"/>
      <family val="2"/>
    </font>
  </fonts>
  <fills count="8">
    <fill>
      <patternFill patternType="none"/>
    </fill>
    <fill>
      <patternFill patternType="gray125"/>
    </fill>
    <fill>
      <patternFill patternType="solid">
        <fgColor rgb="FF2F75B5"/>
      </patternFill>
    </fill>
    <fill>
      <patternFill patternType="solid">
        <fgColor rgb="FFE2EFDA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8F2E2"/>
        <bgColor indexed="64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167" fontId="10" fillId="0" borderId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/>
    <xf numFmtId="0" fontId="0" fillId="3" borderId="1" xfId="0" applyFill="1" applyBorder="1"/>
    <xf numFmtId="165" fontId="0" fillId="3" borderId="1" xfId="0" applyNumberFormat="1" applyFill="1" applyBorder="1"/>
    <xf numFmtId="3" fontId="0" fillId="4" borderId="1" xfId="0" applyNumberFormat="1" applyFill="1" applyBorder="1"/>
    <xf numFmtId="164" fontId="0" fillId="4" borderId="1" xfId="0" applyNumberFormat="1" applyFill="1" applyBorder="1"/>
    <xf numFmtId="0" fontId="0" fillId="4" borderId="1" xfId="0" applyFill="1" applyBorder="1"/>
    <xf numFmtId="3" fontId="0" fillId="0" borderId="1" xfId="0" applyNumberFormat="1" applyBorder="1"/>
    <xf numFmtId="0" fontId="3" fillId="0" borderId="1" xfId="0" applyFont="1" applyBorder="1"/>
    <xf numFmtId="3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1" xfId="0" applyBorder="1" applyAlignment="1">
      <alignment wrapText="1"/>
    </xf>
    <xf numFmtId="0" fontId="6" fillId="0" borderId="0" xfId="0" applyFont="1"/>
    <xf numFmtId="164" fontId="0" fillId="0" borderId="0" xfId="0" applyNumberForma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3" fontId="5" fillId="4" borderId="1" xfId="0" applyNumberFormat="1" applyFont="1" applyFill="1" applyBorder="1"/>
    <xf numFmtId="10" fontId="0" fillId="5" borderId="1" xfId="0" applyNumberFormat="1" applyFill="1" applyBorder="1"/>
    <xf numFmtId="2" fontId="0" fillId="5" borderId="1" xfId="0" applyNumberFormat="1" applyFill="1" applyBorder="1"/>
    <xf numFmtId="166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64" fontId="5" fillId="0" borderId="0" xfId="0" applyNumberFormat="1" applyFont="1"/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166" fontId="0" fillId="4" borderId="1" xfId="0" applyNumberFormat="1" applyFill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3" fontId="0" fillId="7" borderId="1" xfId="0" applyNumberFormat="1" applyFill="1" applyBorder="1"/>
    <xf numFmtId="164" fontId="0" fillId="7" borderId="1" xfId="0" applyNumberFormat="1" applyFill="1" applyBorder="1"/>
    <xf numFmtId="0" fontId="4" fillId="2" borderId="1" xfId="0" applyFont="1" applyFill="1" applyBorder="1" applyAlignment="1">
      <alignment horizontal="center" wrapText="1"/>
    </xf>
    <xf numFmtId="2" fontId="0" fillId="3" borderId="1" xfId="0" applyNumberFormat="1" applyFill="1" applyBorder="1"/>
  </cellXfs>
  <cellStyles count="3">
    <cellStyle name="Comma 2" xfId="1" xr:uid="{CF0D5FCE-258B-4F7D-95FE-A430F732930E}"/>
    <cellStyle name="Currency 2 4" xfId="2" xr:uid="{4D58C28C-9034-4B86-82C1-D3A1C07F373D}"/>
    <cellStyle name="Normal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E2EFDA"/>
      <color rgb="FFE8F2E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7"/>
  <sheetViews>
    <sheetView topLeftCell="A2" workbookViewId="0">
      <selection activeCell="A23" sqref="A23:XFD97"/>
    </sheetView>
  </sheetViews>
  <sheetFormatPr defaultRowHeight="15" x14ac:dyDescent="0.25"/>
  <cols>
    <col min="1" max="1" width="22.7109375" customWidth="1"/>
    <col min="2" max="2" width="23.140625" bestFit="1" customWidth="1"/>
    <col min="3" max="3" width="16.5703125" bestFit="1" customWidth="1"/>
    <col min="4" max="4" width="26" customWidth="1"/>
    <col min="5" max="5" width="11.28515625" customWidth="1"/>
    <col min="6" max="6" width="8.42578125" customWidth="1"/>
    <col min="7" max="7" width="9" customWidth="1"/>
    <col min="8" max="8" width="9.5703125" customWidth="1"/>
    <col min="9" max="11" width="11.28515625" customWidth="1"/>
    <col min="12" max="13" width="8.85546875" customWidth="1"/>
    <col min="14" max="14" width="9.42578125" customWidth="1"/>
    <col min="15" max="17" width="11.28515625" customWidth="1"/>
  </cols>
  <sheetData>
    <row r="1" spans="1:14" ht="18.75" x14ac:dyDescent="0.3">
      <c r="A1" s="1" t="s">
        <v>0</v>
      </c>
    </row>
    <row r="2" spans="1:14" x14ac:dyDescent="0.25">
      <c r="A2" s="20" t="s">
        <v>1</v>
      </c>
      <c r="J2" s="3" t="s">
        <v>46</v>
      </c>
    </row>
    <row r="4" spans="1:14" x14ac:dyDescent="0.25">
      <c r="A4" s="18" t="s">
        <v>48</v>
      </c>
      <c r="D4" s="3" t="s">
        <v>2</v>
      </c>
      <c r="J4" s="3" t="s">
        <v>64</v>
      </c>
    </row>
    <row r="5" spans="1:14" x14ac:dyDescent="0.25">
      <c r="A5" s="20" t="s">
        <v>54</v>
      </c>
    </row>
    <row r="6" spans="1:14" s="33" customFormat="1" ht="30" x14ac:dyDescent="0.25">
      <c r="A6" s="32" t="s">
        <v>57</v>
      </c>
      <c r="B6" s="32" t="s">
        <v>58</v>
      </c>
      <c r="D6" s="4" t="s">
        <v>3</v>
      </c>
      <c r="E6" s="32" t="s">
        <v>59</v>
      </c>
      <c r="F6" s="32" t="s">
        <v>60</v>
      </c>
      <c r="G6" s="4" t="s">
        <v>5</v>
      </c>
      <c r="H6" s="4" t="s">
        <v>6</v>
      </c>
      <c r="J6" s="34" t="s">
        <v>3</v>
      </c>
      <c r="K6" s="34" t="s">
        <v>27</v>
      </c>
      <c r="L6" s="34" t="s">
        <v>69</v>
      </c>
      <c r="M6" s="34" t="s">
        <v>32</v>
      </c>
      <c r="N6" s="34" t="s">
        <v>33</v>
      </c>
    </row>
    <row r="7" spans="1:14" x14ac:dyDescent="0.25">
      <c r="A7" s="19" t="s">
        <v>49</v>
      </c>
      <c r="B7" s="11">
        <v>482493.84323223203</v>
      </c>
      <c r="D7" s="5" t="s">
        <v>7</v>
      </c>
      <c r="E7" s="11">
        <v>5376</v>
      </c>
      <c r="F7" s="11">
        <v>12</v>
      </c>
      <c r="G7" s="14">
        <f t="shared" ref="G7:G12" si="0">E7*F7</f>
        <v>64512</v>
      </c>
      <c r="H7" s="26">
        <f t="shared" ref="H7:H12" si="1">IF(SUM($G$7:$G$12)=0,0,G7/SUM($G$7:$G$12))</f>
        <v>0.85090218423551756</v>
      </c>
      <c r="J7" s="5" t="s">
        <v>7</v>
      </c>
      <c r="K7" s="26">
        <v>0.8</v>
      </c>
      <c r="L7" s="26">
        <v>0.9</v>
      </c>
      <c r="M7" s="17" t="s">
        <v>61</v>
      </c>
      <c r="N7" s="7" t="str">
        <f>IF(OR(K13=1,H13=1),"OK","NOT 100%")</f>
        <v>OK</v>
      </c>
    </row>
    <row r="8" spans="1:14" x14ac:dyDescent="0.25">
      <c r="A8" s="19" t="s">
        <v>50</v>
      </c>
      <c r="B8" s="11">
        <v>38262.470715732998</v>
      </c>
      <c r="D8" s="5" t="s">
        <v>8</v>
      </c>
      <c r="E8" s="11">
        <v>742</v>
      </c>
      <c r="F8" s="11">
        <v>12</v>
      </c>
      <c r="G8" s="14">
        <f t="shared" si="0"/>
        <v>8904</v>
      </c>
      <c r="H8" s="26">
        <f t="shared" si="1"/>
        <v>0.11744222855333966</v>
      </c>
      <c r="J8" s="5" t="s">
        <v>8</v>
      </c>
      <c r="K8" s="26">
        <v>0.22</v>
      </c>
      <c r="L8" s="26">
        <v>7.4999999999999997E-2</v>
      </c>
    </row>
    <row r="9" spans="1:14" x14ac:dyDescent="0.25">
      <c r="A9" s="19" t="s">
        <v>53</v>
      </c>
      <c r="B9" s="11">
        <v>0</v>
      </c>
      <c r="D9" s="5" t="s">
        <v>9</v>
      </c>
      <c r="E9" s="11">
        <v>66</v>
      </c>
      <c r="F9" s="11">
        <v>12</v>
      </c>
      <c r="G9" s="14">
        <f t="shared" si="0"/>
        <v>792</v>
      </c>
      <c r="H9" s="26">
        <f t="shared" si="1"/>
        <v>1.0446343779677113E-2</v>
      </c>
      <c r="J9" s="5" t="s">
        <v>9</v>
      </c>
      <c r="K9" s="26">
        <v>0.115</v>
      </c>
      <c r="L9" s="26">
        <v>5.0000000000000001E-3</v>
      </c>
    </row>
    <row r="10" spans="1:14" x14ac:dyDescent="0.25">
      <c r="A10" s="19" t="s">
        <v>51</v>
      </c>
      <c r="B10" s="11">
        <v>0</v>
      </c>
      <c r="D10" s="5" t="s">
        <v>10</v>
      </c>
      <c r="E10" s="11">
        <v>60</v>
      </c>
      <c r="F10" s="11">
        <v>12</v>
      </c>
      <c r="G10" s="14">
        <f t="shared" si="0"/>
        <v>720</v>
      </c>
      <c r="H10" s="26">
        <f t="shared" si="1"/>
        <v>9.4966761633428296E-3</v>
      </c>
      <c r="J10" s="5" t="s">
        <v>10</v>
      </c>
      <c r="K10" s="26">
        <v>5.0000000000000001E-3</v>
      </c>
      <c r="L10" s="26">
        <v>5.0000000000000001E-3</v>
      </c>
      <c r="M10" s="3" t="s">
        <v>28</v>
      </c>
    </row>
    <row r="11" spans="1:14" x14ac:dyDescent="0.25">
      <c r="A11" s="19" t="s">
        <v>52</v>
      </c>
      <c r="B11" s="11">
        <v>8771.2886295019998</v>
      </c>
      <c r="D11" s="5" t="s">
        <v>11</v>
      </c>
      <c r="E11" s="11">
        <v>5</v>
      </c>
      <c r="F11" s="11">
        <v>12</v>
      </c>
      <c r="G11" s="14">
        <f t="shared" si="0"/>
        <v>60</v>
      </c>
      <c r="H11" s="26">
        <f t="shared" si="1"/>
        <v>7.9138968027856913E-4</v>
      </c>
      <c r="J11" s="5" t="s">
        <v>11</v>
      </c>
      <c r="K11" s="26">
        <v>5.0000000000000001E-3</v>
      </c>
      <c r="L11" s="26">
        <v>5.0000000000000001E-3</v>
      </c>
      <c r="M11" s="2" t="s">
        <v>29</v>
      </c>
    </row>
    <row r="12" spans="1:14" x14ac:dyDescent="0.25">
      <c r="A12" s="15" t="s">
        <v>34</v>
      </c>
      <c r="B12" s="25">
        <f>ROUND(SUM(B7:B11),0)</f>
        <v>529528</v>
      </c>
      <c r="C12" s="29" t="str">
        <f>IF(B12=C97,"Balanced","Not Balanced")</f>
        <v>Balanced</v>
      </c>
      <c r="D12" s="5" t="s">
        <v>12</v>
      </c>
      <c r="E12" s="11">
        <v>69</v>
      </c>
      <c r="F12" s="11">
        <v>12</v>
      </c>
      <c r="G12" s="14">
        <f t="shared" si="0"/>
        <v>828</v>
      </c>
      <c r="H12" s="26">
        <f t="shared" si="1"/>
        <v>1.0921177587844255E-2</v>
      </c>
      <c r="J12" s="5" t="s">
        <v>12</v>
      </c>
      <c r="K12" s="26">
        <v>5.0000000000000001E-3</v>
      </c>
      <c r="L12" s="26">
        <v>0.01</v>
      </c>
      <c r="M12" s="2" t="s">
        <v>30</v>
      </c>
    </row>
    <row r="13" spans="1:14" x14ac:dyDescent="0.25">
      <c r="C13" s="28">
        <f>B12-C97</f>
        <v>0</v>
      </c>
      <c r="D13" s="15" t="s">
        <v>34</v>
      </c>
      <c r="E13" s="11">
        <f>SUM(E7:E12)</f>
        <v>6318</v>
      </c>
      <c r="F13" s="13"/>
      <c r="G13" s="14">
        <f>SUM(G7:G12)</f>
        <v>75816</v>
      </c>
      <c r="H13" s="26">
        <f>SUM(H7:H12)</f>
        <v>1</v>
      </c>
      <c r="J13" s="15" t="s">
        <v>34</v>
      </c>
      <c r="K13" s="26">
        <f>SUM(K7:K12)</f>
        <v>1.1499999999999997</v>
      </c>
      <c r="L13" s="26">
        <v>1</v>
      </c>
      <c r="M13" s="2" t="s">
        <v>31</v>
      </c>
    </row>
    <row r="15" spans="1:14" s="18" customFormat="1" x14ac:dyDescent="0.25">
      <c r="A15" s="18" t="s">
        <v>47</v>
      </c>
    </row>
    <row r="17" spans="1:17" ht="45" x14ac:dyDescent="0.25">
      <c r="A17" s="4" t="s">
        <v>13</v>
      </c>
      <c r="B17" s="4" t="s">
        <v>14</v>
      </c>
      <c r="C17" s="4" t="s">
        <v>62</v>
      </c>
      <c r="D17" s="4" t="s">
        <v>15</v>
      </c>
      <c r="E17" s="4" t="s">
        <v>16</v>
      </c>
      <c r="F17" s="4" t="s">
        <v>17</v>
      </c>
      <c r="G17" s="4" t="s">
        <v>18</v>
      </c>
      <c r="H17" s="4" t="s">
        <v>71</v>
      </c>
      <c r="I17" s="4" t="s">
        <v>19</v>
      </c>
      <c r="J17" s="4" t="s">
        <v>20</v>
      </c>
      <c r="K17" s="4" t="s">
        <v>21</v>
      </c>
      <c r="L17" s="4" t="s">
        <v>22</v>
      </c>
      <c r="M17" s="4" t="s">
        <v>23</v>
      </c>
      <c r="N17" s="4" t="s">
        <v>72</v>
      </c>
      <c r="O17" s="4" t="s">
        <v>24</v>
      </c>
      <c r="P17" s="4" t="s">
        <v>25</v>
      </c>
      <c r="Q17" s="31" t="s">
        <v>56</v>
      </c>
    </row>
    <row r="18" spans="1:17" x14ac:dyDescent="0.25">
      <c r="A18" s="17">
        <v>5315</v>
      </c>
      <c r="B18" s="13" t="s">
        <v>63</v>
      </c>
      <c r="C18" s="36">
        <f>B7</f>
        <v>482493.84323223203</v>
      </c>
      <c r="D18" s="13" t="s">
        <v>70</v>
      </c>
      <c r="E18" s="35" t="s">
        <v>26</v>
      </c>
      <c r="F18" s="35" t="s">
        <v>26</v>
      </c>
      <c r="G18" s="35" t="s">
        <v>26</v>
      </c>
      <c r="H18" s="35" t="s">
        <v>26</v>
      </c>
      <c r="I18" s="35" t="s">
        <v>26</v>
      </c>
      <c r="J18" s="35" t="s">
        <v>26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21">
        <f>SUM(K18:P18)</f>
        <v>0</v>
      </c>
    </row>
    <row r="19" spans="1:17" x14ac:dyDescent="0.25">
      <c r="A19" s="17">
        <v>5320</v>
      </c>
      <c r="B19" s="13" t="s">
        <v>63</v>
      </c>
      <c r="C19" s="36">
        <f>B8</f>
        <v>38262.470715732998</v>
      </c>
      <c r="D19" s="13" t="s">
        <v>66</v>
      </c>
      <c r="E19" s="35" t="s">
        <v>26</v>
      </c>
      <c r="F19" s="35" t="s">
        <v>26</v>
      </c>
      <c r="G19" s="35" t="s">
        <v>26</v>
      </c>
      <c r="H19" s="35" t="s">
        <v>45</v>
      </c>
      <c r="I19" s="35" t="s">
        <v>45</v>
      </c>
      <c r="J19" s="35" t="s">
        <v>45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21">
        <f t="shared" ref="Q19:Q82" si="2">SUM(K19:P19)</f>
        <v>0</v>
      </c>
    </row>
    <row r="20" spans="1:17" x14ac:dyDescent="0.25">
      <c r="A20" s="17">
        <v>5320</v>
      </c>
      <c r="B20" s="13" t="s">
        <v>67</v>
      </c>
      <c r="C20" s="36">
        <f>B9</f>
        <v>0</v>
      </c>
      <c r="D20" s="13" t="s">
        <v>66</v>
      </c>
      <c r="E20" s="35" t="s">
        <v>26</v>
      </c>
      <c r="F20" s="35" t="s">
        <v>26</v>
      </c>
      <c r="G20" s="35" t="s">
        <v>26</v>
      </c>
      <c r="H20" s="35" t="s">
        <v>45</v>
      </c>
      <c r="I20" s="35" t="s">
        <v>45</v>
      </c>
      <c r="J20" s="35" t="s">
        <v>45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21">
        <f t="shared" si="2"/>
        <v>0</v>
      </c>
    </row>
    <row r="21" spans="1:17" x14ac:dyDescent="0.25">
      <c r="A21" s="17">
        <v>5330</v>
      </c>
      <c r="B21" s="13" t="s">
        <v>65</v>
      </c>
      <c r="C21" s="36">
        <v>0</v>
      </c>
      <c r="D21" s="13" t="s">
        <v>66</v>
      </c>
      <c r="E21" s="35" t="s">
        <v>26</v>
      </c>
      <c r="F21" s="35" t="s">
        <v>26</v>
      </c>
      <c r="G21" s="35" t="s">
        <v>26</v>
      </c>
      <c r="H21" s="35" t="s">
        <v>45</v>
      </c>
      <c r="I21" s="35" t="s">
        <v>45</v>
      </c>
      <c r="J21" s="35" t="s">
        <v>45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21">
        <f t="shared" si="2"/>
        <v>0</v>
      </c>
    </row>
    <row r="22" spans="1:17" x14ac:dyDescent="0.25">
      <c r="A22" s="17">
        <v>5340</v>
      </c>
      <c r="B22" s="13" t="s">
        <v>68</v>
      </c>
      <c r="C22" s="36">
        <v>8771.2886295019998</v>
      </c>
      <c r="D22" s="13" t="s">
        <v>55</v>
      </c>
      <c r="E22" s="35" t="s">
        <v>26</v>
      </c>
      <c r="F22" s="35" t="s">
        <v>26</v>
      </c>
      <c r="G22" s="35" t="s">
        <v>26</v>
      </c>
      <c r="H22" s="35" t="s">
        <v>26</v>
      </c>
      <c r="I22" s="35" t="s">
        <v>26</v>
      </c>
      <c r="J22" s="35" t="s">
        <v>26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21">
        <f t="shared" si="2"/>
        <v>0</v>
      </c>
    </row>
    <row r="23" spans="1:17" x14ac:dyDescent="0.25">
      <c r="A23" s="17"/>
      <c r="B23" s="13"/>
      <c r="C23" s="36">
        <v>0</v>
      </c>
      <c r="D23" s="13"/>
      <c r="E23" s="35" t="s">
        <v>26</v>
      </c>
      <c r="F23" s="35" t="s">
        <v>26</v>
      </c>
      <c r="G23" s="35" t="s">
        <v>26</v>
      </c>
      <c r="H23" s="35" t="s">
        <v>26</v>
      </c>
      <c r="I23" s="35" t="s">
        <v>26</v>
      </c>
      <c r="J23" s="35" t="s">
        <v>26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21">
        <f t="shared" si="2"/>
        <v>0</v>
      </c>
    </row>
    <row r="24" spans="1:17" hidden="1" x14ac:dyDescent="0.25">
      <c r="A24" s="17"/>
      <c r="B24" s="13"/>
      <c r="C24" s="36">
        <v>0</v>
      </c>
      <c r="D24" s="13"/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21">
        <f t="shared" si="2"/>
        <v>0</v>
      </c>
    </row>
    <row r="25" spans="1:17" hidden="1" x14ac:dyDescent="0.25">
      <c r="A25" s="17"/>
      <c r="B25" s="13"/>
      <c r="C25" s="36">
        <v>0</v>
      </c>
      <c r="D25" s="13"/>
      <c r="E25" s="35" t="s">
        <v>26</v>
      </c>
      <c r="F25" s="35" t="s">
        <v>26</v>
      </c>
      <c r="G25" s="35" t="s">
        <v>26</v>
      </c>
      <c r="H25" s="35" t="s">
        <v>26</v>
      </c>
      <c r="I25" s="35" t="s">
        <v>26</v>
      </c>
      <c r="J25" s="35" t="s">
        <v>26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21">
        <f t="shared" si="2"/>
        <v>0</v>
      </c>
    </row>
    <row r="26" spans="1:17" hidden="1" x14ac:dyDescent="0.25">
      <c r="A26" s="17"/>
      <c r="B26" s="13"/>
      <c r="C26" s="36">
        <v>0</v>
      </c>
      <c r="D26" s="13"/>
      <c r="E26" s="35" t="s">
        <v>26</v>
      </c>
      <c r="F26" s="35" t="s">
        <v>26</v>
      </c>
      <c r="G26" s="35" t="s">
        <v>26</v>
      </c>
      <c r="H26" s="35" t="s">
        <v>26</v>
      </c>
      <c r="I26" s="35" t="s">
        <v>26</v>
      </c>
      <c r="J26" s="35" t="s">
        <v>26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21">
        <f t="shared" si="2"/>
        <v>0</v>
      </c>
    </row>
    <row r="27" spans="1:17" hidden="1" x14ac:dyDescent="0.25">
      <c r="A27" s="17"/>
      <c r="B27" s="13"/>
      <c r="C27" s="36">
        <v>0</v>
      </c>
      <c r="D27" s="13"/>
      <c r="E27" s="35" t="s">
        <v>26</v>
      </c>
      <c r="F27" s="35" t="s">
        <v>26</v>
      </c>
      <c r="G27" s="35" t="s">
        <v>26</v>
      </c>
      <c r="H27" s="35" t="s">
        <v>26</v>
      </c>
      <c r="I27" s="35" t="s">
        <v>26</v>
      </c>
      <c r="J27" s="35" t="s">
        <v>26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21">
        <f t="shared" si="2"/>
        <v>0</v>
      </c>
    </row>
    <row r="28" spans="1:17" hidden="1" x14ac:dyDescent="0.25">
      <c r="A28" s="17"/>
      <c r="B28" s="13"/>
      <c r="C28" s="36">
        <v>0</v>
      </c>
      <c r="D28" s="13"/>
      <c r="E28" s="35" t="s">
        <v>26</v>
      </c>
      <c r="F28" s="35" t="s">
        <v>26</v>
      </c>
      <c r="G28" s="35" t="s">
        <v>26</v>
      </c>
      <c r="H28" s="35" t="s">
        <v>26</v>
      </c>
      <c r="I28" s="35" t="s">
        <v>26</v>
      </c>
      <c r="J28" s="35" t="s">
        <v>26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21">
        <f t="shared" si="2"/>
        <v>0</v>
      </c>
    </row>
    <row r="29" spans="1:17" hidden="1" x14ac:dyDescent="0.25">
      <c r="A29" s="17"/>
      <c r="B29" s="13"/>
      <c r="C29" s="36">
        <v>0</v>
      </c>
      <c r="D29" s="13"/>
      <c r="E29" s="35" t="s">
        <v>26</v>
      </c>
      <c r="F29" s="35" t="s">
        <v>26</v>
      </c>
      <c r="G29" s="35" t="s">
        <v>26</v>
      </c>
      <c r="H29" s="35" t="s">
        <v>26</v>
      </c>
      <c r="I29" s="35" t="s">
        <v>26</v>
      </c>
      <c r="J29" s="35" t="s">
        <v>26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21">
        <f t="shared" si="2"/>
        <v>0</v>
      </c>
    </row>
    <row r="30" spans="1:17" hidden="1" x14ac:dyDescent="0.25">
      <c r="A30" s="17"/>
      <c r="B30" s="13"/>
      <c r="C30" s="36">
        <v>0</v>
      </c>
      <c r="D30" s="13"/>
      <c r="E30" s="35" t="s">
        <v>26</v>
      </c>
      <c r="F30" s="35" t="s">
        <v>26</v>
      </c>
      <c r="G30" s="35" t="s">
        <v>26</v>
      </c>
      <c r="H30" s="35" t="s">
        <v>26</v>
      </c>
      <c r="I30" s="35" t="s">
        <v>26</v>
      </c>
      <c r="J30" s="35" t="s">
        <v>26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21">
        <f t="shared" si="2"/>
        <v>0</v>
      </c>
    </row>
    <row r="31" spans="1:17" hidden="1" x14ac:dyDescent="0.25">
      <c r="A31" s="17"/>
      <c r="B31" s="13"/>
      <c r="C31" s="36">
        <v>0</v>
      </c>
      <c r="D31" s="13"/>
      <c r="E31" s="35" t="s">
        <v>26</v>
      </c>
      <c r="F31" s="35" t="s">
        <v>26</v>
      </c>
      <c r="G31" s="35" t="s">
        <v>26</v>
      </c>
      <c r="H31" s="35" t="s">
        <v>26</v>
      </c>
      <c r="I31" s="35" t="s">
        <v>26</v>
      </c>
      <c r="J31" s="35" t="s">
        <v>26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21">
        <f t="shared" si="2"/>
        <v>0</v>
      </c>
    </row>
    <row r="32" spans="1:17" hidden="1" x14ac:dyDescent="0.25">
      <c r="A32" s="17"/>
      <c r="B32" s="13"/>
      <c r="C32" s="36">
        <v>0</v>
      </c>
      <c r="D32" s="13"/>
      <c r="E32" s="35" t="s">
        <v>26</v>
      </c>
      <c r="F32" s="35" t="s">
        <v>26</v>
      </c>
      <c r="G32" s="35" t="s">
        <v>26</v>
      </c>
      <c r="H32" s="35" t="s">
        <v>26</v>
      </c>
      <c r="I32" s="35" t="s">
        <v>26</v>
      </c>
      <c r="J32" s="35" t="s">
        <v>26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21">
        <f t="shared" si="2"/>
        <v>0</v>
      </c>
    </row>
    <row r="33" spans="1:17" hidden="1" x14ac:dyDescent="0.25">
      <c r="A33" s="17"/>
      <c r="B33" s="13"/>
      <c r="C33" s="36">
        <v>0</v>
      </c>
      <c r="D33" s="13"/>
      <c r="E33" s="35" t="s">
        <v>26</v>
      </c>
      <c r="F33" s="35" t="s">
        <v>26</v>
      </c>
      <c r="G33" s="35" t="s">
        <v>26</v>
      </c>
      <c r="H33" s="35" t="s">
        <v>26</v>
      </c>
      <c r="I33" s="35" t="s">
        <v>26</v>
      </c>
      <c r="J33" s="35" t="s">
        <v>26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21">
        <f t="shared" si="2"/>
        <v>0</v>
      </c>
    </row>
    <row r="34" spans="1:17" hidden="1" x14ac:dyDescent="0.25">
      <c r="A34" s="17"/>
      <c r="B34" s="13"/>
      <c r="C34" s="36">
        <v>0</v>
      </c>
      <c r="D34" s="13"/>
      <c r="E34" s="35" t="s">
        <v>26</v>
      </c>
      <c r="F34" s="35" t="s">
        <v>26</v>
      </c>
      <c r="G34" s="35" t="s">
        <v>26</v>
      </c>
      <c r="H34" s="35" t="s">
        <v>26</v>
      </c>
      <c r="I34" s="35" t="s">
        <v>26</v>
      </c>
      <c r="J34" s="35" t="s">
        <v>26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21">
        <f t="shared" si="2"/>
        <v>0</v>
      </c>
    </row>
    <row r="35" spans="1:17" hidden="1" x14ac:dyDescent="0.25">
      <c r="A35" s="17"/>
      <c r="B35" s="13"/>
      <c r="C35" s="36">
        <v>0</v>
      </c>
      <c r="D35" s="13"/>
      <c r="E35" s="35" t="s">
        <v>26</v>
      </c>
      <c r="F35" s="35" t="s">
        <v>26</v>
      </c>
      <c r="G35" s="35" t="s">
        <v>26</v>
      </c>
      <c r="H35" s="35" t="s">
        <v>26</v>
      </c>
      <c r="I35" s="35" t="s">
        <v>26</v>
      </c>
      <c r="J35" s="35" t="s">
        <v>26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21">
        <f t="shared" si="2"/>
        <v>0</v>
      </c>
    </row>
    <row r="36" spans="1:17" hidden="1" x14ac:dyDescent="0.25">
      <c r="A36" s="17"/>
      <c r="B36" s="13"/>
      <c r="C36" s="36">
        <v>0</v>
      </c>
      <c r="D36" s="13"/>
      <c r="E36" s="35" t="s">
        <v>26</v>
      </c>
      <c r="F36" s="35" t="s">
        <v>26</v>
      </c>
      <c r="G36" s="35" t="s">
        <v>26</v>
      </c>
      <c r="H36" s="35" t="s">
        <v>26</v>
      </c>
      <c r="I36" s="35" t="s">
        <v>26</v>
      </c>
      <c r="J36" s="35" t="s">
        <v>26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21">
        <f t="shared" si="2"/>
        <v>0</v>
      </c>
    </row>
    <row r="37" spans="1:17" hidden="1" x14ac:dyDescent="0.25">
      <c r="A37" s="17"/>
      <c r="B37" s="13"/>
      <c r="C37" s="36">
        <v>0</v>
      </c>
      <c r="D37" s="13"/>
      <c r="E37" s="35" t="s">
        <v>26</v>
      </c>
      <c r="F37" s="35" t="s">
        <v>26</v>
      </c>
      <c r="G37" s="35" t="s">
        <v>26</v>
      </c>
      <c r="H37" s="35" t="s">
        <v>26</v>
      </c>
      <c r="I37" s="35" t="s">
        <v>26</v>
      </c>
      <c r="J37" s="35" t="s">
        <v>26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21">
        <f t="shared" si="2"/>
        <v>0</v>
      </c>
    </row>
    <row r="38" spans="1:17" hidden="1" x14ac:dyDescent="0.25">
      <c r="A38" s="17"/>
      <c r="B38" s="13"/>
      <c r="C38" s="36">
        <v>0</v>
      </c>
      <c r="D38" s="13"/>
      <c r="E38" s="35" t="s">
        <v>26</v>
      </c>
      <c r="F38" s="35" t="s">
        <v>26</v>
      </c>
      <c r="G38" s="35" t="s">
        <v>26</v>
      </c>
      <c r="H38" s="35" t="s">
        <v>26</v>
      </c>
      <c r="I38" s="35" t="s">
        <v>26</v>
      </c>
      <c r="J38" s="35" t="s">
        <v>26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21">
        <f t="shared" si="2"/>
        <v>0</v>
      </c>
    </row>
    <row r="39" spans="1:17" hidden="1" x14ac:dyDescent="0.25">
      <c r="A39" s="17"/>
      <c r="B39" s="13"/>
      <c r="C39" s="36">
        <v>0</v>
      </c>
      <c r="D39" s="13"/>
      <c r="E39" s="35" t="s">
        <v>26</v>
      </c>
      <c r="F39" s="35" t="s">
        <v>26</v>
      </c>
      <c r="G39" s="35" t="s">
        <v>26</v>
      </c>
      <c r="H39" s="35" t="s">
        <v>26</v>
      </c>
      <c r="I39" s="35" t="s">
        <v>26</v>
      </c>
      <c r="J39" s="35" t="s">
        <v>26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21">
        <f t="shared" si="2"/>
        <v>0</v>
      </c>
    </row>
    <row r="40" spans="1:17" hidden="1" x14ac:dyDescent="0.25">
      <c r="A40" s="17"/>
      <c r="B40" s="13"/>
      <c r="C40" s="36">
        <v>0</v>
      </c>
      <c r="D40" s="13"/>
      <c r="E40" s="35" t="s">
        <v>26</v>
      </c>
      <c r="F40" s="35" t="s">
        <v>26</v>
      </c>
      <c r="G40" s="35" t="s">
        <v>26</v>
      </c>
      <c r="H40" s="35" t="s">
        <v>26</v>
      </c>
      <c r="I40" s="35" t="s">
        <v>26</v>
      </c>
      <c r="J40" s="35" t="s">
        <v>26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21">
        <f t="shared" si="2"/>
        <v>0</v>
      </c>
    </row>
    <row r="41" spans="1:17" hidden="1" x14ac:dyDescent="0.25">
      <c r="A41" s="17"/>
      <c r="B41" s="13"/>
      <c r="C41" s="36">
        <v>0</v>
      </c>
      <c r="D41" s="13"/>
      <c r="E41" s="35" t="s">
        <v>26</v>
      </c>
      <c r="F41" s="35" t="s">
        <v>26</v>
      </c>
      <c r="G41" s="35" t="s">
        <v>26</v>
      </c>
      <c r="H41" s="35" t="s">
        <v>26</v>
      </c>
      <c r="I41" s="35" t="s">
        <v>26</v>
      </c>
      <c r="J41" s="35" t="s">
        <v>26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21">
        <f t="shared" si="2"/>
        <v>0</v>
      </c>
    </row>
    <row r="42" spans="1:17" hidden="1" x14ac:dyDescent="0.25">
      <c r="A42" s="17"/>
      <c r="B42" s="13"/>
      <c r="C42" s="36">
        <v>0</v>
      </c>
      <c r="D42" s="13"/>
      <c r="E42" s="35" t="s">
        <v>26</v>
      </c>
      <c r="F42" s="35" t="s">
        <v>26</v>
      </c>
      <c r="G42" s="35" t="s">
        <v>26</v>
      </c>
      <c r="H42" s="35" t="s">
        <v>26</v>
      </c>
      <c r="I42" s="35" t="s">
        <v>26</v>
      </c>
      <c r="J42" s="35" t="s">
        <v>26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21">
        <f t="shared" si="2"/>
        <v>0</v>
      </c>
    </row>
    <row r="43" spans="1:17" hidden="1" x14ac:dyDescent="0.25">
      <c r="A43" s="17"/>
      <c r="B43" s="13"/>
      <c r="C43" s="36">
        <v>0</v>
      </c>
      <c r="D43" s="13"/>
      <c r="E43" s="35" t="s">
        <v>26</v>
      </c>
      <c r="F43" s="35" t="s">
        <v>26</v>
      </c>
      <c r="G43" s="35" t="s">
        <v>26</v>
      </c>
      <c r="H43" s="35" t="s">
        <v>26</v>
      </c>
      <c r="I43" s="35" t="s">
        <v>26</v>
      </c>
      <c r="J43" s="35" t="s">
        <v>26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21">
        <f t="shared" si="2"/>
        <v>0</v>
      </c>
    </row>
    <row r="44" spans="1:17" hidden="1" x14ac:dyDescent="0.25">
      <c r="A44" s="17"/>
      <c r="B44" s="13"/>
      <c r="C44" s="36">
        <v>0</v>
      </c>
      <c r="D44" s="13"/>
      <c r="E44" s="35" t="s">
        <v>26</v>
      </c>
      <c r="F44" s="35" t="s">
        <v>26</v>
      </c>
      <c r="G44" s="35" t="s">
        <v>26</v>
      </c>
      <c r="H44" s="35" t="s">
        <v>26</v>
      </c>
      <c r="I44" s="35" t="s">
        <v>26</v>
      </c>
      <c r="J44" s="35" t="s">
        <v>26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21">
        <f t="shared" si="2"/>
        <v>0</v>
      </c>
    </row>
    <row r="45" spans="1:17" hidden="1" x14ac:dyDescent="0.25">
      <c r="A45" s="17"/>
      <c r="B45" s="13"/>
      <c r="C45" s="36">
        <v>0</v>
      </c>
      <c r="D45" s="13"/>
      <c r="E45" s="35" t="s">
        <v>26</v>
      </c>
      <c r="F45" s="35" t="s">
        <v>26</v>
      </c>
      <c r="G45" s="35" t="s">
        <v>26</v>
      </c>
      <c r="H45" s="35" t="s">
        <v>26</v>
      </c>
      <c r="I45" s="35" t="s">
        <v>26</v>
      </c>
      <c r="J45" s="35" t="s">
        <v>26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21">
        <f t="shared" si="2"/>
        <v>0</v>
      </c>
    </row>
    <row r="46" spans="1:17" hidden="1" x14ac:dyDescent="0.25">
      <c r="A46" s="17"/>
      <c r="B46" s="13"/>
      <c r="C46" s="36">
        <v>0</v>
      </c>
      <c r="D46" s="13"/>
      <c r="E46" s="35" t="s">
        <v>26</v>
      </c>
      <c r="F46" s="35" t="s">
        <v>26</v>
      </c>
      <c r="G46" s="35" t="s">
        <v>26</v>
      </c>
      <c r="H46" s="35" t="s">
        <v>26</v>
      </c>
      <c r="I46" s="35" t="s">
        <v>26</v>
      </c>
      <c r="J46" s="35" t="s">
        <v>26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21">
        <f t="shared" si="2"/>
        <v>0</v>
      </c>
    </row>
    <row r="47" spans="1:17" hidden="1" x14ac:dyDescent="0.25">
      <c r="A47" s="17"/>
      <c r="B47" s="13"/>
      <c r="C47" s="36">
        <v>0</v>
      </c>
      <c r="D47" s="13"/>
      <c r="E47" s="35" t="s">
        <v>26</v>
      </c>
      <c r="F47" s="35" t="s">
        <v>26</v>
      </c>
      <c r="G47" s="35" t="s">
        <v>26</v>
      </c>
      <c r="H47" s="35" t="s">
        <v>26</v>
      </c>
      <c r="I47" s="35" t="s">
        <v>26</v>
      </c>
      <c r="J47" s="35" t="s">
        <v>26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21">
        <f t="shared" si="2"/>
        <v>0</v>
      </c>
    </row>
    <row r="48" spans="1:17" hidden="1" x14ac:dyDescent="0.25">
      <c r="A48" s="17"/>
      <c r="B48" s="13"/>
      <c r="C48" s="36">
        <v>0</v>
      </c>
      <c r="D48" s="13"/>
      <c r="E48" s="35" t="s">
        <v>26</v>
      </c>
      <c r="F48" s="35" t="s">
        <v>26</v>
      </c>
      <c r="G48" s="35" t="s">
        <v>26</v>
      </c>
      <c r="H48" s="35" t="s">
        <v>26</v>
      </c>
      <c r="I48" s="35" t="s">
        <v>26</v>
      </c>
      <c r="J48" s="35" t="s">
        <v>26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21">
        <f t="shared" si="2"/>
        <v>0</v>
      </c>
    </row>
    <row r="49" spans="1:17" hidden="1" x14ac:dyDescent="0.25">
      <c r="A49" s="17"/>
      <c r="B49" s="13"/>
      <c r="C49" s="36">
        <v>0</v>
      </c>
      <c r="D49" s="13"/>
      <c r="E49" s="35" t="s">
        <v>26</v>
      </c>
      <c r="F49" s="35" t="s">
        <v>26</v>
      </c>
      <c r="G49" s="35" t="s">
        <v>26</v>
      </c>
      <c r="H49" s="35" t="s">
        <v>26</v>
      </c>
      <c r="I49" s="35" t="s">
        <v>26</v>
      </c>
      <c r="J49" s="35" t="s">
        <v>26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21">
        <f t="shared" si="2"/>
        <v>0</v>
      </c>
    </row>
    <row r="50" spans="1:17" hidden="1" x14ac:dyDescent="0.25">
      <c r="A50" s="17"/>
      <c r="B50" s="13"/>
      <c r="C50" s="36">
        <v>0</v>
      </c>
      <c r="D50" s="13"/>
      <c r="E50" s="35" t="s">
        <v>26</v>
      </c>
      <c r="F50" s="35" t="s">
        <v>26</v>
      </c>
      <c r="G50" s="35" t="s">
        <v>26</v>
      </c>
      <c r="H50" s="35" t="s">
        <v>26</v>
      </c>
      <c r="I50" s="35" t="s">
        <v>26</v>
      </c>
      <c r="J50" s="35" t="s">
        <v>26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21">
        <f t="shared" si="2"/>
        <v>0</v>
      </c>
    </row>
    <row r="51" spans="1:17" hidden="1" x14ac:dyDescent="0.25">
      <c r="A51" s="17"/>
      <c r="B51" s="13"/>
      <c r="C51" s="36">
        <v>0</v>
      </c>
      <c r="D51" s="13"/>
      <c r="E51" s="35" t="s">
        <v>26</v>
      </c>
      <c r="F51" s="35" t="s">
        <v>26</v>
      </c>
      <c r="G51" s="35" t="s">
        <v>26</v>
      </c>
      <c r="H51" s="35" t="s">
        <v>26</v>
      </c>
      <c r="I51" s="35" t="s">
        <v>26</v>
      </c>
      <c r="J51" s="35" t="s">
        <v>26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21">
        <f t="shared" si="2"/>
        <v>0</v>
      </c>
    </row>
    <row r="52" spans="1:17" hidden="1" x14ac:dyDescent="0.25">
      <c r="A52" s="17"/>
      <c r="B52" s="13"/>
      <c r="C52" s="36">
        <v>0</v>
      </c>
      <c r="D52" s="13"/>
      <c r="E52" s="35" t="s">
        <v>26</v>
      </c>
      <c r="F52" s="35" t="s">
        <v>26</v>
      </c>
      <c r="G52" s="35" t="s">
        <v>26</v>
      </c>
      <c r="H52" s="35" t="s">
        <v>26</v>
      </c>
      <c r="I52" s="35" t="s">
        <v>26</v>
      </c>
      <c r="J52" s="35" t="s">
        <v>26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21">
        <f t="shared" si="2"/>
        <v>0</v>
      </c>
    </row>
    <row r="53" spans="1:17" hidden="1" x14ac:dyDescent="0.25">
      <c r="A53" s="17"/>
      <c r="B53" s="13"/>
      <c r="C53" s="36">
        <v>0</v>
      </c>
      <c r="D53" s="13"/>
      <c r="E53" s="35" t="s">
        <v>26</v>
      </c>
      <c r="F53" s="35" t="s">
        <v>26</v>
      </c>
      <c r="G53" s="35" t="s">
        <v>26</v>
      </c>
      <c r="H53" s="35" t="s">
        <v>26</v>
      </c>
      <c r="I53" s="35" t="s">
        <v>26</v>
      </c>
      <c r="J53" s="35" t="s">
        <v>26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21">
        <f t="shared" si="2"/>
        <v>0</v>
      </c>
    </row>
    <row r="54" spans="1:17" hidden="1" x14ac:dyDescent="0.25">
      <c r="A54" s="17"/>
      <c r="B54" s="13"/>
      <c r="C54" s="36">
        <v>0</v>
      </c>
      <c r="D54" s="13"/>
      <c r="E54" s="35" t="s">
        <v>26</v>
      </c>
      <c r="F54" s="35" t="s">
        <v>26</v>
      </c>
      <c r="G54" s="35" t="s">
        <v>26</v>
      </c>
      <c r="H54" s="35" t="s">
        <v>26</v>
      </c>
      <c r="I54" s="35" t="s">
        <v>26</v>
      </c>
      <c r="J54" s="35" t="s">
        <v>26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21">
        <f t="shared" si="2"/>
        <v>0</v>
      </c>
    </row>
    <row r="55" spans="1:17" hidden="1" x14ac:dyDescent="0.25">
      <c r="A55" s="17"/>
      <c r="B55" s="13"/>
      <c r="C55" s="36">
        <v>0</v>
      </c>
      <c r="D55" s="13"/>
      <c r="E55" s="35" t="s">
        <v>26</v>
      </c>
      <c r="F55" s="35" t="s">
        <v>26</v>
      </c>
      <c r="G55" s="35" t="s">
        <v>26</v>
      </c>
      <c r="H55" s="35" t="s">
        <v>26</v>
      </c>
      <c r="I55" s="35" t="s">
        <v>26</v>
      </c>
      <c r="J55" s="35" t="s">
        <v>26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21">
        <f t="shared" si="2"/>
        <v>0</v>
      </c>
    </row>
    <row r="56" spans="1:17" hidden="1" x14ac:dyDescent="0.25">
      <c r="A56" s="17"/>
      <c r="B56" s="13"/>
      <c r="C56" s="36">
        <v>0</v>
      </c>
      <c r="D56" s="13"/>
      <c r="E56" s="35" t="s">
        <v>26</v>
      </c>
      <c r="F56" s="35" t="s">
        <v>26</v>
      </c>
      <c r="G56" s="35" t="s">
        <v>26</v>
      </c>
      <c r="H56" s="35" t="s">
        <v>26</v>
      </c>
      <c r="I56" s="35" t="s">
        <v>26</v>
      </c>
      <c r="J56" s="35" t="s">
        <v>26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21">
        <f t="shared" si="2"/>
        <v>0</v>
      </c>
    </row>
    <row r="57" spans="1:17" hidden="1" x14ac:dyDescent="0.25">
      <c r="A57" s="17"/>
      <c r="B57" s="13"/>
      <c r="C57" s="36">
        <v>0</v>
      </c>
      <c r="D57" s="13"/>
      <c r="E57" s="35" t="s">
        <v>26</v>
      </c>
      <c r="F57" s="35" t="s">
        <v>26</v>
      </c>
      <c r="G57" s="35" t="s">
        <v>26</v>
      </c>
      <c r="H57" s="35" t="s">
        <v>26</v>
      </c>
      <c r="I57" s="35" t="s">
        <v>26</v>
      </c>
      <c r="J57" s="35" t="s">
        <v>26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21">
        <f t="shared" si="2"/>
        <v>0</v>
      </c>
    </row>
    <row r="58" spans="1:17" hidden="1" x14ac:dyDescent="0.25">
      <c r="A58" s="17"/>
      <c r="B58" s="13"/>
      <c r="C58" s="36">
        <v>0</v>
      </c>
      <c r="D58" s="13"/>
      <c r="E58" s="35" t="s">
        <v>26</v>
      </c>
      <c r="F58" s="35" t="s">
        <v>26</v>
      </c>
      <c r="G58" s="35" t="s">
        <v>26</v>
      </c>
      <c r="H58" s="35" t="s">
        <v>26</v>
      </c>
      <c r="I58" s="35" t="s">
        <v>26</v>
      </c>
      <c r="J58" s="35" t="s">
        <v>26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21">
        <f t="shared" si="2"/>
        <v>0</v>
      </c>
    </row>
    <row r="59" spans="1:17" hidden="1" x14ac:dyDescent="0.25">
      <c r="A59" s="17"/>
      <c r="B59" s="13"/>
      <c r="C59" s="36">
        <v>0</v>
      </c>
      <c r="D59" s="13"/>
      <c r="E59" s="35" t="s">
        <v>26</v>
      </c>
      <c r="F59" s="35" t="s">
        <v>26</v>
      </c>
      <c r="G59" s="35" t="s">
        <v>26</v>
      </c>
      <c r="H59" s="35" t="s">
        <v>26</v>
      </c>
      <c r="I59" s="35" t="s">
        <v>26</v>
      </c>
      <c r="J59" s="35" t="s">
        <v>26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21">
        <f t="shared" si="2"/>
        <v>0</v>
      </c>
    </row>
    <row r="60" spans="1:17" hidden="1" x14ac:dyDescent="0.25">
      <c r="A60" s="17"/>
      <c r="B60" s="13"/>
      <c r="C60" s="36">
        <v>0</v>
      </c>
      <c r="D60" s="13"/>
      <c r="E60" s="35" t="s">
        <v>26</v>
      </c>
      <c r="F60" s="35" t="s">
        <v>26</v>
      </c>
      <c r="G60" s="35" t="s">
        <v>26</v>
      </c>
      <c r="H60" s="35" t="s">
        <v>26</v>
      </c>
      <c r="I60" s="35" t="s">
        <v>26</v>
      </c>
      <c r="J60" s="35" t="s">
        <v>26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21">
        <f t="shared" si="2"/>
        <v>0</v>
      </c>
    </row>
    <row r="61" spans="1:17" hidden="1" x14ac:dyDescent="0.25">
      <c r="A61" s="17"/>
      <c r="B61" s="13"/>
      <c r="C61" s="36">
        <v>0</v>
      </c>
      <c r="D61" s="13"/>
      <c r="E61" s="35" t="s">
        <v>26</v>
      </c>
      <c r="F61" s="35" t="s">
        <v>26</v>
      </c>
      <c r="G61" s="35" t="s">
        <v>26</v>
      </c>
      <c r="H61" s="35" t="s">
        <v>26</v>
      </c>
      <c r="I61" s="35" t="s">
        <v>26</v>
      </c>
      <c r="J61" s="35" t="s">
        <v>26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21">
        <f t="shared" si="2"/>
        <v>0</v>
      </c>
    </row>
    <row r="62" spans="1:17" hidden="1" x14ac:dyDescent="0.25">
      <c r="A62" s="17"/>
      <c r="B62" s="13"/>
      <c r="C62" s="36">
        <v>0</v>
      </c>
      <c r="D62" s="13"/>
      <c r="E62" s="35" t="s">
        <v>26</v>
      </c>
      <c r="F62" s="35" t="s">
        <v>26</v>
      </c>
      <c r="G62" s="35" t="s">
        <v>26</v>
      </c>
      <c r="H62" s="35" t="s">
        <v>26</v>
      </c>
      <c r="I62" s="35" t="s">
        <v>26</v>
      </c>
      <c r="J62" s="35" t="s">
        <v>26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21">
        <f t="shared" si="2"/>
        <v>0</v>
      </c>
    </row>
    <row r="63" spans="1:17" hidden="1" x14ac:dyDescent="0.25">
      <c r="A63" s="17"/>
      <c r="B63" s="13"/>
      <c r="C63" s="36">
        <v>0</v>
      </c>
      <c r="D63" s="13"/>
      <c r="E63" s="35" t="s">
        <v>26</v>
      </c>
      <c r="F63" s="35" t="s">
        <v>26</v>
      </c>
      <c r="G63" s="35" t="s">
        <v>26</v>
      </c>
      <c r="H63" s="35" t="s">
        <v>26</v>
      </c>
      <c r="I63" s="35" t="s">
        <v>26</v>
      </c>
      <c r="J63" s="35" t="s">
        <v>26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21">
        <f t="shared" si="2"/>
        <v>0</v>
      </c>
    </row>
    <row r="64" spans="1:17" hidden="1" x14ac:dyDescent="0.25">
      <c r="A64" s="17"/>
      <c r="B64" s="13"/>
      <c r="C64" s="36">
        <v>0</v>
      </c>
      <c r="D64" s="13"/>
      <c r="E64" s="35" t="s">
        <v>26</v>
      </c>
      <c r="F64" s="35" t="s">
        <v>26</v>
      </c>
      <c r="G64" s="35" t="s">
        <v>26</v>
      </c>
      <c r="H64" s="35" t="s">
        <v>26</v>
      </c>
      <c r="I64" s="35" t="s">
        <v>26</v>
      </c>
      <c r="J64" s="35" t="s">
        <v>26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21">
        <f t="shared" si="2"/>
        <v>0</v>
      </c>
    </row>
    <row r="65" spans="1:17" hidden="1" x14ac:dyDescent="0.25">
      <c r="A65" s="17"/>
      <c r="B65" s="13"/>
      <c r="C65" s="36">
        <v>0</v>
      </c>
      <c r="D65" s="13"/>
      <c r="E65" s="35" t="s">
        <v>26</v>
      </c>
      <c r="F65" s="35" t="s">
        <v>26</v>
      </c>
      <c r="G65" s="35" t="s">
        <v>26</v>
      </c>
      <c r="H65" s="35" t="s">
        <v>26</v>
      </c>
      <c r="I65" s="35" t="s">
        <v>26</v>
      </c>
      <c r="J65" s="35" t="s">
        <v>26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21">
        <f t="shared" si="2"/>
        <v>0</v>
      </c>
    </row>
    <row r="66" spans="1:17" hidden="1" x14ac:dyDescent="0.25">
      <c r="A66" s="17"/>
      <c r="B66" s="13"/>
      <c r="C66" s="36">
        <v>0</v>
      </c>
      <c r="D66" s="13"/>
      <c r="E66" s="35" t="s">
        <v>26</v>
      </c>
      <c r="F66" s="35" t="s">
        <v>26</v>
      </c>
      <c r="G66" s="35" t="s">
        <v>26</v>
      </c>
      <c r="H66" s="35" t="s">
        <v>26</v>
      </c>
      <c r="I66" s="35" t="s">
        <v>26</v>
      </c>
      <c r="J66" s="35" t="s">
        <v>26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21">
        <f t="shared" si="2"/>
        <v>0</v>
      </c>
    </row>
    <row r="67" spans="1:17" hidden="1" x14ac:dyDescent="0.25">
      <c r="A67" s="17"/>
      <c r="B67" s="13"/>
      <c r="C67" s="36">
        <v>0</v>
      </c>
      <c r="D67" s="13"/>
      <c r="E67" s="35" t="s">
        <v>26</v>
      </c>
      <c r="F67" s="35" t="s">
        <v>26</v>
      </c>
      <c r="G67" s="35" t="s">
        <v>26</v>
      </c>
      <c r="H67" s="35" t="s">
        <v>26</v>
      </c>
      <c r="I67" s="35" t="s">
        <v>26</v>
      </c>
      <c r="J67" s="35" t="s">
        <v>26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21">
        <f t="shared" si="2"/>
        <v>0</v>
      </c>
    </row>
    <row r="68" spans="1:17" hidden="1" x14ac:dyDescent="0.25">
      <c r="A68" s="17"/>
      <c r="B68" s="13"/>
      <c r="C68" s="36">
        <v>0</v>
      </c>
      <c r="D68" s="13"/>
      <c r="E68" s="35" t="s">
        <v>26</v>
      </c>
      <c r="F68" s="35" t="s">
        <v>26</v>
      </c>
      <c r="G68" s="35" t="s">
        <v>26</v>
      </c>
      <c r="H68" s="35" t="s">
        <v>26</v>
      </c>
      <c r="I68" s="35" t="s">
        <v>26</v>
      </c>
      <c r="J68" s="35" t="s">
        <v>26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21">
        <f t="shared" si="2"/>
        <v>0</v>
      </c>
    </row>
    <row r="69" spans="1:17" hidden="1" x14ac:dyDescent="0.25">
      <c r="A69" s="17"/>
      <c r="B69" s="13"/>
      <c r="C69" s="36">
        <v>0</v>
      </c>
      <c r="D69" s="13"/>
      <c r="E69" s="35" t="s">
        <v>26</v>
      </c>
      <c r="F69" s="35" t="s">
        <v>26</v>
      </c>
      <c r="G69" s="35" t="s">
        <v>26</v>
      </c>
      <c r="H69" s="35" t="s">
        <v>26</v>
      </c>
      <c r="I69" s="35" t="s">
        <v>26</v>
      </c>
      <c r="J69" s="35" t="s">
        <v>26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21">
        <f t="shared" si="2"/>
        <v>0</v>
      </c>
    </row>
    <row r="70" spans="1:17" hidden="1" x14ac:dyDescent="0.25">
      <c r="A70" s="17"/>
      <c r="B70" s="13"/>
      <c r="C70" s="36">
        <v>0</v>
      </c>
      <c r="D70" s="13"/>
      <c r="E70" s="35" t="s">
        <v>26</v>
      </c>
      <c r="F70" s="35" t="s">
        <v>26</v>
      </c>
      <c r="G70" s="35" t="s">
        <v>26</v>
      </c>
      <c r="H70" s="35" t="s">
        <v>26</v>
      </c>
      <c r="I70" s="35" t="s">
        <v>26</v>
      </c>
      <c r="J70" s="35" t="s">
        <v>26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21">
        <f t="shared" si="2"/>
        <v>0</v>
      </c>
    </row>
    <row r="71" spans="1:17" hidden="1" x14ac:dyDescent="0.25">
      <c r="A71" s="17"/>
      <c r="B71" s="13"/>
      <c r="C71" s="36">
        <v>0</v>
      </c>
      <c r="D71" s="13"/>
      <c r="E71" s="35" t="s">
        <v>26</v>
      </c>
      <c r="F71" s="35" t="s">
        <v>26</v>
      </c>
      <c r="G71" s="35" t="s">
        <v>26</v>
      </c>
      <c r="H71" s="35" t="s">
        <v>26</v>
      </c>
      <c r="I71" s="35" t="s">
        <v>26</v>
      </c>
      <c r="J71" s="35" t="s">
        <v>26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21">
        <f t="shared" si="2"/>
        <v>0</v>
      </c>
    </row>
    <row r="72" spans="1:17" hidden="1" x14ac:dyDescent="0.25">
      <c r="A72" s="17"/>
      <c r="B72" s="13"/>
      <c r="C72" s="36">
        <v>0</v>
      </c>
      <c r="D72" s="13"/>
      <c r="E72" s="35" t="s">
        <v>26</v>
      </c>
      <c r="F72" s="35" t="s">
        <v>26</v>
      </c>
      <c r="G72" s="35" t="s">
        <v>26</v>
      </c>
      <c r="H72" s="35" t="s">
        <v>26</v>
      </c>
      <c r="I72" s="35" t="s">
        <v>26</v>
      </c>
      <c r="J72" s="35" t="s">
        <v>26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21">
        <f t="shared" si="2"/>
        <v>0</v>
      </c>
    </row>
    <row r="73" spans="1:17" hidden="1" x14ac:dyDescent="0.25">
      <c r="A73" s="17"/>
      <c r="B73" s="13"/>
      <c r="C73" s="36">
        <v>0</v>
      </c>
      <c r="D73" s="13"/>
      <c r="E73" s="35" t="s">
        <v>26</v>
      </c>
      <c r="F73" s="35" t="s">
        <v>26</v>
      </c>
      <c r="G73" s="35" t="s">
        <v>26</v>
      </c>
      <c r="H73" s="35" t="s">
        <v>26</v>
      </c>
      <c r="I73" s="35" t="s">
        <v>26</v>
      </c>
      <c r="J73" s="35" t="s">
        <v>26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21">
        <f t="shared" si="2"/>
        <v>0</v>
      </c>
    </row>
    <row r="74" spans="1:17" hidden="1" x14ac:dyDescent="0.25">
      <c r="A74" s="17"/>
      <c r="B74" s="13"/>
      <c r="C74" s="36">
        <v>0</v>
      </c>
      <c r="D74" s="13"/>
      <c r="E74" s="35" t="s">
        <v>26</v>
      </c>
      <c r="F74" s="35" t="s">
        <v>26</v>
      </c>
      <c r="G74" s="35" t="s">
        <v>26</v>
      </c>
      <c r="H74" s="35" t="s">
        <v>26</v>
      </c>
      <c r="I74" s="35" t="s">
        <v>26</v>
      </c>
      <c r="J74" s="35" t="s">
        <v>26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21">
        <f t="shared" si="2"/>
        <v>0</v>
      </c>
    </row>
    <row r="75" spans="1:17" hidden="1" x14ac:dyDescent="0.25">
      <c r="A75" s="17"/>
      <c r="B75" s="13"/>
      <c r="C75" s="36">
        <v>0</v>
      </c>
      <c r="D75" s="13"/>
      <c r="E75" s="35" t="s">
        <v>26</v>
      </c>
      <c r="F75" s="35" t="s">
        <v>26</v>
      </c>
      <c r="G75" s="35" t="s">
        <v>26</v>
      </c>
      <c r="H75" s="35" t="s">
        <v>26</v>
      </c>
      <c r="I75" s="35" t="s">
        <v>26</v>
      </c>
      <c r="J75" s="35" t="s">
        <v>26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21">
        <f t="shared" si="2"/>
        <v>0</v>
      </c>
    </row>
    <row r="76" spans="1:17" hidden="1" x14ac:dyDescent="0.25">
      <c r="A76" s="17"/>
      <c r="B76" s="13"/>
      <c r="C76" s="36">
        <v>0</v>
      </c>
      <c r="D76" s="13"/>
      <c r="E76" s="35" t="s">
        <v>26</v>
      </c>
      <c r="F76" s="35" t="s">
        <v>26</v>
      </c>
      <c r="G76" s="35" t="s">
        <v>26</v>
      </c>
      <c r="H76" s="35" t="s">
        <v>26</v>
      </c>
      <c r="I76" s="35" t="s">
        <v>26</v>
      </c>
      <c r="J76" s="35" t="s">
        <v>26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21">
        <f t="shared" si="2"/>
        <v>0</v>
      </c>
    </row>
    <row r="77" spans="1:17" hidden="1" x14ac:dyDescent="0.25">
      <c r="A77" s="17"/>
      <c r="B77" s="13"/>
      <c r="C77" s="36">
        <v>0</v>
      </c>
      <c r="D77" s="13"/>
      <c r="E77" s="35" t="s">
        <v>26</v>
      </c>
      <c r="F77" s="35" t="s">
        <v>26</v>
      </c>
      <c r="G77" s="35" t="s">
        <v>26</v>
      </c>
      <c r="H77" s="35" t="s">
        <v>26</v>
      </c>
      <c r="I77" s="35" t="s">
        <v>26</v>
      </c>
      <c r="J77" s="35" t="s">
        <v>26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21">
        <f t="shared" si="2"/>
        <v>0</v>
      </c>
    </row>
    <row r="78" spans="1:17" hidden="1" x14ac:dyDescent="0.25">
      <c r="A78" s="17"/>
      <c r="B78" s="13"/>
      <c r="C78" s="36">
        <v>0</v>
      </c>
      <c r="D78" s="13"/>
      <c r="E78" s="35" t="s">
        <v>26</v>
      </c>
      <c r="F78" s="35" t="s">
        <v>26</v>
      </c>
      <c r="G78" s="35" t="s">
        <v>26</v>
      </c>
      <c r="H78" s="35" t="s">
        <v>26</v>
      </c>
      <c r="I78" s="35" t="s">
        <v>26</v>
      </c>
      <c r="J78" s="35" t="s">
        <v>26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21">
        <f t="shared" si="2"/>
        <v>0</v>
      </c>
    </row>
    <row r="79" spans="1:17" hidden="1" x14ac:dyDescent="0.25">
      <c r="A79" s="17"/>
      <c r="B79" s="13"/>
      <c r="C79" s="36">
        <v>0</v>
      </c>
      <c r="D79" s="13"/>
      <c r="E79" s="35" t="s">
        <v>26</v>
      </c>
      <c r="F79" s="35" t="s">
        <v>26</v>
      </c>
      <c r="G79" s="35" t="s">
        <v>26</v>
      </c>
      <c r="H79" s="35" t="s">
        <v>26</v>
      </c>
      <c r="I79" s="35" t="s">
        <v>26</v>
      </c>
      <c r="J79" s="35" t="s">
        <v>26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21">
        <f t="shared" si="2"/>
        <v>0</v>
      </c>
    </row>
    <row r="80" spans="1:17" hidden="1" x14ac:dyDescent="0.25">
      <c r="A80" s="17"/>
      <c r="B80" s="13"/>
      <c r="C80" s="36">
        <v>0</v>
      </c>
      <c r="D80" s="13"/>
      <c r="E80" s="35" t="s">
        <v>26</v>
      </c>
      <c r="F80" s="35" t="s">
        <v>26</v>
      </c>
      <c r="G80" s="35" t="s">
        <v>26</v>
      </c>
      <c r="H80" s="35" t="s">
        <v>26</v>
      </c>
      <c r="I80" s="35" t="s">
        <v>26</v>
      </c>
      <c r="J80" s="35" t="s">
        <v>26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21">
        <f t="shared" si="2"/>
        <v>0</v>
      </c>
    </row>
    <row r="81" spans="1:17" hidden="1" x14ac:dyDescent="0.25">
      <c r="A81" s="17"/>
      <c r="B81" s="13"/>
      <c r="C81" s="36">
        <v>0</v>
      </c>
      <c r="D81" s="13"/>
      <c r="E81" s="35" t="s">
        <v>26</v>
      </c>
      <c r="F81" s="35" t="s">
        <v>26</v>
      </c>
      <c r="G81" s="35" t="s">
        <v>26</v>
      </c>
      <c r="H81" s="35" t="s">
        <v>26</v>
      </c>
      <c r="I81" s="35" t="s">
        <v>26</v>
      </c>
      <c r="J81" s="35" t="s">
        <v>26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21">
        <f t="shared" si="2"/>
        <v>0</v>
      </c>
    </row>
    <row r="82" spans="1:17" hidden="1" x14ac:dyDescent="0.25">
      <c r="A82" s="17"/>
      <c r="B82" s="13"/>
      <c r="C82" s="36">
        <v>0</v>
      </c>
      <c r="D82" s="13"/>
      <c r="E82" s="35" t="s">
        <v>26</v>
      </c>
      <c r="F82" s="35" t="s">
        <v>26</v>
      </c>
      <c r="G82" s="35" t="s">
        <v>26</v>
      </c>
      <c r="H82" s="35" t="s">
        <v>26</v>
      </c>
      <c r="I82" s="35" t="s">
        <v>26</v>
      </c>
      <c r="J82" s="35" t="s">
        <v>26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21">
        <f t="shared" si="2"/>
        <v>0</v>
      </c>
    </row>
    <row r="83" spans="1:17" hidden="1" x14ac:dyDescent="0.25">
      <c r="A83" s="17"/>
      <c r="B83" s="13"/>
      <c r="C83" s="36">
        <v>0</v>
      </c>
      <c r="D83" s="13"/>
      <c r="E83" s="35" t="s">
        <v>26</v>
      </c>
      <c r="F83" s="35" t="s">
        <v>26</v>
      </c>
      <c r="G83" s="35" t="s">
        <v>26</v>
      </c>
      <c r="H83" s="35" t="s">
        <v>26</v>
      </c>
      <c r="I83" s="35" t="s">
        <v>26</v>
      </c>
      <c r="J83" s="35" t="s">
        <v>26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21">
        <f t="shared" ref="Q83:Q96" si="3">SUM(K83:P83)</f>
        <v>0</v>
      </c>
    </row>
    <row r="84" spans="1:17" hidden="1" x14ac:dyDescent="0.25">
      <c r="A84" s="17"/>
      <c r="B84" s="13"/>
      <c r="C84" s="36">
        <v>0</v>
      </c>
      <c r="D84" s="13"/>
      <c r="E84" s="35" t="s">
        <v>26</v>
      </c>
      <c r="F84" s="35" t="s">
        <v>26</v>
      </c>
      <c r="G84" s="35" t="s">
        <v>26</v>
      </c>
      <c r="H84" s="35" t="s">
        <v>26</v>
      </c>
      <c r="I84" s="35" t="s">
        <v>26</v>
      </c>
      <c r="J84" s="35" t="s">
        <v>26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21">
        <f t="shared" si="3"/>
        <v>0</v>
      </c>
    </row>
    <row r="85" spans="1:17" hidden="1" x14ac:dyDescent="0.25">
      <c r="A85" s="17"/>
      <c r="B85" s="13"/>
      <c r="C85" s="36">
        <v>0</v>
      </c>
      <c r="D85" s="13"/>
      <c r="E85" s="35" t="s">
        <v>26</v>
      </c>
      <c r="F85" s="35" t="s">
        <v>26</v>
      </c>
      <c r="G85" s="35" t="s">
        <v>26</v>
      </c>
      <c r="H85" s="35" t="s">
        <v>26</v>
      </c>
      <c r="I85" s="35" t="s">
        <v>26</v>
      </c>
      <c r="J85" s="35" t="s">
        <v>26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21">
        <f t="shared" si="3"/>
        <v>0</v>
      </c>
    </row>
    <row r="86" spans="1:17" hidden="1" x14ac:dyDescent="0.25">
      <c r="A86" s="17"/>
      <c r="B86" s="13"/>
      <c r="C86" s="36">
        <v>0</v>
      </c>
      <c r="D86" s="13"/>
      <c r="E86" s="35" t="s">
        <v>26</v>
      </c>
      <c r="F86" s="35" t="s">
        <v>26</v>
      </c>
      <c r="G86" s="35" t="s">
        <v>26</v>
      </c>
      <c r="H86" s="35" t="s">
        <v>26</v>
      </c>
      <c r="I86" s="35" t="s">
        <v>26</v>
      </c>
      <c r="J86" s="35" t="s">
        <v>26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21">
        <f t="shared" si="3"/>
        <v>0</v>
      </c>
    </row>
    <row r="87" spans="1:17" hidden="1" x14ac:dyDescent="0.25">
      <c r="A87" s="17"/>
      <c r="B87" s="13"/>
      <c r="C87" s="36">
        <v>0</v>
      </c>
      <c r="D87" s="13"/>
      <c r="E87" s="35" t="s">
        <v>26</v>
      </c>
      <c r="F87" s="35" t="s">
        <v>26</v>
      </c>
      <c r="G87" s="35" t="s">
        <v>26</v>
      </c>
      <c r="H87" s="35" t="s">
        <v>26</v>
      </c>
      <c r="I87" s="35" t="s">
        <v>26</v>
      </c>
      <c r="J87" s="35" t="s">
        <v>26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21">
        <f t="shared" si="3"/>
        <v>0</v>
      </c>
    </row>
    <row r="88" spans="1:17" hidden="1" x14ac:dyDescent="0.25">
      <c r="A88" s="17"/>
      <c r="B88" s="13"/>
      <c r="C88" s="36">
        <v>0</v>
      </c>
      <c r="D88" s="13"/>
      <c r="E88" s="35" t="s">
        <v>26</v>
      </c>
      <c r="F88" s="35" t="s">
        <v>26</v>
      </c>
      <c r="G88" s="35" t="s">
        <v>26</v>
      </c>
      <c r="H88" s="35" t="s">
        <v>26</v>
      </c>
      <c r="I88" s="35" t="s">
        <v>26</v>
      </c>
      <c r="J88" s="35" t="s">
        <v>26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21">
        <f t="shared" si="3"/>
        <v>0</v>
      </c>
    </row>
    <row r="89" spans="1:17" hidden="1" x14ac:dyDescent="0.25">
      <c r="A89" s="17"/>
      <c r="B89" s="13"/>
      <c r="C89" s="36">
        <v>0</v>
      </c>
      <c r="D89" s="13"/>
      <c r="E89" s="35" t="s">
        <v>26</v>
      </c>
      <c r="F89" s="35" t="s">
        <v>26</v>
      </c>
      <c r="G89" s="35" t="s">
        <v>26</v>
      </c>
      <c r="H89" s="35" t="s">
        <v>26</v>
      </c>
      <c r="I89" s="35" t="s">
        <v>26</v>
      </c>
      <c r="J89" s="35" t="s">
        <v>26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21">
        <f t="shared" si="3"/>
        <v>0</v>
      </c>
    </row>
    <row r="90" spans="1:17" hidden="1" x14ac:dyDescent="0.25">
      <c r="A90" s="17"/>
      <c r="B90" s="13"/>
      <c r="C90" s="36">
        <v>0</v>
      </c>
      <c r="D90" s="13"/>
      <c r="E90" s="35" t="s">
        <v>26</v>
      </c>
      <c r="F90" s="35" t="s">
        <v>26</v>
      </c>
      <c r="G90" s="35" t="s">
        <v>26</v>
      </c>
      <c r="H90" s="35" t="s">
        <v>26</v>
      </c>
      <c r="I90" s="35" t="s">
        <v>26</v>
      </c>
      <c r="J90" s="35" t="s">
        <v>26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21">
        <f t="shared" si="3"/>
        <v>0</v>
      </c>
    </row>
    <row r="91" spans="1:17" hidden="1" x14ac:dyDescent="0.25">
      <c r="A91" s="17"/>
      <c r="B91" s="13"/>
      <c r="C91" s="36">
        <v>0</v>
      </c>
      <c r="D91" s="13"/>
      <c r="E91" s="35" t="s">
        <v>26</v>
      </c>
      <c r="F91" s="35" t="s">
        <v>26</v>
      </c>
      <c r="G91" s="35" t="s">
        <v>26</v>
      </c>
      <c r="H91" s="35" t="s">
        <v>26</v>
      </c>
      <c r="I91" s="35" t="s">
        <v>26</v>
      </c>
      <c r="J91" s="35" t="s">
        <v>26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21">
        <f t="shared" si="3"/>
        <v>0</v>
      </c>
    </row>
    <row r="92" spans="1:17" hidden="1" x14ac:dyDescent="0.25">
      <c r="A92" s="17"/>
      <c r="B92" s="13"/>
      <c r="C92" s="36">
        <v>0</v>
      </c>
      <c r="D92" s="13"/>
      <c r="E92" s="35" t="s">
        <v>26</v>
      </c>
      <c r="F92" s="35" t="s">
        <v>26</v>
      </c>
      <c r="G92" s="35" t="s">
        <v>26</v>
      </c>
      <c r="H92" s="35" t="s">
        <v>26</v>
      </c>
      <c r="I92" s="35" t="s">
        <v>26</v>
      </c>
      <c r="J92" s="35" t="s">
        <v>26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21">
        <f t="shared" si="3"/>
        <v>0</v>
      </c>
    </row>
    <row r="93" spans="1:17" hidden="1" x14ac:dyDescent="0.25">
      <c r="A93" s="17"/>
      <c r="B93" s="13"/>
      <c r="C93" s="36">
        <v>0</v>
      </c>
      <c r="D93" s="13"/>
      <c r="E93" s="35" t="s">
        <v>26</v>
      </c>
      <c r="F93" s="35" t="s">
        <v>26</v>
      </c>
      <c r="G93" s="35" t="s">
        <v>26</v>
      </c>
      <c r="H93" s="35" t="s">
        <v>26</v>
      </c>
      <c r="I93" s="35" t="s">
        <v>26</v>
      </c>
      <c r="J93" s="35" t="s">
        <v>26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21">
        <f t="shared" si="3"/>
        <v>0</v>
      </c>
    </row>
    <row r="94" spans="1:17" hidden="1" x14ac:dyDescent="0.25">
      <c r="A94" s="17"/>
      <c r="B94" s="13"/>
      <c r="C94" s="36">
        <v>0</v>
      </c>
      <c r="D94" s="13"/>
      <c r="E94" s="35" t="s">
        <v>26</v>
      </c>
      <c r="F94" s="35" t="s">
        <v>26</v>
      </c>
      <c r="G94" s="35" t="s">
        <v>26</v>
      </c>
      <c r="H94" s="35" t="s">
        <v>26</v>
      </c>
      <c r="I94" s="35" t="s">
        <v>26</v>
      </c>
      <c r="J94" s="35" t="s">
        <v>26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21">
        <f t="shared" si="3"/>
        <v>0</v>
      </c>
    </row>
    <row r="95" spans="1:17" hidden="1" x14ac:dyDescent="0.25">
      <c r="A95" s="17"/>
      <c r="B95" s="13"/>
      <c r="C95" s="36">
        <v>0</v>
      </c>
      <c r="D95" s="13"/>
      <c r="E95" s="35" t="s">
        <v>26</v>
      </c>
      <c r="F95" s="35" t="s">
        <v>26</v>
      </c>
      <c r="G95" s="35" t="s">
        <v>26</v>
      </c>
      <c r="H95" s="35" t="s">
        <v>26</v>
      </c>
      <c r="I95" s="35" t="s">
        <v>26</v>
      </c>
      <c r="J95" s="35" t="s">
        <v>26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21">
        <f t="shared" si="3"/>
        <v>0</v>
      </c>
    </row>
    <row r="96" spans="1:17" hidden="1" x14ac:dyDescent="0.25">
      <c r="A96" s="17"/>
      <c r="B96" s="13"/>
      <c r="C96" s="36">
        <v>0</v>
      </c>
      <c r="D96" s="13"/>
      <c r="E96" s="35" t="s">
        <v>26</v>
      </c>
      <c r="F96" s="35" t="s">
        <v>26</v>
      </c>
      <c r="G96" s="35" t="s">
        <v>26</v>
      </c>
      <c r="H96" s="35" t="s">
        <v>26</v>
      </c>
      <c r="I96" s="35" t="s">
        <v>26</v>
      </c>
      <c r="J96" s="35" t="s">
        <v>26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21">
        <f t="shared" si="3"/>
        <v>0</v>
      </c>
    </row>
    <row r="97" spans="1:17" s="18" customFormat="1" x14ac:dyDescent="0.25">
      <c r="A97" s="22"/>
      <c r="B97" s="15" t="s">
        <v>34</v>
      </c>
      <c r="C97" s="37">
        <f>ROUND(SUM(C18:C96),0)</f>
        <v>529528</v>
      </c>
      <c r="D97" s="23"/>
      <c r="E97" s="22" t="s">
        <v>26</v>
      </c>
      <c r="F97" s="22" t="s">
        <v>26</v>
      </c>
      <c r="G97" s="22" t="s">
        <v>26</v>
      </c>
      <c r="H97" s="22" t="s">
        <v>26</v>
      </c>
      <c r="I97" s="22" t="s">
        <v>26</v>
      </c>
      <c r="J97" s="22" t="s">
        <v>26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30">
        <f>SUM(Q18:Q96)</f>
        <v>0</v>
      </c>
    </row>
  </sheetData>
  <conditionalFormatting sqref="C13">
    <cfRule type="expression" dxfId="1" priority="2">
      <formula>B12&lt;&gt;C97</formula>
    </cfRule>
  </conditionalFormatting>
  <conditionalFormatting sqref="Q18:Q96">
    <cfRule type="expression" dxfId="0" priority="1">
      <formula>C18&lt;&gt;Q18</formula>
    </cfRule>
  </conditionalFormatting>
  <dataValidations count="2">
    <dataValidation type="list" allowBlank="1" sqref="D18:D97" xr:uid="{00000000-0002-0000-0000-000000000000}">
      <formula1>"Per Bill,Time %,Direct $,Per Bill (Applicable only),Time % (Applicable only)"</formula1>
    </dataValidation>
    <dataValidation type="list" allowBlank="1" sqref="E18:J97" xr:uid="{00000000-0002-0000-0000-000001000000}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5"/>
  <sheetViews>
    <sheetView workbookViewId="0">
      <pane ySplit="4" topLeftCell="A5" activePane="bottomLeft" state="frozen"/>
      <selection pane="bottomLeft" activeCell="G113" sqref="G113"/>
    </sheetView>
  </sheetViews>
  <sheetFormatPr defaultRowHeight="15" x14ac:dyDescent="0.25"/>
  <cols>
    <col min="1" max="1" width="30" customWidth="1"/>
    <col min="2" max="2" width="34" customWidth="1"/>
    <col min="3" max="3" width="14" customWidth="1"/>
    <col min="4" max="4" width="24" customWidth="1"/>
    <col min="5" max="12" width="10.85546875" customWidth="1"/>
  </cols>
  <sheetData>
    <row r="1" spans="1:12" ht="18.75" x14ac:dyDescent="0.3">
      <c r="A1" s="1" t="s">
        <v>35</v>
      </c>
    </row>
    <row r="2" spans="1:12" x14ac:dyDescent="0.25">
      <c r="A2" s="2" t="s">
        <v>36</v>
      </c>
    </row>
    <row r="4" spans="1:12" ht="30" x14ac:dyDescent="0.25">
      <c r="A4" s="4" t="s">
        <v>3</v>
      </c>
      <c r="B4" s="4" t="s">
        <v>4</v>
      </c>
      <c r="C4" s="4" t="s">
        <v>37</v>
      </c>
      <c r="D4" s="4" t="s">
        <v>38</v>
      </c>
      <c r="E4" s="4" t="s">
        <v>39</v>
      </c>
    </row>
    <row r="5" spans="1:12" x14ac:dyDescent="0.25">
      <c r="A5" s="5" t="s">
        <v>7</v>
      </c>
      <c r="B5" s="16">
        <f>'B&amp;C Inputs'!E7</f>
        <v>5376</v>
      </c>
      <c r="C5" s="8">
        <f>SUM(G16:G95)</f>
        <v>444987.71609460068</v>
      </c>
      <c r="D5" s="8">
        <f t="shared" ref="D5:D10" si="0">IF(B5=0,0,C5/B5)</f>
        <v>82.773012666406373</v>
      </c>
      <c r="E5" s="27">
        <v>1</v>
      </c>
    </row>
    <row r="6" spans="1:12" x14ac:dyDescent="0.25">
      <c r="A6" s="5" t="s">
        <v>8</v>
      </c>
      <c r="B6" s="16">
        <f>'B&amp;C Inputs'!E8</f>
        <v>742</v>
      </c>
      <c r="C6" s="8">
        <f>SUM(H16:H95)</f>
        <v>65111.786043935281</v>
      </c>
      <c r="D6" s="8">
        <f t="shared" si="0"/>
        <v>87.75173321285078</v>
      </c>
      <c r="E6" s="27">
        <f>IF(D5=0,0,D6/D5)</f>
        <v>1.0601490798276216</v>
      </c>
    </row>
    <row r="7" spans="1:12" x14ac:dyDescent="0.25">
      <c r="A7" s="5" t="s">
        <v>9</v>
      </c>
      <c r="B7" s="16">
        <f>'B&amp;C Inputs'!E9</f>
        <v>66</v>
      </c>
      <c r="C7" s="8">
        <f>SUM(I16:I95)</f>
        <v>9008.7386678844487</v>
      </c>
      <c r="D7" s="8">
        <f t="shared" si="0"/>
        <v>136.49604042249166</v>
      </c>
      <c r="E7" s="27">
        <f>IF(D5=0,0,D7/D5)</f>
        <v>1.6490403819491386</v>
      </c>
    </row>
    <row r="8" spans="1:12" x14ac:dyDescent="0.25">
      <c r="A8" s="5" t="s">
        <v>10</v>
      </c>
      <c r="B8" s="16">
        <f>'B&amp;C Inputs'!E10</f>
        <v>60</v>
      </c>
      <c r="C8" s="8">
        <f>SUM(J16:J95)</f>
        <v>4665.3858676328009</v>
      </c>
      <c r="D8" s="8">
        <f t="shared" si="0"/>
        <v>77.756431127213347</v>
      </c>
      <c r="E8" s="27">
        <f>IF(D5=0,0,D8/D5)</f>
        <v>0.93939351272121796</v>
      </c>
    </row>
    <row r="9" spans="1:12" x14ac:dyDescent="0.25">
      <c r="A9" s="5" t="s">
        <v>11</v>
      </c>
      <c r="B9" s="16">
        <f>'B&amp;C Inputs'!E11</f>
        <v>5</v>
      </c>
      <c r="C9" s="8">
        <f>SUM(K16:K95)</f>
        <v>388.78215563606682</v>
      </c>
      <c r="D9" s="8">
        <f t="shared" si="0"/>
        <v>77.756431127213361</v>
      </c>
      <c r="E9" s="27">
        <f>IF(D5=0,0,D9/D5)</f>
        <v>0.93939351272121807</v>
      </c>
    </row>
    <row r="10" spans="1:12" x14ac:dyDescent="0.25">
      <c r="A10" s="5" t="s">
        <v>12</v>
      </c>
      <c r="B10" s="16">
        <f>'B&amp;C Inputs'!E12</f>
        <v>69</v>
      </c>
      <c r="C10" s="8">
        <f>SUM(L16:L95)</f>
        <v>5365.1937477777219</v>
      </c>
      <c r="D10" s="8">
        <f t="shared" si="0"/>
        <v>77.756431127213361</v>
      </c>
      <c r="E10" s="27">
        <f>IF(D5=0,0,D10/D5)</f>
        <v>0.93939351272121807</v>
      </c>
    </row>
    <row r="13" spans="1:12" x14ac:dyDescent="0.25">
      <c r="A13" s="3" t="s">
        <v>40</v>
      </c>
    </row>
    <row r="15" spans="1:12" ht="30" x14ac:dyDescent="0.25">
      <c r="A15" s="4" t="s">
        <v>13</v>
      </c>
      <c r="B15" s="4" t="s">
        <v>14</v>
      </c>
      <c r="C15" s="4" t="s">
        <v>41</v>
      </c>
      <c r="D15" s="4" t="s">
        <v>42</v>
      </c>
      <c r="E15" s="4" t="s">
        <v>43</v>
      </c>
      <c r="F15" s="4" t="s">
        <v>44</v>
      </c>
      <c r="G15" s="4" t="s">
        <v>7</v>
      </c>
      <c r="H15" s="4" t="s">
        <v>8</v>
      </c>
      <c r="I15" s="4" t="s">
        <v>9</v>
      </c>
      <c r="J15" s="4" t="s">
        <v>73</v>
      </c>
      <c r="K15" s="4" t="s">
        <v>11</v>
      </c>
      <c r="L15" s="4" t="s">
        <v>12</v>
      </c>
    </row>
    <row r="16" spans="1:12" x14ac:dyDescent="0.25">
      <c r="A16" s="7">
        <f>'B&amp;C Inputs'!A18</f>
        <v>5315</v>
      </c>
      <c r="B16" s="9" t="str">
        <f>'B&amp;C Inputs'!B18</f>
        <v>Staff payroll time</v>
      </c>
      <c r="C16" s="8">
        <f>'B&amp;C Inputs'!C18</f>
        <v>482493.84323223203</v>
      </c>
      <c r="D16" s="9" t="str">
        <f>'B&amp;C Inputs'!D18</f>
        <v>Per Bill (Applicable only)</v>
      </c>
      <c r="E16" s="6">
        <f>IF($A16="","",(IF('B&amp;C Inputs'!E18="Y",'B&amp;C Inputs'!G7,0)+IF('B&amp;C Inputs'!F18="Y",'B&amp;C Inputs'!G8,0)+IF('B&amp;C Inputs'!G18="Y",'B&amp;C Inputs'!G9,0)+IF('B&amp;C Inputs'!H18="Y",'B&amp;C Inputs'!G10,0)+IF('B&amp;C Inputs'!I18="Y",'B&amp;C Inputs'!G11,0)+IF('B&amp;C Inputs'!J18="Y",'B&amp;C Inputs'!G12,0)))</f>
        <v>75816</v>
      </c>
      <c r="F16" s="10">
        <f>IF($A16="","",(IF('B&amp;C Inputs'!E18="Y",'B&amp;C Inputs'!K7,0)+IF('B&amp;C Inputs'!F18="Y",'B&amp;C Inputs'!K8,0)+IF('B&amp;C Inputs'!G18="Y",'B&amp;C Inputs'!K9,0)+IF('B&amp;C Inputs'!H18="Y",'B&amp;C Inputs'!K10,0)+IF('B&amp;C Inputs'!I18="Y",'B&amp;C Inputs'!K11,0)+IF('B&amp;C Inputs'!J18="Y",'B&amp;C Inputs'!K12,0)))</f>
        <v>1.1499999999999997</v>
      </c>
      <c r="G16" s="8">
        <f>IF($A16="","",IF($D16="Direct $",'B&amp;C Inputs'!K18,IF($D16="Per Bill",$C16*'B&amp;C Inputs'!H7,IF($D16="Time %",$C16*'B&amp;C Inputs'!K7,IF($D16="Per Bill (Applicable only)",IF($E16=0,0,$C16*(IF('B&amp;C Inputs'!E18="Y",'B&amp;C Inputs'!G7,0))/$E16),IF($D16="Time % (Applicable only)",IF($F16=0,0,$C16*(IF('B&amp;C Inputs'!E18="Y",'B&amp;C Inputs'!K7,0))/$F16),0))))))</f>
        <v>410555.0650864956</v>
      </c>
      <c r="H16" s="8">
        <f>IF($A16="","",IF($D16="Direct $",'B&amp;C Inputs'!L18,IF($D16="Per Bill",$C16*'B&amp;C Inputs'!H8,IF($D16="Time %",$C16*'B&amp;C Inputs'!K8,IF($D16="Per Bill (Applicable only)",IF($E16=0,0,$C16*(IF('B&amp;C Inputs'!F18="Y",'B&amp;C Inputs'!G8,0))/$E16),IF($D16="Time % (Applicable only)",IF($F16=0,0,$C16*(IF('B&amp;C Inputs'!F18="Y",'B&amp;C Inputs'!K8,0))/$F16),0))))))</f>
        <v>56665.152212459034</v>
      </c>
      <c r="I16" s="8">
        <f>IF($A16="","",IF($D16="Direct $",'B&amp;C Inputs'!M18,IF($D16="Per Bill",$C16*'B&amp;C Inputs'!H9,IF($D16="Time %",$C16*'B&amp;C Inputs'!K9,IF($D16="Per Bill (Applicable only)",IF($E16=0,0,$C16*(IF('B&amp;C Inputs'!G18="Y",'B&amp;C Inputs'!G9,0))/$E16),IF($D16="Time % (Applicable only)",IF($F16=0,0,$C16*(IF('B&amp;C Inputs'!G18="Y",'B&amp;C Inputs'!K9,0))/$F16),0))))))</f>
        <v>5040.2965579815318</v>
      </c>
      <c r="J16" s="8">
        <f>IF($A16="","",IF($D16="Direct $",'B&amp;C Inputs'!N18,IF($D16="Per Bill",$C16*'B&amp;C Inputs'!H10,IF($D16="Time %",$C16*'B&amp;C Inputs'!K10,IF($D16="Per Bill (Applicable only)",IF($E16=0,0,$C16*(IF('B&amp;C Inputs'!H18="Y",'B&amp;C Inputs'!G10,0))/$E16),IF($D16="Time % (Applicable only)",IF($F16=0,0,$C16*(IF('B&amp;C Inputs'!H18="Y",'B&amp;C Inputs'!K10,0))/$F16),0))))))</f>
        <v>4582.0877799832097</v>
      </c>
      <c r="K16" s="8">
        <f>IF($A16="","",IF($D16="Direct $",'B&amp;C Inputs'!O18,IF($D16="Per Bill",$C16*'B&amp;C Inputs'!H11,IF($D16="Time %",$C16*'B&amp;C Inputs'!K11,IF($D16="Per Bill (Applicable only)",IF($E16=0,0,$C16*(IF('B&amp;C Inputs'!I18="Y",'B&amp;C Inputs'!G11,0))/$E16),IF($D16="Time % (Applicable only)",IF($F16=0,0,$C16*(IF('B&amp;C Inputs'!I18="Y",'B&amp;C Inputs'!K11,0))/$F16),0))))))</f>
        <v>381.84064833193418</v>
      </c>
      <c r="L16" s="8">
        <f>IF($A16="","",IF($D16="Direct $",'B&amp;C Inputs'!P18,IF($D16="Per Bill",$C16*'B&amp;C Inputs'!H12,IF($D16="Time %",$C16*'B&amp;C Inputs'!K12,IF($D16="Per Bill (Applicable only)",IF($E16=0,0,$C16*(IF('B&amp;C Inputs'!J18="Y",'B&amp;C Inputs'!G12,0))/$E16),IF($D16="Time % (Applicable only)",IF($F16=0,0,$C16*(IF('B&amp;C Inputs'!J18="Y",'B&amp;C Inputs'!K12,0))/$F16),0))))))</f>
        <v>5269.4009469806915</v>
      </c>
    </row>
    <row r="17" spans="1:12" x14ac:dyDescent="0.25">
      <c r="A17" s="7">
        <f>'B&amp;C Inputs'!A19</f>
        <v>5320</v>
      </c>
      <c r="B17" s="9" t="str">
        <f>'B&amp;C Inputs'!B19</f>
        <v>Staff payroll time</v>
      </c>
      <c r="C17" s="8">
        <f>'B&amp;C Inputs'!C19</f>
        <v>38262.470715732998</v>
      </c>
      <c r="D17" s="9" t="str">
        <f>'B&amp;C Inputs'!D19</f>
        <v>Time % (Applicable only)</v>
      </c>
      <c r="E17" s="6">
        <f>IF($A17="","",(IF('B&amp;C Inputs'!E19="Y",'B&amp;C Inputs'!G7,0)+IF('B&amp;C Inputs'!F19="Y",'B&amp;C Inputs'!G8,0)+IF('B&amp;C Inputs'!G19="Y",'B&amp;C Inputs'!G9,0)+IF('B&amp;C Inputs'!H19="Y",'B&amp;C Inputs'!G10,0)+IF('B&amp;C Inputs'!I19="Y",'B&amp;C Inputs'!G11,0)+IF('B&amp;C Inputs'!J19="Y",'B&amp;C Inputs'!G12,0)))</f>
        <v>74208</v>
      </c>
      <c r="F17" s="10">
        <f>IF($A17="","",(IF('B&amp;C Inputs'!E19="Y",'B&amp;C Inputs'!K7,0)+IF('B&amp;C Inputs'!F19="Y",'B&amp;C Inputs'!K8,0)+IF('B&amp;C Inputs'!G19="Y",'B&amp;C Inputs'!K9,0)+IF('B&amp;C Inputs'!H19="Y",'B&amp;C Inputs'!K10,0)+IF('B&amp;C Inputs'!I19="Y",'B&amp;C Inputs'!K11,0)+IF('B&amp;C Inputs'!J19="Y",'B&amp;C Inputs'!K12,0)))</f>
        <v>1.135</v>
      </c>
      <c r="G17" s="8">
        <f>IF($A17="","",IF($D17="Direct $",'B&amp;C Inputs'!K19,IF($D17="Per Bill",$C17*'B&amp;C Inputs'!H7,IF($D17="Time %",$C17*'B&amp;C Inputs'!K7,IF($D17="Per Bill (Applicable only)",IF($E17=0,0,$C17*(IF('B&amp;C Inputs'!E19="Y",'B&amp;C Inputs'!G7,0))/$E17),IF($D17="Time % (Applicable only)",IF($F17=0,0,$C17*(IF('B&amp;C Inputs'!E19="Y",'B&amp;C Inputs'!K7,0))/$F17),0))))))</f>
        <v>26969.142354701671</v>
      </c>
      <c r="H17" s="8">
        <f>IF($A17="","",IF($D17="Direct $",'B&amp;C Inputs'!L19,IF($D17="Per Bill",$C17*'B&amp;C Inputs'!H8,IF($D17="Time %",$C17*'B&amp;C Inputs'!K8,IF($D17="Per Bill (Applicable only)",IF($E17=0,0,$C17*(IF('B&amp;C Inputs'!F19="Y",'B&amp;C Inputs'!G8,0))/$E17),IF($D17="Time % (Applicable only)",IF($F17=0,0,$C17*(IF('B&amp;C Inputs'!F19="Y",'B&amp;C Inputs'!K8,0))/$F17),0))))))</f>
        <v>7416.5141475429591</v>
      </c>
      <c r="I17" s="8">
        <f>IF($A17="","",IF($D17="Direct $",'B&amp;C Inputs'!M19,IF($D17="Per Bill",$C17*'B&amp;C Inputs'!H9,IF($D17="Time %",$C17*'B&amp;C Inputs'!K9,IF($D17="Per Bill (Applicable only)",IF($E17=0,0,$C17*(IF('B&amp;C Inputs'!G19="Y",'B&amp;C Inputs'!G9,0))/$E17),IF($D17="Time % (Applicable only)",IF($F17=0,0,$C17*(IF('B&amp;C Inputs'!G19="Y",'B&amp;C Inputs'!K9,0))/$F17),0))))))</f>
        <v>3876.8142134883656</v>
      </c>
      <c r="J17" s="8">
        <f>IF($A17="","",IF($D17="Direct $",'B&amp;C Inputs'!N19,IF($D17="Per Bill",$C17*'B&amp;C Inputs'!H10,IF($D17="Time %",$C17*'B&amp;C Inputs'!K10,IF($D17="Per Bill (Applicable only)",IF($E17=0,0,$C17*(IF('B&amp;C Inputs'!H19="Y",'B&amp;C Inputs'!G10,0))/$E17),IF($D17="Time % (Applicable only)",IF($F17=0,0,$C17*(IF('B&amp;C Inputs'!H19="Y",'B&amp;C Inputs'!K10,0))/$F17),0))))))</f>
        <v>0</v>
      </c>
      <c r="K17" s="8">
        <f>IF($A17="","",IF($D17="Direct $",'B&amp;C Inputs'!O19,IF($D17="Per Bill",$C17*'B&amp;C Inputs'!H11,IF($D17="Time %",$C17*'B&amp;C Inputs'!K11,IF($D17="Per Bill (Applicable only)",IF($E17=0,0,$C17*(IF('B&amp;C Inputs'!I19="Y",'B&amp;C Inputs'!G11,0))/$E17),IF($D17="Time % (Applicable only)",IF($F17=0,0,$C17*(IF('B&amp;C Inputs'!I19="Y",'B&amp;C Inputs'!K11,0))/$F17),0))))))</f>
        <v>0</v>
      </c>
      <c r="L17" s="8">
        <f>IF($A17="","",IF($D17="Direct $",'B&amp;C Inputs'!P19,IF($D17="Per Bill",$C17*'B&amp;C Inputs'!H12,IF($D17="Time %",$C17*'B&amp;C Inputs'!K12,IF($D17="Per Bill (Applicable only)",IF($E17=0,0,$C17*(IF('B&amp;C Inputs'!J19="Y",'B&amp;C Inputs'!G12,0))/$E17),IF($D17="Time % (Applicable only)",IF($F17=0,0,$C17*(IF('B&amp;C Inputs'!J19="Y",'B&amp;C Inputs'!K12,0))/$F17),0))))))</f>
        <v>0</v>
      </c>
    </row>
    <row r="18" spans="1:12" x14ac:dyDescent="0.25">
      <c r="A18" s="7">
        <f>'B&amp;C Inputs'!A20</f>
        <v>5320</v>
      </c>
      <c r="B18" s="9" t="str">
        <f>'B&amp;C Inputs'!B20</f>
        <v>Collection call fee</v>
      </c>
      <c r="C18" s="8">
        <f>'B&amp;C Inputs'!C20</f>
        <v>0</v>
      </c>
      <c r="D18" s="9" t="str">
        <f>'B&amp;C Inputs'!D20</f>
        <v>Time % (Applicable only)</v>
      </c>
      <c r="E18" s="6">
        <f>IF($A18="","",(IF('B&amp;C Inputs'!E20="Y",'B&amp;C Inputs'!G7,0)+IF('B&amp;C Inputs'!F20="Y",'B&amp;C Inputs'!G8,0)+IF('B&amp;C Inputs'!G20="Y",'B&amp;C Inputs'!G9,0)+IF('B&amp;C Inputs'!H20="Y",'B&amp;C Inputs'!G10,0)+IF('B&amp;C Inputs'!I20="Y",'B&amp;C Inputs'!G11,0)+IF('B&amp;C Inputs'!J20="Y",'B&amp;C Inputs'!G12,0)))</f>
        <v>74208</v>
      </c>
      <c r="F18" s="10">
        <f>IF($A18="","",(IF('B&amp;C Inputs'!E20="Y",'B&amp;C Inputs'!K7,0)+IF('B&amp;C Inputs'!F20="Y",'B&amp;C Inputs'!K8,0)+IF('B&amp;C Inputs'!G20="Y",'B&amp;C Inputs'!K9,0)+IF('B&amp;C Inputs'!H20="Y",'B&amp;C Inputs'!K10,0)+IF('B&amp;C Inputs'!I20="Y",'B&amp;C Inputs'!K11,0)+IF('B&amp;C Inputs'!J20="Y",'B&amp;C Inputs'!K12,0)))</f>
        <v>1.135</v>
      </c>
      <c r="G18" s="8">
        <f>IF($A18="","",IF($D18="Direct $",'B&amp;C Inputs'!K20,IF($D18="Per Bill",$C18*'B&amp;C Inputs'!H7,IF($D18="Time %",$C18*'B&amp;C Inputs'!K7,IF($D18="Per Bill (Applicable only)",IF($E18=0,0,$C18*(IF('B&amp;C Inputs'!E20="Y",'B&amp;C Inputs'!G7,0))/$E18),IF($D18="Time % (Applicable only)",IF($F18=0,0,$C18*(IF('B&amp;C Inputs'!E20="Y",'B&amp;C Inputs'!K7,0))/$F18),0))))))</f>
        <v>0</v>
      </c>
      <c r="H18" s="8">
        <f>IF($A18="","",IF($D18="Direct $",'B&amp;C Inputs'!L20,IF($D18="Per Bill",$C18*'B&amp;C Inputs'!H8,IF($D18="Time %",$C18*'B&amp;C Inputs'!K8,IF($D18="Per Bill (Applicable only)",IF($E18=0,0,$C18*(IF('B&amp;C Inputs'!F20="Y",'B&amp;C Inputs'!G8,0))/$E18),IF($D18="Time % (Applicable only)",IF($F18=0,0,$C18*(IF('B&amp;C Inputs'!F20="Y",'B&amp;C Inputs'!K8,0))/$F18),0))))))</f>
        <v>0</v>
      </c>
      <c r="I18" s="8">
        <f>IF($A18="","",IF($D18="Direct $",'B&amp;C Inputs'!M20,IF($D18="Per Bill",$C18*'B&amp;C Inputs'!H9,IF($D18="Time %",$C18*'B&amp;C Inputs'!K9,IF($D18="Per Bill (Applicable only)",IF($E18=0,0,$C18*(IF('B&amp;C Inputs'!G20="Y",'B&amp;C Inputs'!G9,0))/$E18),IF($D18="Time % (Applicable only)",IF($F18=0,0,$C18*(IF('B&amp;C Inputs'!G20="Y",'B&amp;C Inputs'!K9,0))/$F18),0))))))</f>
        <v>0</v>
      </c>
      <c r="J18" s="8">
        <f>IF($A18="","",IF($D18="Direct $",'B&amp;C Inputs'!N20,IF($D18="Per Bill",$C18*'B&amp;C Inputs'!H10,IF($D18="Time %",$C18*'B&amp;C Inputs'!K10,IF($D18="Per Bill (Applicable only)",IF($E18=0,0,$C18*(IF('B&amp;C Inputs'!H20="Y",'B&amp;C Inputs'!G10,0))/$E18),IF($D18="Time % (Applicable only)",IF($F18=0,0,$C18*(IF('B&amp;C Inputs'!H20="Y",'B&amp;C Inputs'!K10,0))/$F18),0))))))</f>
        <v>0</v>
      </c>
      <c r="K18" s="8">
        <f>IF($A18="","",IF($D18="Direct $",'B&amp;C Inputs'!O20,IF($D18="Per Bill",$C18*'B&amp;C Inputs'!H11,IF($D18="Time %",$C18*'B&amp;C Inputs'!K11,IF($D18="Per Bill (Applicable only)",IF($E18=0,0,$C18*(IF('B&amp;C Inputs'!I20="Y",'B&amp;C Inputs'!G11,0))/$E18),IF($D18="Time % (Applicable only)",IF($F18=0,0,$C18*(IF('B&amp;C Inputs'!I20="Y",'B&amp;C Inputs'!K11,0))/$F18),0))))))</f>
        <v>0</v>
      </c>
      <c r="L18" s="8">
        <f>IF($A18="","",IF($D18="Direct $",'B&amp;C Inputs'!P20,IF($D18="Per Bill",$C18*'B&amp;C Inputs'!H12,IF($D18="Time %",$C18*'B&amp;C Inputs'!K12,IF($D18="Per Bill (Applicable only)",IF($E18=0,0,$C18*(IF('B&amp;C Inputs'!J20="Y",'B&amp;C Inputs'!G12,0))/$E18),IF($D18="Time % (Applicable only)",IF($F18=0,0,$C18*(IF('B&amp;C Inputs'!J20="Y",'B&amp;C Inputs'!K12,0))/$F18),0))))))</f>
        <v>0</v>
      </c>
    </row>
    <row r="19" spans="1:12" x14ac:dyDescent="0.25">
      <c r="A19" s="7">
        <f>'B&amp;C Inputs'!A21</f>
        <v>5330</v>
      </c>
      <c r="B19" s="9" t="str">
        <f>'B&amp;C Inputs'!B21</f>
        <v>Collection fee</v>
      </c>
      <c r="C19" s="8">
        <f>'B&amp;C Inputs'!C21</f>
        <v>0</v>
      </c>
      <c r="D19" s="9" t="str">
        <f>'B&amp;C Inputs'!D21</f>
        <v>Time % (Applicable only)</v>
      </c>
      <c r="E19" s="6">
        <f>IF($A19="","",(IF('B&amp;C Inputs'!E21="Y",'B&amp;C Inputs'!G7,0)+IF('B&amp;C Inputs'!F21="Y",'B&amp;C Inputs'!G8,0)+IF('B&amp;C Inputs'!G21="Y",'B&amp;C Inputs'!G9,0)+IF('B&amp;C Inputs'!H21="Y",'B&amp;C Inputs'!G10,0)+IF('B&amp;C Inputs'!I21="Y",'B&amp;C Inputs'!G11,0)+IF('B&amp;C Inputs'!J21="Y",'B&amp;C Inputs'!G12,0)))</f>
        <v>74208</v>
      </c>
      <c r="F19" s="10">
        <f>IF($A19="","",(IF('B&amp;C Inputs'!E21="Y",'B&amp;C Inputs'!K7,0)+IF('B&amp;C Inputs'!F21="Y",'B&amp;C Inputs'!K8,0)+IF('B&amp;C Inputs'!G21="Y",'B&amp;C Inputs'!K9,0)+IF('B&amp;C Inputs'!H21="Y",'B&amp;C Inputs'!K10,0)+IF('B&amp;C Inputs'!I21="Y",'B&amp;C Inputs'!K11,0)+IF('B&amp;C Inputs'!J21="Y",'B&amp;C Inputs'!K12,0)))</f>
        <v>1.135</v>
      </c>
      <c r="G19" s="8">
        <f>IF($A19="","",IF($D19="Direct $",'B&amp;C Inputs'!K21,IF($D19="Per Bill",$C19*'B&amp;C Inputs'!H7,IF($D19="Time %",$C19*'B&amp;C Inputs'!K7,IF($D19="Per Bill (Applicable only)",IF($E19=0,0,$C19*(IF('B&amp;C Inputs'!E21="Y",'B&amp;C Inputs'!G7,0))/$E19),IF($D19="Time % (Applicable only)",IF($F19=0,0,$C19*(IF('B&amp;C Inputs'!E21="Y",'B&amp;C Inputs'!K7,0))/$F19),0))))))</f>
        <v>0</v>
      </c>
      <c r="H19" s="8">
        <f>IF($A19="","",IF($D19="Direct $",'B&amp;C Inputs'!L21,IF($D19="Per Bill",$C19*'B&amp;C Inputs'!H8,IF($D19="Time %",$C19*'B&amp;C Inputs'!K8,IF($D19="Per Bill (Applicable only)",IF($E19=0,0,$C19*(IF('B&amp;C Inputs'!F21="Y",'B&amp;C Inputs'!G8,0))/$E19),IF($D19="Time % (Applicable only)",IF($F19=0,0,$C19*(IF('B&amp;C Inputs'!F21="Y",'B&amp;C Inputs'!K8,0))/$F19),0))))))</f>
        <v>0</v>
      </c>
      <c r="I19" s="8">
        <f>IF($A19="","",IF($D19="Direct $",'B&amp;C Inputs'!M21,IF($D19="Per Bill",$C19*'B&amp;C Inputs'!H9,IF($D19="Time %",$C19*'B&amp;C Inputs'!K9,IF($D19="Per Bill (Applicable only)",IF($E19=0,0,$C19*(IF('B&amp;C Inputs'!G21="Y",'B&amp;C Inputs'!G9,0))/$E19),IF($D19="Time % (Applicable only)",IF($F19=0,0,$C19*(IF('B&amp;C Inputs'!G21="Y",'B&amp;C Inputs'!K9,0))/$F19),0))))))</f>
        <v>0</v>
      </c>
      <c r="J19" s="8">
        <f>IF($A19="","",IF($D19="Direct $",'B&amp;C Inputs'!N21,IF($D19="Per Bill",$C19*'B&amp;C Inputs'!H10,IF($D19="Time %",$C19*'B&amp;C Inputs'!K10,IF($D19="Per Bill (Applicable only)",IF($E19=0,0,$C19*(IF('B&amp;C Inputs'!H21="Y",'B&amp;C Inputs'!G10,0))/$E19),IF($D19="Time % (Applicable only)",IF($F19=0,0,$C19*(IF('B&amp;C Inputs'!H21="Y",'B&amp;C Inputs'!K10,0))/$F19),0))))))</f>
        <v>0</v>
      </c>
      <c r="K19" s="8">
        <f>IF($A19="","",IF($D19="Direct $",'B&amp;C Inputs'!O21,IF($D19="Per Bill",$C19*'B&amp;C Inputs'!H11,IF($D19="Time %",$C19*'B&amp;C Inputs'!K11,IF($D19="Per Bill (Applicable only)",IF($E19=0,0,$C19*(IF('B&amp;C Inputs'!I21="Y",'B&amp;C Inputs'!G11,0))/$E19),IF($D19="Time % (Applicable only)",IF($F19=0,0,$C19*(IF('B&amp;C Inputs'!I21="Y",'B&amp;C Inputs'!K11,0))/$F19),0))))))</f>
        <v>0</v>
      </c>
      <c r="L19" s="8">
        <f>IF($A19="","",IF($D19="Direct $",'B&amp;C Inputs'!P21,IF($D19="Per Bill",$C19*'B&amp;C Inputs'!H12,IF($D19="Time %",$C19*'B&amp;C Inputs'!K12,IF($D19="Per Bill (Applicable only)",IF($E19=0,0,$C19*(IF('B&amp;C Inputs'!J21="Y",'B&amp;C Inputs'!G12,0))/$E19),IF($D19="Time % (Applicable only)",IF($F19=0,0,$C19*(IF('B&amp;C Inputs'!J21="Y",'B&amp;C Inputs'!K12,0))/$F19),0))))))</f>
        <v>0</v>
      </c>
    </row>
    <row r="20" spans="1:12" x14ac:dyDescent="0.25">
      <c r="A20" s="7">
        <f>'B&amp;C Inputs'!A22</f>
        <v>5340</v>
      </c>
      <c r="B20" s="9" t="str">
        <f>'B&amp;C Inputs'!B22</f>
        <v>Billing services</v>
      </c>
      <c r="C20" s="8">
        <f>'B&amp;C Inputs'!C22</f>
        <v>8771.2886295019998</v>
      </c>
      <c r="D20" s="9" t="str">
        <f>'B&amp;C Inputs'!D22</f>
        <v>Per Bill</v>
      </c>
      <c r="E20" s="6">
        <f>IF($A20="","",(IF('B&amp;C Inputs'!E22="Y",'B&amp;C Inputs'!G7,0)+IF('B&amp;C Inputs'!F22="Y",'B&amp;C Inputs'!G8,0)+IF('B&amp;C Inputs'!G22="Y",'B&amp;C Inputs'!G9,0)+IF('B&amp;C Inputs'!H22="Y",'B&amp;C Inputs'!G10,0)+IF('B&amp;C Inputs'!I22="Y",'B&amp;C Inputs'!G11,0)+IF('B&amp;C Inputs'!J22="Y",'B&amp;C Inputs'!G12,0)))</f>
        <v>75816</v>
      </c>
      <c r="F20" s="10">
        <f>IF($A20="","",(IF('B&amp;C Inputs'!E22="Y",'B&amp;C Inputs'!K7,0)+IF('B&amp;C Inputs'!F22="Y",'B&amp;C Inputs'!K8,0)+IF('B&amp;C Inputs'!G22="Y",'B&amp;C Inputs'!K9,0)+IF('B&amp;C Inputs'!H22="Y",'B&amp;C Inputs'!K10,0)+IF('B&amp;C Inputs'!I22="Y",'B&amp;C Inputs'!K11,0)+IF('B&amp;C Inputs'!J22="Y",'B&amp;C Inputs'!K12,0)))</f>
        <v>1.1499999999999997</v>
      </c>
      <c r="G20" s="8">
        <f>IF($A20="","",IF($D20="Direct $",'B&amp;C Inputs'!K22,IF($D20="Per Bill",$C20*'B&amp;C Inputs'!H7,IF($D20="Time %",$C20*'B&amp;C Inputs'!K7,IF($D20="Per Bill (Applicable only)",IF($E20=0,0,$C20*(IF('B&amp;C Inputs'!E22="Y",'B&amp;C Inputs'!G7,0))/$E20),IF($D20="Time % (Applicable only)",IF($F20=0,0,$C20*(IF('B&amp;C Inputs'!E22="Y",'B&amp;C Inputs'!K7,0))/$F20),0))))))</f>
        <v>7463.5086534034108</v>
      </c>
      <c r="H20" s="8">
        <f>IF($A20="","",IF($D20="Direct $",'B&amp;C Inputs'!L22,IF($D20="Per Bill",$C20*'B&amp;C Inputs'!H8,IF($D20="Time %",$C20*'B&amp;C Inputs'!K8,IF($D20="Per Bill (Applicable only)",IF($E20=0,0,$C20*(IF('B&amp;C Inputs'!F22="Y",'B&amp;C Inputs'!G8,0))/$E20),IF($D20="Time % (Applicable only)",IF($F20=0,0,$C20*(IF('B&amp;C Inputs'!F22="Y",'B&amp;C Inputs'!K8,0))/$F20),0))))))</f>
        <v>1030.1196839332833</v>
      </c>
      <c r="I20" s="8">
        <f>IF($A20="","",IF($D20="Direct $",'B&amp;C Inputs'!M22,IF($D20="Per Bill",$C20*'B&amp;C Inputs'!H9,IF($D20="Time %",$C20*'B&amp;C Inputs'!K9,IF($D20="Per Bill (Applicable only)",IF($E20=0,0,$C20*(IF('B&amp;C Inputs'!G22="Y",'B&amp;C Inputs'!G9,0))/$E20),IF($D20="Time % (Applicable only)",IF($F20=0,0,$C20*(IF('B&amp;C Inputs'!G22="Y",'B&amp;C Inputs'!K9,0))/$F20),0))))))</f>
        <v>91.627896414550804</v>
      </c>
      <c r="J20" s="8">
        <f>IF($A20="","",IF($D20="Direct $",'B&amp;C Inputs'!N22,IF($D20="Per Bill",$C20*'B&amp;C Inputs'!H10,IF($D20="Time %",$C20*'B&amp;C Inputs'!K10,IF($D20="Per Bill (Applicable only)",IF($E20=0,0,$C20*(IF('B&amp;C Inputs'!H22="Y",'B&amp;C Inputs'!G10,0))/$E20),IF($D20="Time % (Applicable only)",IF($F20=0,0,$C20*(IF('B&amp;C Inputs'!H22="Y",'B&amp;C Inputs'!K10,0))/$F20),0))))))</f>
        <v>83.298087649591636</v>
      </c>
      <c r="K20" s="8">
        <f>IF($A20="","",IF($D20="Direct $",'B&amp;C Inputs'!O22,IF($D20="Per Bill",$C20*'B&amp;C Inputs'!H11,IF($D20="Time %",$C20*'B&amp;C Inputs'!K11,IF($D20="Per Bill (Applicable only)",IF($E20=0,0,$C20*(IF('B&amp;C Inputs'!I22="Y",'B&amp;C Inputs'!G11,0))/$E20),IF($D20="Time % (Applicable only)",IF($F20=0,0,$C20*(IF('B&amp;C Inputs'!I22="Y",'B&amp;C Inputs'!K11,0))/$F20),0))))))</f>
        <v>6.9415073041326361</v>
      </c>
      <c r="L20" s="8">
        <f>IF($A20="","",IF($D20="Direct $",'B&amp;C Inputs'!P22,IF($D20="Per Bill",$C20*'B&amp;C Inputs'!H12,IF($D20="Time %",$C20*'B&amp;C Inputs'!K12,IF($D20="Per Bill (Applicable only)",IF($E20=0,0,$C20*(IF('B&amp;C Inputs'!J22="Y",'B&amp;C Inputs'!G12,0))/$E20),IF($D20="Time % (Applicable only)",IF($F20=0,0,$C20*(IF('B&amp;C Inputs'!J22="Y",'B&amp;C Inputs'!K12,0))/$F20),0))))))</f>
        <v>95.792800797030395</v>
      </c>
    </row>
    <row r="21" spans="1:12" hidden="1" x14ac:dyDescent="0.25">
      <c r="A21" s="7">
        <f>'B&amp;C Inputs'!A23</f>
        <v>0</v>
      </c>
      <c r="B21" s="9">
        <f>'B&amp;C Inputs'!B23</f>
        <v>0</v>
      </c>
      <c r="C21" s="8">
        <f>'B&amp;C Inputs'!C23</f>
        <v>0</v>
      </c>
      <c r="D21" s="9">
        <f>'B&amp;C Inputs'!D23</f>
        <v>0</v>
      </c>
      <c r="E21" s="6">
        <f>IF($A21="","",(IF('B&amp;C Inputs'!E23="Y",'B&amp;C Inputs'!G7,0)+IF('B&amp;C Inputs'!F23="Y",'B&amp;C Inputs'!G8,0)+IF('B&amp;C Inputs'!G23="Y",'B&amp;C Inputs'!G9,0)+IF('B&amp;C Inputs'!H23="Y",'B&amp;C Inputs'!G10,0)+IF('B&amp;C Inputs'!I23="Y",'B&amp;C Inputs'!G11,0)+IF('B&amp;C Inputs'!J23="Y",'B&amp;C Inputs'!G12,0)))</f>
        <v>75816</v>
      </c>
      <c r="F21" s="10">
        <f>IF($A21="","",(IF('B&amp;C Inputs'!E23="Y",'B&amp;C Inputs'!K7,0)+IF('B&amp;C Inputs'!F23="Y",'B&amp;C Inputs'!K8,0)+IF('B&amp;C Inputs'!G23="Y",'B&amp;C Inputs'!K9,0)+IF('B&amp;C Inputs'!H23="Y",'B&amp;C Inputs'!K10,0)+IF('B&amp;C Inputs'!I23="Y",'B&amp;C Inputs'!K11,0)+IF('B&amp;C Inputs'!J23="Y",'B&amp;C Inputs'!K12,0)))</f>
        <v>1.1499999999999997</v>
      </c>
      <c r="G21" s="8">
        <f>IF($A21="","",IF($D21="Direct $",'B&amp;C Inputs'!K23,IF($D21="Per Bill",$C21*'B&amp;C Inputs'!H7,IF($D21="Time %",$C21*'B&amp;C Inputs'!K7,IF($D21="Per Bill (Applicable only)",IF($E21=0,0,$C21*(IF('B&amp;C Inputs'!E23="Y",'B&amp;C Inputs'!G7,0))/$E21),IF($D21="Time % (Applicable only)",IF($F21=0,0,$C21*(IF('B&amp;C Inputs'!E23="Y",'B&amp;C Inputs'!K7,0))/$F21),0))))))</f>
        <v>0</v>
      </c>
      <c r="H21" s="8">
        <f>IF($A21="","",IF($D21="Direct $",'B&amp;C Inputs'!L23,IF($D21="Per Bill",$C21*'B&amp;C Inputs'!H8,IF($D21="Time %",$C21*'B&amp;C Inputs'!K8,IF($D21="Per Bill (Applicable only)",IF($E21=0,0,$C21*(IF('B&amp;C Inputs'!F23="Y",'B&amp;C Inputs'!G8,0))/$E21),IF($D21="Time % (Applicable only)",IF($F21=0,0,$C21*(IF('B&amp;C Inputs'!F23="Y",'B&amp;C Inputs'!K8,0))/$F21),0))))))</f>
        <v>0</v>
      </c>
      <c r="I21" s="8">
        <f>IF($A21="","",IF($D21="Direct $",'B&amp;C Inputs'!M23,IF($D21="Per Bill",$C21*'B&amp;C Inputs'!H9,IF($D21="Time %",$C21*'B&amp;C Inputs'!K9,IF($D21="Per Bill (Applicable only)",IF($E21=0,0,$C21*(IF('B&amp;C Inputs'!G23="Y",'B&amp;C Inputs'!G9,0))/$E21),IF($D21="Time % (Applicable only)",IF($F21=0,0,$C21*(IF('B&amp;C Inputs'!G23="Y",'B&amp;C Inputs'!K9,0))/$F21),0))))))</f>
        <v>0</v>
      </c>
      <c r="J21" s="8">
        <f>IF($A21="","",IF($D21="Direct $",'B&amp;C Inputs'!N23,IF($D21="Per Bill",$C21*'B&amp;C Inputs'!H10,IF($D21="Time %",$C21*'B&amp;C Inputs'!K10,IF($D21="Per Bill (Applicable only)",IF($E21=0,0,$C21*(IF('B&amp;C Inputs'!H23="Y",'B&amp;C Inputs'!G10,0))/$E21),IF($D21="Time % (Applicable only)",IF($F21=0,0,$C21*(IF('B&amp;C Inputs'!H23="Y",'B&amp;C Inputs'!K10,0))/$F21),0))))))</f>
        <v>0</v>
      </c>
      <c r="K21" s="8">
        <f>IF($A21="","",IF($D21="Direct $",'B&amp;C Inputs'!O23,IF($D21="Per Bill",$C21*'B&amp;C Inputs'!H11,IF($D21="Time %",$C21*'B&amp;C Inputs'!K11,IF($D21="Per Bill (Applicable only)",IF($E21=0,0,$C21*(IF('B&amp;C Inputs'!I23="Y",'B&amp;C Inputs'!G11,0))/$E21),IF($D21="Time % (Applicable only)",IF($F21=0,0,$C21*(IF('B&amp;C Inputs'!I23="Y",'B&amp;C Inputs'!K11,0))/$F21),0))))))</f>
        <v>0</v>
      </c>
      <c r="L21" s="8">
        <f>IF($A21="","",IF($D21="Direct $",'B&amp;C Inputs'!P23,IF($D21="Per Bill",$C21*'B&amp;C Inputs'!H12,IF($D21="Time %",$C21*'B&amp;C Inputs'!K12,IF($D21="Per Bill (Applicable only)",IF($E21=0,0,$C21*(IF('B&amp;C Inputs'!J23="Y",'B&amp;C Inputs'!G12,0))/$E21),IF($D21="Time % (Applicable only)",IF($F21=0,0,$C21*(IF('B&amp;C Inputs'!J23="Y",'B&amp;C Inputs'!K12,0))/$F21),0))))))</f>
        <v>0</v>
      </c>
    </row>
    <row r="22" spans="1:12" hidden="1" x14ac:dyDescent="0.25">
      <c r="A22" s="7">
        <f>'B&amp;C Inputs'!A24</f>
        <v>0</v>
      </c>
      <c r="B22" s="9">
        <f>'B&amp;C Inputs'!B24</f>
        <v>0</v>
      </c>
      <c r="C22" s="8">
        <f>'B&amp;C Inputs'!C24</f>
        <v>0</v>
      </c>
      <c r="D22" s="9">
        <f>'B&amp;C Inputs'!D24</f>
        <v>0</v>
      </c>
      <c r="E22" s="6">
        <f>IF($A22="","",(IF('B&amp;C Inputs'!E24="Y",'B&amp;C Inputs'!G7,0)+IF('B&amp;C Inputs'!F24="Y",'B&amp;C Inputs'!G8,0)+IF('B&amp;C Inputs'!G24="Y",'B&amp;C Inputs'!G9,0)+IF('B&amp;C Inputs'!H24="Y",'B&amp;C Inputs'!G10,0)+IF('B&amp;C Inputs'!I24="Y",'B&amp;C Inputs'!G11,0)+IF('B&amp;C Inputs'!J24="Y",'B&amp;C Inputs'!G12,0)))</f>
        <v>75816</v>
      </c>
      <c r="F22" s="10">
        <f>IF($A22="","",(IF('B&amp;C Inputs'!E24="Y",'B&amp;C Inputs'!K7,0)+IF('B&amp;C Inputs'!F24="Y",'B&amp;C Inputs'!K8,0)+IF('B&amp;C Inputs'!G24="Y",'B&amp;C Inputs'!K9,0)+IF('B&amp;C Inputs'!H24="Y",'B&amp;C Inputs'!K10,0)+IF('B&amp;C Inputs'!I24="Y",'B&amp;C Inputs'!K11,0)+IF('B&amp;C Inputs'!J24="Y",'B&amp;C Inputs'!K12,0)))</f>
        <v>1.1499999999999997</v>
      </c>
      <c r="G22" s="8">
        <f>IF($A22="","",IF($D22="Direct $",'B&amp;C Inputs'!K24,IF($D22="Per Bill",$C22*'B&amp;C Inputs'!H7,IF($D22="Time %",$C22*'B&amp;C Inputs'!K7,IF($D22="Per Bill (Applicable only)",IF($E22=0,0,$C22*(IF('B&amp;C Inputs'!E24="Y",'B&amp;C Inputs'!G7,0))/$E22),IF($D22="Time % (Applicable only)",IF($F22=0,0,$C22*(IF('B&amp;C Inputs'!E24="Y",'B&amp;C Inputs'!K7,0))/$F22),0))))))</f>
        <v>0</v>
      </c>
      <c r="H22" s="8">
        <f>IF($A22="","",IF($D22="Direct $",'B&amp;C Inputs'!L24,IF($D22="Per Bill",$C22*'B&amp;C Inputs'!H8,IF($D22="Time %",$C22*'B&amp;C Inputs'!K8,IF($D22="Per Bill (Applicable only)",IF($E22=0,0,$C22*(IF('B&amp;C Inputs'!F24="Y",'B&amp;C Inputs'!G8,0))/$E22),IF($D22="Time % (Applicable only)",IF($F22=0,0,$C22*(IF('B&amp;C Inputs'!F24="Y",'B&amp;C Inputs'!K8,0))/$F22),0))))))</f>
        <v>0</v>
      </c>
      <c r="I22" s="8">
        <f>IF($A22="","",IF($D22="Direct $",'B&amp;C Inputs'!M24,IF($D22="Per Bill",$C22*'B&amp;C Inputs'!H9,IF($D22="Time %",$C22*'B&amp;C Inputs'!K9,IF($D22="Per Bill (Applicable only)",IF($E22=0,0,$C22*(IF('B&amp;C Inputs'!G24="Y",'B&amp;C Inputs'!G9,0))/$E22),IF($D22="Time % (Applicable only)",IF($F22=0,0,$C22*(IF('B&amp;C Inputs'!G24="Y",'B&amp;C Inputs'!K9,0))/$F22),0))))))</f>
        <v>0</v>
      </c>
      <c r="J22" s="8">
        <f>IF($A22="","",IF($D22="Direct $",'B&amp;C Inputs'!N24,IF($D22="Per Bill",$C22*'B&amp;C Inputs'!H10,IF($D22="Time %",$C22*'B&amp;C Inputs'!K10,IF($D22="Per Bill (Applicable only)",IF($E22=0,0,$C22*(IF('B&amp;C Inputs'!H24="Y",'B&amp;C Inputs'!G10,0))/$E22),IF($D22="Time % (Applicable only)",IF($F22=0,0,$C22*(IF('B&amp;C Inputs'!H24="Y",'B&amp;C Inputs'!K10,0))/$F22),0))))))</f>
        <v>0</v>
      </c>
      <c r="K22" s="8">
        <f>IF($A22="","",IF($D22="Direct $",'B&amp;C Inputs'!O24,IF($D22="Per Bill",$C22*'B&amp;C Inputs'!H11,IF($D22="Time %",$C22*'B&amp;C Inputs'!K11,IF($D22="Per Bill (Applicable only)",IF($E22=0,0,$C22*(IF('B&amp;C Inputs'!I24="Y",'B&amp;C Inputs'!G11,0))/$E22),IF($D22="Time % (Applicable only)",IF($F22=0,0,$C22*(IF('B&amp;C Inputs'!I24="Y",'B&amp;C Inputs'!K11,0))/$F22),0))))))</f>
        <v>0</v>
      </c>
      <c r="L22" s="8">
        <f>IF($A22="","",IF($D22="Direct $",'B&amp;C Inputs'!P24,IF($D22="Per Bill",$C22*'B&amp;C Inputs'!H12,IF($D22="Time %",$C22*'B&amp;C Inputs'!K12,IF($D22="Per Bill (Applicable only)",IF($E22=0,0,$C22*(IF('B&amp;C Inputs'!J24="Y",'B&amp;C Inputs'!G12,0))/$E22),IF($D22="Time % (Applicable only)",IF($F22=0,0,$C22*(IF('B&amp;C Inputs'!J24="Y",'B&amp;C Inputs'!K12,0))/$F22),0))))))</f>
        <v>0</v>
      </c>
    </row>
    <row r="23" spans="1:12" hidden="1" x14ac:dyDescent="0.25">
      <c r="A23" s="7">
        <f>'B&amp;C Inputs'!A25</f>
        <v>0</v>
      </c>
      <c r="B23" s="9">
        <f>'B&amp;C Inputs'!B25</f>
        <v>0</v>
      </c>
      <c r="C23" s="8">
        <f>'B&amp;C Inputs'!C25</f>
        <v>0</v>
      </c>
      <c r="D23" s="9">
        <f>'B&amp;C Inputs'!D25</f>
        <v>0</v>
      </c>
      <c r="E23" s="6">
        <f>IF($A23="","",(IF('B&amp;C Inputs'!E25="Y",'B&amp;C Inputs'!G7,0)+IF('B&amp;C Inputs'!F25="Y",'B&amp;C Inputs'!G8,0)+IF('B&amp;C Inputs'!G25="Y",'B&amp;C Inputs'!G9,0)+IF('B&amp;C Inputs'!H25="Y",'B&amp;C Inputs'!G10,0)+IF('B&amp;C Inputs'!I25="Y",'B&amp;C Inputs'!G11,0)+IF('B&amp;C Inputs'!J25="Y",'B&amp;C Inputs'!G12,0)))</f>
        <v>75816</v>
      </c>
      <c r="F23" s="10">
        <f>IF($A23="","",(IF('B&amp;C Inputs'!E25="Y",'B&amp;C Inputs'!K7,0)+IF('B&amp;C Inputs'!F25="Y",'B&amp;C Inputs'!K8,0)+IF('B&amp;C Inputs'!G25="Y",'B&amp;C Inputs'!K9,0)+IF('B&amp;C Inputs'!H25="Y",'B&amp;C Inputs'!K10,0)+IF('B&amp;C Inputs'!I25="Y",'B&amp;C Inputs'!K11,0)+IF('B&amp;C Inputs'!J25="Y",'B&amp;C Inputs'!K12,0)))</f>
        <v>1.1499999999999997</v>
      </c>
      <c r="G23" s="8">
        <f>IF($A23="","",IF($D23="Direct $",'B&amp;C Inputs'!K25,IF($D23="Per Bill",$C23*'B&amp;C Inputs'!H7,IF($D23="Time %",$C23*'B&amp;C Inputs'!K7,IF($D23="Per Bill (Applicable only)",IF($E23=0,0,$C23*(IF('B&amp;C Inputs'!E25="Y",'B&amp;C Inputs'!G7,0))/$E23),IF($D23="Time % (Applicable only)",IF($F23=0,0,$C23*(IF('B&amp;C Inputs'!E25="Y",'B&amp;C Inputs'!K7,0))/$F23),0))))))</f>
        <v>0</v>
      </c>
      <c r="H23" s="8">
        <f>IF($A23="","",IF($D23="Direct $",'B&amp;C Inputs'!L25,IF($D23="Per Bill",$C23*'B&amp;C Inputs'!H8,IF($D23="Time %",$C23*'B&amp;C Inputs'!K8,IF($D23="Per Bill (Applicable only)",IF($E23=0,0,$C23*(IF('B&amp;C Inputs'!F25="Y",'B&amp;C Inputs'!G8,0))/$E23),IF($D23="Time % (Applicable only)",IF($F23=0,0,$C23*(IF('B&amp;C Inputs'!F25="Y",'B&amp;C Inputs'!K8,0))/$F23),0))))))</f>
        <v>0</v>
      </c>
      <c r="I23" s="8">
        <f>IF($A23="","",IF($D23="Direct $",'B&amp;C Inputs'!M25,IF($D23="Per Bill",$C23*'B&amp;C Inputs'!H9,IF($D23="Time %",$C23*'B&amp;C Inputs'!K9,IF($D23="Per Bill (Applicable only)",IF($E23=0,0,$C23*(IF('B&amp;C Inputs'!G25="Y",'B&amp;C Inputs'!G9,0))/$E23),IF($D23="Time % (Applicable only)",IF($F23=0,0,$C23*(IF('B&amp;C Inputs'!G25="Y",'B&amp;C Inputs'!K9,0))/$F23),0))))))</f>
        <v>0</v>
      </c>
      <c r="J23" s="8">
        <f>IF($A23="","",IF($D23="Direct $",'B&amp;C Inputs'!N25,IF($D23="Per Bill",$C23*'B&amp;C Inputs'!H10,IF($D23="Time %",$C23*'B&amp;C Inputs'!K10,IF($D23="Per Bill (Applicable only)",IF($E23=0,0,$C23*(IF('B&amp;C Inputs'!H25="Y",'B&amp;C Inputs'!G10,0))/$E23),IF($D23="Time % (Applicable only)",IF($F23=0,0,$C23*(IF('B&amp;C Inputs'!H25="Y",'B&amp;C Inputs'!K10,0))/$F23),0))))))</f>
        <v>0</v>
      </c>
      <c r="K23" s="8">
        <f>IF($A23="","",IF($D23="Direct $",'B&amp;C Inputs'!O25,IF($D23="Per Bill",$C23*'B&amp;C Inputs'!H11,IF($D23="Time %",$C23*'B&amp;C Inputs'!K11,IF($D23="Per Bill (Applicable only)",IF($E23=0,0,$C23*(IF('B&amp;C Inputs'!I25="Y",'B&amp;C Inputs'!G11,0))/$E23),IF($D23="Time % (Applicable only)",IF($F23=0,0,$C23*(IF('B&amp;C Inputs'!I25="Y",'B&amp;C Inputs'!K11,0))/$F23),0))))))</f>
        <v>0</v>
      </c>
      <c r="L23" s="8">
        <f>IF($A23="","",IF($D23="Direct $",'B&amp;C Inputs'!P25,IF($D23="Per Bill",$C23*'B&amp;C Inputs'!H12,IF($D23="Time %",$C23*'B&amp;C Inputs'!K12,IF($D23="Per Bill (Applicable only)",IF($E23=0,0,$C23*(IF('B&amp;C Inputs'!J25="Y",'B&amp;C Inputs'!G12,0))/$E23),IF($D23="Time % (Applicable only)",IF($F23=0,0,$C23*(IF('B&amp;C Inputs'!J25="Y",'B&amp;C Inputs'!K12,0))/$F23),0))))))</f>
        <v>0</v>
      </c>
    </row>
    <row r="24" spans="1:12" hidden="1" x14ac:dyDescent="0.25">
      <c r="A24" s="7">
        <f>'B&amp;C Inputs'!A26</f>
        <v>0</v>
      </c>
      <c r="B24" s="9">
        <f>'B&amp;C Inputs'!B26</f>
        <v>0</v>
      </c>
      <c r="C24" s="8">
        <f>'B&amp;C Inputs'!C26</f>
        <v>0</v>
      </c>
      <c r="D24" s="9">
        <f>'B&amp;C Inputs'!D26</f>
        <v>0</v>
      </c>
      <c r="E24" s="6">
        <f>IF($A24="","",(IF('B&amp;C Inputs'!E26="Y",'B&amp;C Inputs'!G7,0)+IF('B&amp;C Inputs'!F26="Y",'B&amp;C Inputs'!G8,0)+IF('B&amp;C Inputs'!G26="Y",'B&amp;C Inputs'!G9,0)+IF('B&amp;C Inputs'!H26="Y",'B&amp;C Inputs'!G10,0)+IF('B&amp;C Inputs'!I26="Y",'B&amp;C Inputs'!G11,0)+IF('B&amp;C Inputs'!J26="Y",'B&amp;C Inputs'!G12,0)))</f>
        <v>75816</v>
      </c>
      <c r="F24" s="10">
        <f>IF($A24="","",(IF('B&amp;C Inputs'!E26="Y",'B&amp;C Inputs'!K7,0)+IF('B&amp;C Inputs'!F26="Y",'B&amp;C Inputs'!K8,0)+IF('B&amp;C Inputs'!G26="Y",'B&amp;C Inputs'!K9,0)+IF('B&amp;C Inputs'!H26="Y",'B&amp;C Inputs'!K10,0)+IF('B&amp;C Inputs'!I26="Y",'B&amp;C Inputs'!K11,0)+IF('B&amp;C Inputs'!J26="Y",'B&amp;C Inputs'!K12,0)))</f>
        <v>1.1499999999999997</v>
      </c>
      <c r="G24" s="8">
        <f>IF($A24="","",IF($D24="Direct $",'B&amp;C Inputs'!K26,IF($D24="Per Bill",$C24*'B&amp;C Inputs'!H7,IF($D24="Time %",$C24*'B&amp;C Inputs'!K7,IF($D24="Per Bill (Applicable only)",IF($E24=0,0,$C24*(IF('B&amp;C Inputs'!E26="Y",'B&amp;C Inputs'!G7,0))/$E24),IF($D24="Time % (Applicable only)",IF($F24=0,0,$C24*(IF('B&amp;C Inputs'!E26="Y",'B&amp;C Inputs'!K7,0))/$F24),0))))))</f>
        <v>0</v>
      </c>
      <c r="H24" s="8">
        <f>IF($A24="","",IF($D24="Direct $",'B&amp;C Inputs'!L26,IF($D24="Per Bill",$C24*'B&amp;C Inputs'!H8,IF($D24="Time %",$C24*'B&amp;C Inputs'!K8,IF($D24="Per Bill (Applicable only)",IF($E24=0,0,$C24*(IF('B&amp;C Inputs'!F26="Y",'B&amp;C Inputs'!G8,0))/$E24),IF($D24="Time % (Applicable only)",IF($F24=0,0,$C24*(IF('B&amp;C Inputs'!F26="Y",'B&amp;C Inputs'!K8,0))/$F24),0))))))</f>
        <v>0</v>
      </c>
      <c r="I24" s="8">
        <f>IF($A24="","",IF($D24="Direct $",'B&amp;C Inputs'!M26,IF($D24="Per Bill",$C24*'B&amp;C Inputs'!H9,IF($D24="Time %",$C24*'B&amp;C Inputs'!K9,IF($D24="Per Bill (Applicable only)",IF($E24=0,0,$C24*(IF('B&amp;C Inputs'!G26="Y",'B&amp;C Inputs'!G9,0))/$E24),IF($D24="Time % (Applicable only)",IF($F24=0,0,$C24*(IF('B&amp;C Inputs'!G26="Y",'B&amp;C Inputs'!K9,0))/$F24),0))))))</f>
        <v>0</v>
      </c>
      <c r="J24" s="8">
        <f>IF($A24="","",IF($D24="Direct $",'B&amp;C Inputs'!N26,IF($D24="Per Bill",$C24*'B&amp;C Inputs'!H10,IF($D24="Time %",$C24*'B&amp;C Inputs'!K10,IF($D24="Per Bill (Applicable only)",IF($E24=0,0,$C24*(IF('B&amp;C Inputs'!H26="Y",'B&amp;C Inputs'!G10,0))/$E24),IF($D24="Time % (Applicable only)",IF($F24=0,0,$C24*(IF('B&amp;C Inputs'!H26="Y",'B&amp;C Inputs'!K10,0))/$F24),0))))))</f>
        <v>0</v>
      </c>
      <c r="K24" s="8">
        <f>IF($A24="","",IF($D24="Direct $",'B&amp;C Inputs'!O26,IF($D24="Per Bill",$C24*'B&amp;C Inputs'!H11,IF($D24="Time %",$C24*'B&amp;C Inputs'!K11,IF($D24="Per Bill (Applicable only)",IF($E24=0,0,$C24*(IF('B&amp;C Inputs'!I26="Y",'B&amp;C Inputs'!G11,0))/$E24),IF($D24="Time % (Applicable only)",IF($F24=0,0,$C24*(IF('B&amp;C Inputs'!I26="Y",'B&amp;C Inputs'!K11,0))/$F24),0))))))</f>
        <v>0</v>
      </c>
      <c r="L24" s="8">
        <f>IF($A24="","",IF($D24="Direct $",'B&amp;C Inputs'!P26,IF($D24="Per Bill",$C24*'B&amp;C Inputs'!H12,IF($D24="Time %",$C24*'B&amp;C Inputs'!K12,IF($D24="Per Bill (Applicable only)",IF($E24=0,0,$C24*(IF('B&amp;C Inputs'!J26="Y",'B&amp;C Inputs'!G12,0))/$E24),IF($D24="Time % (Applicable only)",IF($F24=0,0,$C24*(IF('B&amp;C Inputs'!J26="Y",'B&amp;C Inputs'!K12,0))/$F24),0))))))</f>
        <v>0</v>
      </c>
    </row>
    <row r="25" spans="1:12" hidden="1" x14ac:dyDescent="0.25">
      <c r="A25" s="7">
        <f>'B&amp;C Inputs'!A27</f>
        <v>0</v>
      </c>
      <c r="B25" s="9">
        <f>'B&amp;C Inputs'!B27</f>
        <v>0</v>
      </c>
      <c r="C25" s="8">
        <f>'B&amp;C Inputs'!C27</f>
        <v>0</v>
      </c>
      <c r="D25" s="9">
        <f>'B&amp;C Inputs'!D27</f>
        <v>0</v>
      </c>
      <c r="E25" s="6">
        <f>IF($A25="","",(IF('B&amp;C Inputs'!E27="Y",'B&amp;C Inputs'!G7,0)+IF('B&amp;C Inputs'!F27="Y",'B&amp;C Inputs'!G8,0)+IF('B&amp;C Inputs'!G27="Y",'B&amp;C Inputs'!G9,0)+IF('B&amp;C Inputs'!H27="Y",'B&amp;C Inputs'!G10,0)+IF('B&amp;C Inputs'!I27="Y",'B&amp;C Inputs'!G11,0)+IF('B&amp;C Inputs'!J27="Y",'B&amp;C Inputs'!G12,0)))</f>
        <v>75816</v>
      </c>
      <c r="F25" s="10">
        <f>IF($A25="","",(IF('B&amp;C Inputs'!E27="Y",'B&amp;C Inputs'!K7,0)+IF('B&amp;C Inputs'!F27="Y",'B&amp;C Inputs'!K8,0)+IF('B&amp;C Inputs'!G27="Y",'B&amp;C Inputs'!K9,0)+IF('B&amp;C Inputs'!H27="Y",'B&amp;C Inputs'!K10,0)+IF('B&amp;C Inputs'!I27="Y",'B&amp;C Inputs'!K11,0)+IF('B&amp;C Inputs'!J27="Y",'B&amp;C Inputs'!K12,0)))</f>
        <v>1.1499999999999997</v>
      </c>
      <c r="G25" s="8">
        <f>IF($A25="","",IF($D25="Direct $",'B&amp;C Inputs'!K27,IF($D25="Per Bill",$C25*'B&amp;C Inputs'!H7,IF($D25="Time %",$C25*'B&amp;C Inputs'!K7,IF($D25="Per Bill (Applicable only)",IF($E25=0,0,$C25*(IF('B&amp;C Inputs'!E27="Y",'B&amp;C Inputs'!G7,0))/$E25),IF($D25="Time % (Applicable only)",IF($F25=0,0,$C25*(IF('B&amp;C Inputs'!E27="Y",'B&amp;C Inputs'!K7,0))/$F25),0))))))</f>
        <v>0</v>
      </c>
      <c r="H25" s="8">
        <f>IF($A25="","",IF($D25="Direct $",'B&amp;C Inputs'!L27,IF($D25="Per Bill",$C25*'B&amp;C Inputs'!H8,IF($D25="Time %",$C25*'B&amp;C Inputs'!K8,IF($D25="Per Bill (Applicable only)",IF($E25=0,0,$C25*(IF('B&amp;C Inputs'!F27="Y",'B&amp;C Inputs'!G8,0))/$E25),IF($D25="Time % (Applicable only)",IF($F25=0,0,$C25*(IF('B&amp;C Inputs'!F27="Y",'B&amp;C Inputs'!K8,0))/$F25),0))))))</f>
        <v>0</v>
      </c>
      <c r="I25" s="8">
        <f>IF($A25="","",IF($D25="Direct $",'B&amp;C Inputs'!M27,IF($D25="Per Bill",$C25*'B&amp;C Inputs'!H9,IF($D25="Time %",$C25*'B&amp;C Inputs'!K9,IF($D25="Per Bill (Applicable only)",IF($E25=0,0,$C25*(IF('B&amp;C Inputs'!G27="Y",'B&amp;C Inputs'!G9,0))/$E25),IF($D25="Time % (Applicable only)",IF($F25=0,0,$C25*(IF('B&amp;C Inputs'!G27="Y",'B&amp;C Inputs'!K9,0))/$F25),0))))))</f>
        <v>0</v>
      </c>
      <c r="J25" s="8">
        <f>IF($A25="","",IF($D25="Direct $",'B&amp;C Inputs'!N27,IF($D25="Per Bill",$C25*'B&amp;C Inputs'!H10,IF($D25="Time %",$C25*'B&amp;C Inputs'!K10,IF($D25="Per Bill (Applicable only)",IF($E25=0,0,$C25*(IF('B&amp;C Inputs'!H27="Y",'B&amp;C Inputs'!G10,0))/$E25),IF($D25="Time % (Applicable only)",IF($F25=0,0,$C25*(IF('B&amp;C Inputs'!H27="Y",'B&amp;C Inputs'!K10,0))/$F25),0))))))</f>
        <v>0</v>
      </c>
      <c r="K25" s="8">
        <f>IF($A25="","",IF($D25="Direct $",'B&amp;C Inputs'!O27,IF($D25="Per Bill",$C25*'B&amp;C Inputs'!H11,IF($D25="Time %",$C25*'B&amp;C Inputs'!K11,IF($D25="Per Bill (Applicable only)",IF($E25=0,0,$C25*(IF('B&amp;C Inputs'!I27="Y",'B&amp;C Inputs'!G11,0))/$E25),IF($D25="Time % (Applicable only)",IF($F25=0,0,$C25*(IF('B&amp;C Inputs'!I27="Y",'B&amp;C Inputs'!K11,0))/$F25),0))))))</f>
        <v>0</v>
      </c>
      <c r="L25" s="8">
        <f>IF($A25="","",IF($D25="Direct $",'B&amp;C Inputs'!P27,IF($D25="Per Bill",$C25*'B&amp;C Inputs'!H12,IF($D25="Time %",$C25*'B&amp;C Inputs'!K12,IF($D25="Per Bill (Applicable only)",IF($E25=0,0,$C25*(IF('B&amp;C Inputs'!J27="Y",'B&amp;C Inputs'!G12,0))/$E25),IF($D25="Time % (Applicable only)",IF($F25=0,0,$C25*(IF('B&amp;C Inputs'!J27="Y",'B&amp;C Inputs'!K12,0))/$F25),0))))))</f>
        <v>0</v>
      </c>
    </row>
    <row r="26" spans="1:12" hidden="1" x14ac:dyDescent="0.25">
      <c r="A26" s="7">
        <f>'B&amp;C Inputs'!A28</f>
        <v>0</v>
      </c>
      <c r="B26" s="9">
        <f>'B&amp;C Inputs'!B28</f>
        <v>0</v>
      </c>
      <c r="C26" s="8">
        <f>'B&amp;C Inputs'!C28</f>
        <v>0</v>
      </c>
      <c r="D26" s="9">
        <f>'B&amp;C Inputs'!D28</f>
        <v>0</v>
      </c>
      <c r="E26" s="6">
        <f>IF($A26="","",(IF('B&amp;C Inputs'!E28="Y",'B&amp;C Inputs'!G7,0)+IF('B&amp;C Inputs'!F28="Y",'B&amp;C Inputs'!G8,0)+IF('B&amp;C Inputs'!G28="Y",'B&amp;C Inputs'!G9,0)+IF('B&amp;C Inputs'!H28="Y",'B&amp;C Inputs'!G10,0)+IF('B&amp;C Inputs'!I28="Y",'B&amp;C Inputs'!G11,0)+IF('B&amp;C Inputs'!J28="Y",'B&amp;C Inputs'!G12,0)))</f>
        <v>75816</v>
      </c>
      <c r="F26" s="10">
        <f>IF($A26="","",(IF('B&amp;C Inputs'!E28="Y",'B&amp;C Inputs'!K7,0)+IF('B&amp;C Inputs'!F28="Y",'B&amp;C Inputs'!K8,0)+IF('B&amp;C Inputs'!G28="Y",'B&amp;C Inputs'!K9,0)+IF('B&amp;C Inputs'!H28="Y",'B&amp;C Inputs'!K10,0)+IF('B&amp;C Inputs'!I28="Y",'B&amp;C Inputs'!K11,0)+IF('B&amp;C Inputs'!J28="Y",'B&amp;C Inputs'!K12,0)))</f>
        <v>1.1499999999999997</v>
      </c>
      <c r="G26" s="8">
        <f>IF($A26="","",IF($D26="Direct $",'B&amp;C Inputs'!K28,IF($D26="Per Bill",$C26*'B&amp;C Inputs'!H7,IF($D26="Time %",$C26*'B&amp;C Inputs'!K7,IF($D26="Per Bill (Applicable only)",IF($E26=0,0,$C26*(IF('B&amp;C Inputs'!E28="Y",'B&amp;C Inputs'!G7,0))/$E26),IF($D26="Time % (Applicable only)",IF($F26=0,0,$C26*(IF('B&amp;C Inputs'!E28="Y",'B&amp;C Inputs'!K7,0))/$F26),0))))))</f>
        <v>0</v>
      </c>
      <c r="H26" s="8">
        <f>IF($A26="","",IF($D26="Direct $",'B&amp;C Inputs'!L28,IF($D26="Per Bill",$C26*'B&amp;C Inputs'!H8,IF($D26="Time %",$C26*'B&amp;C Inputs'!K8,IF($D26="Per Bill (Applicable only)",IF($E26=0,0,$C26*(IF('B&amp;C Inputs'!F28="Y",'B&amp;C Inputs'!G8,0))/$E26),IF($D26="Time % (Applicable only)",IF($F26=0,0,$C26*(IF('B&amp;C Inputs'!F28="Y",'B&amp;C Inputs'!K8,0))/$F26),0))))))</f>
        <v>0</v>
      </c>
      <c r="I26" s="8">
        <f>IF($A26="","",IF($D26="Direct $",'B&amp;C Inputs'!M28,IF($D26="Per Bill",$C26*'B&amp;C Inputs'!H9,IF($D26="Time %",$C26*'B&amp;C Inputs'!K9,IF($D26="Per Bill (Applicable only)",IF($E26=0,0,$C26*(IF('B&amp;C Inputs'!G28="Y",'B&amp;C Inputs'!G9,0))/$E26),IF($D26="Time % (Applicable only)",IF($F26=0,0,$C26*(IF('B&amp;C Inputs'!G28="Y",'B&amp;C Inputs'!K9,0))/$F26),0))))))</f>
        <v>0</v>
      </c>
      <c r="J26" s="8">
        <f>IF($A26="","",IF($D26="Direct $",'B&amp;C Inputs'!N28,IF($D26="Per Bill",$C26*'B&amp;C Inputs'!H10,IF($D26="Time %",$C26*'B&amp;C Inputs'!K10,IF($D26="Per Bill (Applicable only)",IF($E26=0,0,$C26*(IF('B&amp;C Inputs'!H28="Y",'B&amp;C Inputs'!G10,0))/$E26),IF($D26="Time % (Applicable only)",IF($F26=0,0,$C26*(IF('B&amp;C Inputs'!H28="Y",'B&amp;C Inputs'!K10,0))/$F26),0))))))</f>
        <v>0</v>
      </c>
      <c r="K26" s="8">
        <f>IF($A26="","",IF($D26="Direct $",'B&amp;C Inputs'!O28,IF($D26="Per Bill",$C26*'B&amp;C Inputs'!H11,IF($D26="Time %",$C26*'B&amp;C Inputs'!K11,IF($D26="Per Bill (Applicable only)",IF($E26=0,0,$C26*(IF('B&amp;C Inputs'!I28="Y",'B&amp;C Inputs'!G11,0))/$E26),IF($D26="Time % (Applicable only)",IF($F26=0,0,$C26*(IF('B&amp;C Inputs'!I28="Y",'B&amp;C Inputs'!K11,0))/$F26),0))))))</f>
        <v>0</v>
      </c>
      <c r="L26" s="8">
        <f>IF($A26="","",IF($D26="Direct $",'B&amp;C Inputs'!P28,IF($D26="Per Bill",$C26*'B&amp;C Inputs'!H12,IF($D26="Time %",$C26*'B&amp;C Inputs'!K12,IF($D26="Per Bill (Applicable only)",IF($E26=0,0,$C26*(IF('B&amp;C Inputs'!J28="Y",'B&amp;C Inputs'!G12,0))/$E26),IF($D26="Time % (Applicable only)",IF($F26=0,0,$C26*(IF('B&amp;C Inputs'!J28="Y",'B&amp;C Inputs'!K12,0))/$F26),0))))))</f>
        <v>0</v>
      </c>
    </row>
    <row r="27" spans="1:12" hidden="1" x14ac:dyDescent="0.25">
      <c r="A27" s="7">
        <f>'B&amp;C Inputs'!A29</f>
        <v>0</v>
      </c>
      <c r="B27" s="9">
        <f>'B&amp;C Inputs'!B29</f>
        <v>0</v>
      </c>
      <c r="C27" s="8">
        <f>'B&amp;C Inputs'!C29</f>
        <v>0</v>
      </c>
      <c r="D27" s="9">
        <f>'B&amp;C Inputs'!D29</f>
        <v>0</v>
      </c>
      <c r="E27" s="6">
        <f>IF($A27="","",(IF('B&amp;C Inputs'!E29="Y",'B&amp;C Inputs'!G7,0)+IF('B&amp;C Inputs'!F29="Y",'B&amp;C Inputs'!G8,0)+IF('B&amp;C Inputs'!G29="Y",'B&amp;C Inputs'!G9,0)+IF('B&amp;C Inputs'!H29="Y",'B&amp;C Inputs'!G10,0)+IF('B&amp;C Inputs'!I29="Y",'B&amp;C Inputs'!G11,0)+IF('B&amp;C Inputs'!J29="Y",'B&amp;C Inputs'!G12,0)))</f>
        <v>75816</v>
      </c>
      <c r="F27" s="10">
        <f>IF($A27="","",(IF('B&amp;C Inputs'!E29="Y",'B&amp;C Inputs'!K7,0)+IF('B&amp;C Inputs'!F29="Y",'B&amp;C Inputs'!K8,0)+IF('B&amp;C Inputs'!G29="Y",'B&amp;C Inputs'!K9,0)+IF('B&amp;C Inputs'!H29="Y",'B&amp;C Inputs'!K10,0)+IF('B&amp;C Inputs'!I29="Y",'B&amp;C Inputs'!K11,0)+IF('B&amp;C Inputs'!J29="Y",'B&amp;C Inputs'!K12,0)))</f>
        <v>1.1499999999999997</v>
      </c>
      <c r="G27" s="8">
        <f>IF($A27="","",IF($D27="Direct $",'B&amp;C Inputs'!K29,IF($D27="Per Bill",$C27*'B&amp;C Inputs'!H7,IF($D27="Time %",$C27*'B&amp;C Inputs'!K7,IF($D27="Per Bill (Applicable only)",IF($E27=0,0,$C27*(IF('B&amp;C Inputs'!E29="Y",'B&amp;C Inputs'!G7,0))/$E27),IF($D27="Time % (Applicable only)",IF($F27=0,0,$C27*(IF('B&amp;C Inputs'!E29="Y",'B&amp;C Inputs'!K7,0))/$F27),0))))))</f>
        <v>0</v>
      </c>
      <c r="H27" s="8">
        <f>IF($A27="","",IF($D27="Direct $",'B&amp;C Inputs'!L29,IF($D27="Per Bill",$C27*'B&amp;C Inputs'!H8,IF($D27="Time %",$C27*'B&amp;C Inputs'!K8,IF($D27="Per Bill (Applicable only)",IF($E27=0,0,$C27*(IF('B&amp;C Inputs'!F29="Y",'B&amp;C Inputs'!G8,0))/$E27),IF($D27="Time % (Applicable only)",IF($F27=0,0,$C27*(IF('B&amp;C Inputs'!F29="Y",'B&amp;C Inputs'!K8,0))/$F27),0))))))</f>
        <v>0</v>
      </c>
      <c r="I27" s="8">
        <f>IF($A27="","",IF($D27="Direct $",'B&amp;C Inputs'!M29,IF($D27="Per Bill",$C27*'B&amp;C Inputs'!H9,IF($D27="Time %",$C27*'B&amp;C Inputs'!K9,IF($D27="Per Bill (Applicable only)",IF($E27=0,0,$C27*(IF('B&amp;C Inputs'!G29="Y",'B&amp;C Inputs'!G9,0))/$E27),IF($D27="Time % (Applicable only)",IF($F27=0,0,$C27*(IF('B&amp;C Inputs'!G29="Y",'B&amp;C Inputs'!K9,0))/$F27),0))))))</f>
        <v>0</v>
      </c>
      <c r="J27" s="8">
        <f>IF($A27="","",IF($D27="Direct $",'B&amp;C Inputs'!N29,IF($D27="Per Bill",$C27*'B&amp;C Inputs'!H10,IF($D27="Time %",$C27*'B&amp;C Inputs'!K10,IF($D27="Per Bill (Applicable only)",IF($E27=0,0,$C27*(IF('B&amp;C Inputs'!H29="Y",'B&amp;C Inputs'!G10,0))/$E27),IF($D27="Time % (Applicable only)",IF($F27=0,0,$C27*(IF('B&amp;C Inputs'!H29="Y",'B&amp;C Inputs'!K10,0))/$F27),0))))))</f>
        <v>0</v>
      </c>
      <c r="K27" s="8">
        <f>IF($A27="","",IF($D27="Direct $",'B&amp;C Inputs'!O29,IF($D27="Per Bill",$C27*'B&amp;C Inputs'!H11,IF($D27="Time %",$C27*'B&amp;C Inputs'!K11,IF($D27="Per Bill (Applicable only)",IF($E27=0,0,$C27*(IF('B&amp;C Inputs'!I29="Y",'B&amp;C Inputs'!G11,0))/$E27),IF($D27="Time % (Applicable only)",IF($F27=0,0,$C27*(IF('B&amp;C Inputs'!I29="Y",'B&amp;C Inputs'!K11,0))/$F27),0))))))</f>
        <v>0</v>
      </c>
      <c r="L27" s="8">
        <f>IF($A27="","",IF($D27="Direct $",'B&amp;C Inputs'!P29,IF($D27="Per Bill",$C27*'B&amp;C Inputs'!H12,IF($D27="Time %",$C27*'B&amp;C Inputs'!K12,IF($D27="Per Bill (Applicable only)",IF($E27=0,0,$C27*(IF('B&amp;C Inputs'!J29="Y",'B&amp;C Inputs'!G12,0))/$E27),IF($D27="Time % (Applicable only)",IF($F27=0,0,$C27*(IF('B&amp;C Inputs'!J29="Y",'B&amp;C Inputs'!K12,0))/$F27),0))))))</f>
        <v>0</v>
      </c>
    </row>
    <row r="28" spans="1:12" hidden="1" x14ac:dyDescent="0.25">
      <c r="A28" s="7">
        <f>'B&amp;C Inputs'!A30</f>
        <v>0</v>
      </c>
      <c r="B28" s="9">
        <f>'B&amp;C Inputs'!B30</f>
        <v>0</v>
      </c>
      <c r="C28" s="8">
        <f>'B&amp;C Inputs'!C30</f>
        <v>0</v>
      </c>
      <c r="D28" s="9">
        <f>'B&amp;C Inputs'!D30</f>
        <v>0</v>
      </c>
      <c r="E28" s="6">
        <f>IF($A28="","",(IF('B&amp;C Inputs'!E30="Y",'B&amp;C Inputs'!G7,0)+IF('B&amp;C Inputs'!F30="Y",'B&amp;C Inputs'!G8,0)+IF('B&amp;C Inputs'!G30="Y",'B&amp;C Inputs'!G9,0)+IF('B&amp;C Inputs'!H30="Y",'B&amp;C Inputs'!G10,0)+IF('B&amp;C Inputs'!I30="Y",'B&amp;C Inputs'!G11,0)+IF('B&amp;C Inputs'!J30="Y",'B&amp;C Inputs'!G12,0)))</f>
        <v>75816</v>
      </c>
      <c r="F28" s="10">
        <f>IF($A28="","",(IF('B&amp;C Inputs'!E30="Y",'B&amp;C Inputs'!K7,0)+IF('B&amp;C Inputs'!F30="Y",'B&amp;C Inputs'!K8,0)+IF('B&amp;C Inputs'!G30="Y",'B&amp;C Inputs'!K9,0)+IF('B&amp;C Inputs'!H30="Y",'B&amp;C Inputs'!K10,0)+IF('B&amp;C Inputs'!I30="Y",'B&amp;C Inputs'!K11,0)+IF('B&amp;C Inputs'!J30="Y",'B&amp;C Inputs'!K12,0)))</f>
        <v>1.1499999999999997</v>
      </c>
      <c r="G28" s="8">
        <f>IF($A28="","",IF($D28="Direct $",'B&amp;C Inputs'!K30,IF($D28="Per Bill",$C28*'B&amp;C Inputs'!H7,IF($D28="Time %",$C28*'B&amp;C Inputs'!K7,IF($D28="Per Bill (Applicable only)",IF($E28=0,0,$C28*(IF('B&amp;C Inputs'!E30="Y",'B&amp;C Inputs'!G7,0))/$E28),IF($D28="Time % (Applicable only)",IF($F28=0,0,$C28*(IF('B&amp;C Inputs'!E30="Y",'B&amp;C Inputs'!K7,0))/$F28),0))))))</f>
        <v>0</v>
      </c>
      <c r="H28" s="8">
        <f>IF($A28="","",IF($D28="Direct $",'B&amp;C Inputs'!L30,IF($D28="Per Bill",$C28*'B&amp;C Inputs'!H8,IF($D28="Time %",$C28*'B&amp;C Inputs'!K8,IF($D28="Per Bill (Applicable only)",IF($E28=0,0,$C28*(IF('B&amp;C Inputs'!F30="Y",'B&amp;C Inputs'!G8,0))/$E28),IF($D28="Time % (Applicable only)",IF($F28=0,0,$C28*(IF('B&amp;C Inputs'!F30="Y",'B&amp;C Inputs'!K8,0))/$F28),0))))))</f>
        <v>0</v>
      </c>
      <c r="I28" s="8">
        <f>IF($A28="","",IF($D28="Direct $",'B&amp;C Inputs'!M30,IF($D28="Per Bill",$C28*'B&amp;C Inputs'!H9,IF($D28="Time %",$C28*'B&amp;C Inputs'!K9,IF($D28="Per Bill (Applicable only)",IF($E28=0,0,$C28*(IF('B&amp;C Inputs'!G30="Y",'B&amp;C Inputs'!G9,0))/$E28),IF($D28="Time % (Applicable only)",IF($F28=0,0,$C28*(IF('B&amp;C Inputs'!G30="Y",'B&amp;C Inputs'!K9,0))/$F28),0))))))</f>
        <v>0</v>
      </c>
      <c r="J28" s="8">
        <f>IF($A28="","",IF($D28="Direct $",'B&amp;C Inputs'!N30,IF($D28="Per Bill",$C28*'B&amp;C Inputs'!H10,IF($D28="Time %",$C28*'B&amp;C Inputs'!K10,IF($D28="Per Bill (Applicable only)",IF($E28=0,0,$C28*(IF('B&amp;C Inputs'!H30="Y",'B&amp;C Inputs'!G10,0))/$E28),IF($D28="Time % (Applicable only)",IF($F28=0,0,$C28*(IF('B&amp;C Inputs'!H30="Y",'B&amp;C Inputs'!K10,0))/$F28),0))))))</f>
        <v>0</v>
      </c>
      <c r="K28" s="8">
        <f>IF($A28="","",IF($D28="Direct $",'B&amp;C Inputs'!O30,IF($D28="Per Bill",$C28*'B&amp;C Inputs'!H11,IF($D28="Time %",$C28*'B&amp;C Inputs'!K11,IF($D28="Per Bill (Applicable only)",IF($E28=0,0,$C28*(IF('B&amp;C Inputs'!I30="Y",'B&amp;C Inputs'!G11,0))/$E28),IF($D28="Time % (Applicable only)",IF($F28=0,0,$C28*(IF('B&amp;C Inputs'!I30="Y",'B&amp;C Inputs'!K11,0))/$F28),0))))))</f>
        <v>0</v>
      </c>
      <c r="L28" s="8">
        <f>IF($A28="","",IF($D28="Direct $",'B&amp;C Inputs'!P30,IF($D28="Per Bill",$C28*'B&amp;C Inputs'!H12,IF($D28="Time %",$C28*'B&amp;C Inputs'!K12,IF($D28="Per Bill (Applicable only)",IF($E28=0,0,$C28*(IF('B&amp;C Inputs'!J30="Y",'B&amp;C Inputs'!G12,0))/$E28),IF($D28="Time % (Applicable only)",IF($F28=0,0,$C28*(IF('B&amp;C Inputs'!J30="Y",'B&amp;C Inputs'!K12,0))/$F28),0))))))</f>
        <v>0</v>
      </c>
    </row>
    <row r="29" spans="1:12" hidden="1" x14ac:dyDescent="0.25">
      <c r="A29" s="7">
        <f>'B&amp;C Inputs'!A31</f>
        <v>0</v>
      </c>
      <c r="B29" s="9">
        <f>'B&amp;C Inputs'!B31</f>
        <v>0</v>
      </c>
      <c r="C29" s="8">
        <f>'B&amp;C Inputs'!C31</f>
        <v>0</v>
      </c>
      <c r="D29" s="9">
        <f>'B&amp;C Inputs'!D31</f>
        <v>0</v>
      </c>
      <c r="E29" s="6">
        <f>IF($A29="","",(IF('B&amp;C Inputs'!E31="Y",'B&amp;C Inputs'!G7,0)+IF('B&amp;C Inputs'!F31="Y",'B&amp;C Inputs'!G8,0)+IF('B&amp;C Inputs'!G31="Y",'B&amp;C Inputs'!G9,0)+IF('B&amp;C Inputs'!H31="Y",'B&amp;C Inputs'!G10,0)+IF('B&amp;C Inputs'!I31="Y",'B&amp;C Inputs'!G11,0)+IF('B&amp;C Inputs'!J31="Y",'B&amp;C Inputs'!G12,0)))</f>
        <v>75816</v>
      </c>
      <c r="F29" s="10">
        <f>IF($A29="","",(IF('B&amp;C Inputs'!E31="Y",'B&amp;C Inputs'!K7,0)+IF('B&amp;C Inputs'!F31="Y",'B&amp;C Inputs'!K8,0)+IF('B&amp;C Inputs'!G31="Y",'B&amp;C Inputs'!K9,0)+IF('B&amp;C Inputs'!H31="Y",'B&amp;C Inputs'!K10,0)+IF('B&amp;C Inputs'!I31="Y",'B&amp;C Inputs'!K11,0)+IF('B&amp;C Inputs'!J31="Y",'B&amp;C Inputs'!K12,0)))</f>
        <v>1.1499999999999997</v>
      </c>
      <c r="G29" s="8">
        <f>IF($A29="","",IF($D29="Direct $",'B&amp;C Inputs'!K31,IF($D29="Per Bill",$C29*'B&amp;C Inputs'!H7,IF($D29="Time %",$C29*'B&amp;C Inputs'!K7,IF($D29="Per Bill (Applicable only)",IF($E29=0,0,$C29*(IF('B&amp;C Inputs'!E31="Y",'B&amp;C Inputs'!G7,0))/$E29),IF($D29="Time % (Applicable only)",IF($F29=0,0,$C29*(IF('B&amp;C Inputs'!E31="Y",'B&amp;C Inputs'!K7,0))/$F29),0))))))</f>
        <v>0</v>
      </c>
      <c r="H29" s="8">
        <f>IF($A29="","",IF($D29="Direct $",'B&amp;C Inputs'!L31,IF($D29="Per Bill",$C29*'B&amp;C Inputs'!H8,IF($D29="Time %",$C29*'B&amp;C Inputs'!K8,IF($D29="Per Bill (Applicable only)",IF($E29=0,0,$C29*(IF('B&amp;C Inputs'!F31="Y",'B&amp;C Inputs'!G8,0))/$E29),IF($D29="Time % (Applicable only)",IF($F29=0,0,$C29*(IF('B&amp;C Inputs'!F31="Y",'B&amp;C Inputs'!K8,0))/$F29),0))))))</f>
        <v>0</v>
      </c>
      <c r="I29" s="8">
        <f>IF($A29="","",IF($D29="Direct $",'B&amp;C Inputs'!M31,IF($D29="Per Bill",$C29*'B&amp;C Inputs'!H9,IF($D29="Time %",$C29*'B&amp;C Inputs'!K9,IF($D29="Per Bill (Applicable only)",IF($E29=0,0,$C29*(IF('B&amp;C Inputs'!G31="Y",'B&amp;C Inputs'!G9,0))/$E29),IF($D29="Time % (Applicable only)",IF($F29=0,0,$C29*(IF('B&amp;C Inputs'!G31="Y",'B&amp;C Inputs'!K9,0))/$F29),0))))))</f>
        <v>0</v>
      </c>
      <c r="J29" s="8">
        <f>IF($A29="","",IF($D29="Direct $",'B&amp;C Inputs'!N31,IF($D29="Per Bill",$C29*'B&amp;C Inputs'!H10,IF($D29="Time %",$C29*'B&amp;C Inputs'!K10,IF($D29="Per Bill (Applicable only)",IF($E29=0,0,$C29*(IF('B&amp;C Inputs'!H31="Y",'B&amp;C Inputs'!G10,0))/$E29),IF($D29="Time % (Applicable only)",IF($F29=0,0,$C29*(IF('B&amp;C Inputs'!H31="Y",'B&amp;C Inputs'!K10,0))/$F29),0))))))</f>
        <v>0</v>
      </c>
      <c r="K29" s="8">
        <f>IF($A29="","",IF($D29="Direct $",'B&amp;C Inputs'!O31,IF($D29="Per Bill",$C29*'B&amp;C Inputs'!H11,IF($D29="Time %",$C29*'B&amp;C Inputs'!K11,IF($D29="Per Bill (Applicable only)",IF($E29=0,0,$C29*(IF('B&amp;C Inputs'!I31="Y",'B&amp;C Inputs'!G11,0))/$E29),IF($D29="Time % (Applicable only)",IF($F29=0,0,$C29*(IF('B&amp;C Inputs'!I31="Y",'B&amp;C Inputs'!K11,0))/$F29),0))))))</f>
        <v>0</v>
      </c>
      <c r="L29" s="8">
        <f>IF($A29="","",IF($D29="Direct $",'B&amp;C Inputs'!P31,IF($D29="Per Bill",$C29*'B&amp;C Inputs'!H12,IF($D29="Time %",$C29*'B&amp;C Inputs'!K12,IF($D29="Per Bill (Applicable only)",IF($E29=0,0,$C29*(IF('B&amp;C Inputs'!J31="Y",'B&amp;C Inputs'!G12,0))/$E29),IF($D29="Time % (Applicable only)",IF($F29=0,0,$C29*(IF('B&amp;C Inputs'!J31="Y",'B&amp;C Inputs'!K12,0))/$F29),0))))))</f>
        <v>0</v>
      </c>
    </row>
    <row r="30" spans="1:12" hidden="1" x14ac:dyDescent="0.25">
      <c r="A30" s="7">
        <f>'B&amp;C Inputs'!A32</f>
        <v>0</v>
      </c>
      <c r="B30" s="9">
        <f>'B&amp;C Inputs'!B32</f>
        <v>0</v>
      </c>
      <c r="C30" s="8">
        <f>'B&amp;C Inputs'!C32</f>
        <v>0</v>
      </c>
      <c r="D30" s="9">
        <f>'B&amp;C Inputs'!D32</f>
        <v>0</v>
      </c>
      <c r="E30" s="6">
        <f>IF($A30="","",(IF('B&amp;C Inputs'!E32="Y",'B&amp;C Inputs'!G7,0)+IF('B&amp;C Inputs'!F32="Y",'B&amp;C Inputs'!G8,0)+IF('B&amp;C Inputs'!G32="Y",'B&amp;C Inputs'!G9,0)+IF('B&amp;C Inputs'!H32="Y",'B&amp;C Inputs'!G10,0)+IF('B&amp;C Inputs'!I32="Y",'B&amp;C Inputs'!G11,0)+IF('B&amp;C Inputs'!J32="Y",'B&amp;C Inputs'!G12,0)))</f>
        <v>75816</v>
      </c>
      <c r="F30" s="10">
        <f>IF($A30="","",(IF('B&amp;C Inputs'!E32="Y",'B&amp;C Inputs'!K7,0)+IF('B&amp;C Inputs'!F32="Y",'B&amp;C Inputs'!K8,0)+IF('B&amp;C Inputs'!G32="Y",'B&amp;C Inputs'!K9,0)+IF('B&amp;C Inputs'!H32="Y",'B&amp;C Inputs'!K10,0)+IF('B&amp;C Inputs'!I32="Y",'B&amp;C Inputs'!K11,0)+IF('B&amp;C Inputs'!J32="Y",'B&amp;C Inputs'!K12,0)))</f>
        <v>1.1499999999999997</v>
      </c>
      <c r="G30" s="8">
        <f>IF($A30="","",IF($D30="Direct $",'B&amp;C Inputs'!K32,IF($D30="Per Bill",$C30*'B&amp;C Inputs'!H7,IF($D30="Time %",$C30*'B&amp;C Inputs'!K7,IF($D30="Per Bill (Applicable only)",IF($E30=0,0,$C30*(IF('B&amp;C Inputs'!E32="Y",'B&amp;C Inputs'!G7,0))/$E30),IF($D30="Time % (Applicable only)",IF($F30=0,0,$C30*(IF('B&amp;C Inputs'!E32="Y",'B&amp;C Inputs'!K7,0))/$F30),0))))))</f>
        <v>0</v>
      </c>
      <c r="H30" s="8">
        <f>IF($A30="","",IF($D30="Direct $",'B&amp;C Inputs'!L32,IF($D30="Per Bill",$C30*'B&amp;C Inputs'!H8,IF($D30="Time %",$C30*'B&amp;C Inputs'!K8,IF($D30="Per Bill (Applicable only)",IF($E30=0,0,$C30*(IF('B&amp;C Inputs'!F32="Y",'B&amp;C Inputs'!G8,0))/$E30),IF($D30="Time % (Applicable only)",IF($F30=0,0,$C30*(IF('B&amp;C Inputs'!F32="Y",'B&amp;C Inputs'!K8,0))/$F30),0))))))</f>
        <v>0</v>
      </c>
      <c r="I30" s="8">
        <f>IF($A30="","",IF($D30="Direct $",'B&amp;C Inputs'!M32,IF($D30="Per Bill",$C30*'B&amp;C Inputs'!H9,IF($D30="Time %",$C30*'B&amp;C Inputs'!K9,IF($D30="Per Bill (Applicable only)",IF($E30=0,0,$C30*(IF('B&amp;C Inputs'!G32="Y",'B&amp;C Inputs'!G9,0))/$E30),IF($D30="Time % (Applicable only)",IF($F30=0,0,$C30*(IF('B&amp;C Inputs'!G32="Y",'B&amp;C Inputs'!K9,0))/$F30),0))))))</f>
        <v>0</v>
      </c>
      <c r="J30" s="8">
        <f>IF($A30="","",IF($D30="Direct $",'B&amp;C Inputs'!N32,IF($D30="Per Bill",$C30*'B&amp;C Inputs'!H10,IF($D30="Time %",$C30*'B&amp;C Inputs'!K10,IF($D30="Per Bill (Applicable only)",IF($E30=0,0,$C30*(IF('B&amp;C Inputs'!H32="Y",'B&amp;C Inputs'!G10,0))/$E30),IF($D30="Time % (Applicable only)",IF($F30=0,0,$C30*(IF('B&amp;C Inputs'!H32="Y",'B&amp;C Inputs'!K10,0))/$F30),0))))))</f>
        <v>0</v>
      </c>
      <c r="K30" s="8">
        <f>IF($A30="","",IF($D30="Direct $",'B&amp;C Inputs'!O32,IF($D30="Per Bill",$C30*'B&amp;C Inputs'!H11,IF($D30="Time %",$C30*'B&amp;C Inputs'!K11,IF($D30="Per Bill (Applicable only)",IF($E30=0,0,$C30*(IF('B&amp;C Inputs'!I32="Y",'B&amp;C Inputs'!G11,0))/$E30),IF($D30="Time % (Applicable only)",IF($F30=0,0,$C30*(IF('B&amp;C Inputs'!I32="Y",'B&amp;C Inputs'!K11,0))/$F30),0))))))</f>
        <v>0</v>
      </c>
      <c r="L30" s="8">
        <f>IF($A30="","",IF($D30="Direct $",'B&amp;C Inputs'!P32,IF($D30="Per Bill",$C30*'B&amp;C Inputs'!H12,IF($D30="Time %",$C30*'B&amp;C Inputs'!K12,IF($D30="Per Bill (Applicable only)",IF($E30=0,0,$C30*(IF('B&amp;C Inputs'!J32="Y",'B&amp;C Inputs'!G12,0))/$E30),IF($D30="Time % (Applicable only)",IF($F30=0,0,$C30*(IF('B&amp;C Inputs'!J32="Y",'B&amp;C Inputs'!K12,0))/$F30),0))))))</f>
        <v>0</v>
      </c>
    </row>
    <row r="31" spans="1:12" hidden="1" x14ac:dyDescent="0.25">
      <c r="A31" s="7">
        <f>'B&amp;C Inputs'!A33</f>
        <v>0</v>
      </c>
      <c r="B31" s="9">
        <f>'B&amp;C Inputs'!B33</f>
        <v>0</v>
      </c>
      <c r="C31" s="8">
        <f>'B&amp;C Inputs'!C33</f>
        <v>0</v>
      </c>
      <c r="D31" s="9">
        <f>'B&amp;C Inputs'!D33</f>
        <v>0</v>
      </c>
      <c r="E31" s="6">
        <f>IF($A31="","",(IF('B&amp;C Inputs'!E33="Y",'B&amp;C Inputs'!G7,0)+IF('B&amp;C Inputs'!F33="Y",'B&amp;C Inputs'!G8,0)+IF('B&amp;C Inputs'!G33="Y",'B&amp;C Inputs'!G9,0)+IF('B&amp;C Inputs'!H33="Y",'B&amp;C Inputs'!G10,0)+IF('B&amp;C Inputs'!I33="Y",'B&amp;C Inputs'!G11,0)+IF('B&amp;C Inputs'!J33="Y",'B&amp;C Inputs'!G12,0)))</f>
        <v>75816</v>
      </c>
      <c r="F31" s="10">
        <f>IF($A31="","",(IF('B&amp;C Inputs'!E33="Y",'B&amp;C Inputs'!K7,0)+IF('B&amp;C Inputs'!F33="Y",'B&amp;C Inputs'!K8,0)+IF('B&amp;C Inputs'!G33="Y",'B&amp;C Inputs'!K9,0)+IF('B&amp;C Inputs'!H33="Y",'B&amp;C Inputs'!K10,0)+IF('B&amp;C Inputs'!I33="Y",'B&amp;C Inputs'!K11,0)+IF('B&amp;C Inputs'!J33="Y",'B&amp;C Inputs'!K12,0)))</f>
        <v>1.1499999999999997</v>
      </c>
      <c r="G31" s="8">
        <f>IF($A31="","",IF($D31="Direct $",'B&amp;C Inputs'!K33,IF($D31="Per Bill",$C31*'B&amp;C Inputs'!H7,IF($D31="Time %",$C31*'B&amp;C Inputs'!K7,IF($D31="Per Bill (Applicable only)",IF($E31=0,0,$C31*(IF('B&amp;C Inputs'!E33="Y",'B&amp;C Inputs'!G7,0))/$E31),IF($D31="Time % (Applicable only)",IF($F31=0,0,$C31*(IF('B&amp;C Inputs'!E33="Y",'B&amp;C Inputs'!K7,0))/$F31),0))))))</f>
        <v>0</v>
      </c>
      <c r="H31" s="8">
        <f>IF($A31="","",IF($D31="Direct $",'B&amp;C Inputs'!L33,IF($D31="Per Bill",$C31*'B&amp;C Inputs'!H8,IF($D31="Time %",$C31*'B&amp;C Inputs'!K8,IF($D31="Per Bill (Applicable only)",IF($E31=0,0,$C31*(IF('B&amp;C Inputs'!F33="Y",'B&amp;C Inputs'!G8,0))/$E31),IF($D31="Time % (Applicable only)",IF($F31=0,0,$C31*(IF('B&amp;C Inputs'!F33="Y",'B&amp;C Inputs'!K8,0))/$F31),0))))))</f>
        <v>0</v>
      </c>
      <c r="I31" s="8">
        <f>IF($A31="","",IF($D31="Direct $",'B&amp;C Inputs'!M33,IF($D31="Per Bill",$C31*'B&amp;C Inputs'!H9,IF($D31="Time %",$C31*'B&amp;C Inputs'!K9,IF($D31="Per Bill (Applicable only)",IF($E31=0,0,$C31*(IF('B&amp;C Inputs'!G33="Y",'B&amp;C Inputs'!G9,0))/$E31),IF($D31="Time % (Applicable only)",IF($F31=0,0,$C31*(IF('B&amp;C Inputs'!G33="Y",'B&amp;C Inputs'!K9,0))/$F31),0))))))</f>
        <v>0</v>
      </c>
      <c r="J31" s="8">
        <f>IF($A31="","",IF($D31="Direct $",'B&amp;C Inputs'!N33,IF($D31="Per Bill",$C31*'B&amp;C Inputs'!H10,IF($D31="Time %",$C31*'B&amp;C Inputs'!K10,IF($D31="Per Bill (Applicable only)",IF($E31=0,0,$C31*(IF('B&amp;C Inputs'!H33="Y",'B&amp;C Inputs'!G10,0))/$E31),IF($D31="Time % (Applicable only)",IF($F31=0,0,$C31*(IF('B&amp;C Inputs'!H33="Y",'B&amp;C Inputs'!K10,0))/$F31),0))))))</f>
        <v>0</v>
      </c>
      <c r="K31" s="8">
        <f>IF($A31="","",IF($D31="Direct $",'B&amp;C Inputs'!O33,IF($D31="Per Bill",$C31*'B&amp;C Inputs'!H11,IF($D31="Time %",$C31*'B&amp;C Inputs'!K11,IF($D31="Per Bill (Applicable only)",IF($E31=0,0,$C31*(IF('B&amp;C Inputs'!I33="Y",'B&amp;C Inputs'!G11,0))/$E31),IF($D31="Time % (Applicable only)",IF($F31=0,0,$C31*(IF('B&amp;C Inputs'!I33="Y",'B&amp;C Inputs'!K11,0))/$F31),0))))))</f>
        <v>0</v>
      </c>
      <c r="L31" s="8">
        <f>IF($A31="","",IF($D31="Direct $",'B&amp;C Inputs'!P33,IF($D31="Per Bill",$C31*'B&amp;C Inputs'!H12,IF($D31="Time %",$C31*'B&amp;C Inputs'!K12,IF($D31="Per Bill (Applicable only)",IF($E31=0,0,$C31*(IF('B&amp;C Inputs'!J33="Y",'B&amp;C Inputs'!G12,0))/$E31),IF($D31="Time % (Applicable only)",IF($F31=0,0,$C31*(IF('B&amp;C Inputs'!J33="Y",'B&amp;C Inputs'!K12,0))/$F31),0))))))</f>
        <v>0</v>
      </c>
    </row>
    <row r="32" spans="1:12" hidden="1" x14ac:dyDescent="0.25">
      <c r="A32" s="7">
        <f>'B&amp;C Inputs'!A34</f>
        <v>0</v>
      </c>
      <c r="B32" s="9">
        <f>'B&amp;C Inputs'!B34</f>
        <v>0</v>
      </c>
      <c r="C32" s="8">
        <f>'B&amp;C Inputs'!C34</f>
        <v>0</v>
      </c>
      <c r="D32" s="9">
        <f>'B&amp;C Inputs'!D34</f>
        <v>0</v>
      </c>
      <c r="E32" s="6">
        <f>IF($A32="","",(IF('B&amp;C Inputs'!E34="Y",'B&amp;C Inputs'!G7,0)+IF('B&amp;C Inputs'!F34="Y",'B&amp;C Inputs'!G8,0)+IF('B&amp;C Inputs'!G34="Y",'B&amp;C Inputs'!G9,0)+IF('B&amp;C Inputs'!H34="Y",'B&amp;C Inputs'!G10,0)+IF('B&amp;C Inputs'!I34="Y",'B&amp;C Inputs'!G11,0)+IF('B&amp;C Inputs'!J34="Y",'B&amp;C Inputs'!G12,0)))</f>
        <v>75816</v>
      </c>
      <c r="F32" s="10">
        <f>IF($A32="","",(IF('B&amp;C Inputs'!E34="Y",'B&amp;C Inputs'!K7,0)+IF('B&amp;C Inputs'!F34="Y",'B&amp;C Inputs'!K8,0)+IF('B&amp;C Inputs'!G34="Y",'B&amp;C Inputs'!K9,0)+IF('B&amp;C Inputs'!H34="Y",'B&amp;C Inputs'!K10,0)+IF('B&amp;C Inputs'!I34="Y",'B&amp;C Inputs'!K11,0)+IF('B&amp;C Inputs'!J34="Y",'B&amp;C Inputs'!K12,0)))</f>
        <v>1.1499999999999997</v>
      </c>
      <c r="G32" s="8">
        <f>IF($A32="","",IF($D32="Direct $",'B&amp;C Inputs'!K34,IF($D32="Per Bill",$C32*'B&amp;C Inputs'!H7,IF($D32="Time %",$C32*'B&amp;C Inputs'!K7,IF($D32="Per Bill (Applicable only)",IF($E32=0,0,$C32*(IF('B&amp;C Inputs'!E34="Y",'B&amp;C Inputs'!G7,0))/$E32),IF($D32="Time % (Applicable only)",IF($F32=0,0,$C32*(IF('B&amp;C Inputs'!E34="Y",'B&amp;C Inputs'!K7,0))/$F32),0))))))</f>
        <v>0</v>
      </c>
      <c r="H32" s="8">
        <f>IF($A32="","",IF($D32="Direct $",'B&amp;C Inputs'!L34,IF($D32="Per Bill",$C32*'B&amp;C Inputs'!H8,IF($D32="Time %",$C32*'B&amp;C Inputs'!K8,IF($D32="Per Bill (Applicable only)",IF($E32=0,0,$C32*(IF('B&amp;C Inputs'!F34="Y",'B&amp;C Inputs'!G8,0))/$E32),IF($D32="Time % (Applicable only)",IF($F32=0,0,$C32*(IF('B&amp;C Inputs'!F34="Y",'B&amp;C Inputs'!K8,0))/$F32),0))))))</f>
        <v>0</v>
      </c>
      <c r="I32" s="8">
        <f>IF($A32="","",IF($D32="Direct $",'B&amp;C Inputs'!M34,IF($D32="Per Bill",$C32*'B&amp;C Inputs'!H9,IF($D32="Time %",$C32*'B&amp;C Inputs'!K9,IF($D32="Per Bill (Applicable only)",IF($E32=0,0,$C32*(IF('B&amp;C Inputs'!G34="Y",'B&amp;C Inputs'!G9,0))/$E32),IF($D32="Time % (Applicable only)",IF($F32=0,0,$C32*(IF('B&amp;C Inputs'!G34="Y",'B&amp;C Inputs'!K9,0))/$F32),0))))))</f>
        <v>0</v>
      </c>
      <c r="J32" s="8">
        <f>IF($A32="","",IF($D32="Direct $",'B&amp;C Inputs'!N34,IF($D32="Per Bill",$C32*'B&amp;C Inputs'!H10,IF($D32="Time %",$C32*'B&amp;C Inputs'!K10,IF($D32="Per Bill (Applicable only)",IF($E32=0,0,$C32*(IF('B&amp;C Inputs'!H34="Y",'B&amp;C Inputs'!G10,0))/$E32),IF($D32="Time % (Applicable only)",IF($F32=0,0,$C32*(IF('B&amp;C Inputs'!H34="Y",'B&amp;C Inputs'!K10,0))/$F32),0))))))</f>
        <v>0</v>
      </c>
      <c r="K32" s="8">
        <f>IF($A32="","",IF($D32="Direct $",'B&amp;C Inputs'!O34,IF($D32="Per Bill",$C32*'B&amp;C Inputs'!H11,IF($D32="Time %",$C32*'B&amp;C Inputs'!K11,IF($D32="Per Bill (Applicable only)",IF($E32=0,0,$C32*(IF('B&amp;C Inputs'!I34="Y",'B&amp;C Inputs'!G11,0))/$E32),IF($D32="Time % (Applicable only)",IF($F32=0,0,$C32*(IF('B&amp;C Inputs'!I34="Y",'B&amp;C Inputs'!K11,0))/$F32),0))))))</f>
        <v>0</v>
      </c>
      <c r="L32" s="8">
        <f>IF($A32="","",IF($D32="Direct $",'B&amp;C Inputs'!P34,IF($D32="Per Bill",$C32*'B&amp;C Inputs'!H12,IF($D32="Time %",$C32*'B&amp;C Inputs'!K12,IF($D32="Per Bill (Applicable only)",IF($E32=0,0,$C32*(IF('B&amp;C Inputs'!J34="Y",'B&amp;C Inputs'!G12,0))/$E32),IF($D32="Time % (Applicable only)",IF($F32=0,0,$C32*(IF('B&amp;C Inputs'!J34="Y",'B&amp;C Inputs'!K12,0))/$F32),0))))))</f>
        <v>0</v>
      </c>
    </row>
    <row r="33" spans="1:12" hidden="1" x14ac:dyDescent="0.25">
      <c r="A33" s="7">
        <f>'B&amp;C Inputs'!A35</f>
        <v>0</v>
      </c>
      <c r="B33" s="9">
        <f>'B&amp;C Inputs'!B35</f>
        <v>0</v>
      </c>
      <c r="C33" s="8">
        <f>'B&amp;C Inputs'!C35</f>
        <v>0</v>
      </c>
      <c r="D33" s="9">
        <f>'B&amp;C Inputs'!D35</f>
        <v>0</v>
      </c>
      <c r="E33" s="6">
        <f>IF($A33="","",(IF('B&amp;C Inputs'!E35="Y",'B&amp;C Inputs'!G7,0)+IF('B&amp;C Inputs'!F35="Y",'B&amp;C Inputs'!G8,0)+IF('B&amp;C Inputs'!G35="Y",'B&amp;C Inputs'!G9,0)+IF('B&amp;C Inputs'!H35="Y",'B&amp;C Inputs'!G10,0)+IF('B&amp;C Inputs'!I35="Y",'B&amp;C Inputs'!G11,0)+IF('B&amp;C Inputs'!J35="Y",'B&amp;C Inputs'!G12,0)))</f>
        <v>75816</v>
      </c>
      <c r="F33" s="10">
        <f>IF($A33="","",(IF('B&amp;C Inputs'!E35="Y",'B&amp;C Inputs'!K7,0)+IF('B&amp;C Inputs'!F35="Y",'B&amp;C Inputs'!K8,0)+IF('B&amp;C Inputs'!G35="Y",'B&amp;C Inputs'!K9,0)+IF('B&amp;C Inputs'!H35="Y",'B&amp;C Inputs'!K10,0)+IF('B&amp;C Inputs'!I35="Y",'B&amp;C Inputs'!K11,0)+IF('B&amp;C Inputs'!J35="Y",'B&amp;C Inputs'!K12,0)))</f>
        <v>1.1499999999999997</v>
      </c>
      <c r="G33" s="8">
        <f>IF($A33="","",IF($D33="Direct $",'B&amp;C Inputs'!K35,IF($D33="Per Bill",$C33*'B&amp;C Inputs'!H7,IF($D33="Time %",$C33*'B&amp;C Inputs'!K7,IF($D33="Per Bill (Applicable only)",IF($E33=0,0,$C33*(IF('B&amp;C Inputs'!E35="Y",'B&amp;C Inputs'!G7,0))/$E33),IF($D33="Time % (Applicable only)",IF($F33=0,0,$C33*(IF('B&amp;C Inputs'!E35="Y",'B&amp;C Inputs'!K7,0))/$F33),0))))))</f>
        <v>0</v>
      </c>
      <c r="H33" s="8">
        <f>IF($A33="","",IF($D33="Direct $",'B&amp;C Inputs'!L35,IF($D33="Per Bill",$C33*'B&amp;C Inputs'!H8,IF($D33="Time %",$C33*'B&amp;C Inputs'!K8,IF($D33="Per Bill (Applicable only)",IF($E33=0,0,$C33*(IF('B&amp;C Inputs'!F35="Y",'B&amp;C Inputs'!G8,0))/$E33),IF($D33="Time % (Applicable only)",IF($F33=0,0,$C33*(IF('B&amp;C Inputs'!F35="Y",'B&amp;C Inputs'!K8,0))/$F33),0))))))</f>
        <v>0</v>
      </c>
      <c r="I33" s="8">
        <f>IF($A33="","",IF($D33="Direct $",'B&amp;C Inputs'!M35,IF($D33="Per Bill",$C33*'B&amp;C Inputs'!H9,IF($D33="Time %",$C33*'B&amp;C Inputs'!K9,IF($D33="Per Bill (Applicable only)",IF($E33=0,0,$C33*(IF('B&amp;C Inputs'!G35="Y",'B&amp;C Inputs'!G9,0))/$E33),IF($D33="Time % (Applicable only)",IF($F33=0,0,$C33*(IF('B&amp;C Inputs'!G35="Y",'B&amp;C Inputs'!K9,0))/$F33),0))))))</f>
        <v>0</v>
      </c>
      <c r="J33" s="8">
        <f>IF($A33="","",IF($D33="Direct $",'B&amp;C Inputs'!N35,IF($D33="Per Bill",$C33*'B&amp;C Inputs'!H10,IF($D33="Time %",$C33*'B&amp;C Inputs'!K10,IF($D33="Per Bill (Applicable only)",IF($E33=0,0,$C33*(IF('B&amp;C Inputs'!H35="Y",'B&amp;C Inputs'!G10,0))/$E33),IF($D33="Time % (Applicable only)",IF($F33=0,0,$C33*(IF('B&amp;C Inputs'!H35="Y",'B&amp;C Inputs'!K10,0))/$F33),0))))))</f>
        <v>0</v>
      </c>
      <c r="K33" s="8">
        <f>IF($A33="","",IF($D33="Direct $",'B&amp;C Inputs'!O35,IF($D33="Per Bill",$C33*'B&amp;C Inputs'!H11,IF($D33="Time %",$C33*'B&amp;C Inputs'!K11,IF($D33="Per Bill (Applicable only)",IF($E33=0,0,$C33*(IF('B&amp;C Inputs'!I35="Y",'B&amp;C Inputs'!G11,0))/$E33),IF($D33="Time % (Applicable only)",IF($F33=0,0,$C33*(IF('B&amp;C Inputs'!I35="Y",'B&amp;C Inputs'!K11,0))/$F33),0))))))</f>
        <v>0</v>
      </c>
      <c r="L33" s="8">
        <f>IF($A33="","",IF($D33="Direct $",'B&amp;C Inputs'!P35,IF($D33="Per Bill",$C33*'B&amp;C Inputs'!H12,IF($D33="Time %",$C33*'B&amp;C Inputs'!K12,IF($D33="Per Bill (Applicable only)",IF($E33=0,0,$C33*(IF('B&amp;C Inputs'!J35="Y",'B&amp;C Inputs'!G12,0))/$E33),IF($D33="Time % (Applicable only)",IF($F33=0,0,$C33*(IF('B&amp;C Inputs'!J35="Y",'B&amp;C Inputs'!K12,0))/$F33),0))))))</f>
        <v>0</v>
      </c>
    </row>
    <row r="34" spans="1:12" hidden="1" x14ac:dyDescent="0.25">
      <c r="A34" s="7">
        <f>'B&amp;C Inputs'!A36</f>
        <v>0</v>
      </c>
      <c r="B34" s="9">
        <f>'B&amp;C Inputs'!B36</f>
        <v>0</v>
      </c>
      <c r="C34" s="8">
        <f>'B&amp;C Inputs'!C36</f>
        <v>0</v>
      </c>
      <c r="D34" s="9">
        <f>'B&amp;C Inputs'!D36</f>
        <v>0</v>
      </c>
      <c r="E34" s="6">
        <f>IF($A34="","",(IF('B&amp;C Inputs'!E36="Y",'B&amp;C Inputs'!G7,0)+IF('B&amp;C Inputs'!F36="Y",'B&amp;C Inputs'!G8,0)+IF('B&amp;C Inputs'!G36="Y",'B&amp;C Inputs'!G9,0)+IF('B&amp;C Inputs'!H36="Y",'B&amp;C Inputs'!G10,0)+IF('B&amp;C Inputs'!I36="Y",'B&amp;C Inputs'!G11,0)+IF('B&amp;C Inputs'!J36="Y",'B&amp;C Inputs'!G12,0)))</f>
        <v>75816</v>
      </c>
      <c r="F34" s="10">
        <f>IF($A34="","",(IF('B&amp;C Inputs'!E36="Y",'B&amp;C Inputs'!K7,0)+IF('B&amp;C Inputs'!F36="Y",'B&amp;C Inputs'!K8,0)+IF('B&amp;C Inputs'!G36="Y",'B&amp;C Inputs'!K9,0)+IF('B&amp;C Inputs'!H36="Y",'B&amp;C Inputs'!K10,0)+IF('B&amp;C Inputs'!I36="Y",'B&amp;C Inputs'!K11,0)+IF('B&amp;C Inputs'!J36="Y",'B&amp;C Inputs'!K12,0)))</f>
        <v>1.1499999999999997</v>
      </c>
      <c r="G34" s="8">
        <f>IF($A34="","",IF($D34="Direct $",'B&amp;C Inputs'!K36,IF($D34="Per Bill",$C34*'B&amp;C Inputs'!H7,IF($D34="Time %",$C34*'B&amp;C Inputs'!K7,IF($D34="Per Bill (Applicable only)",IF($E34=0,0,$C34*(IF('B&amp;C Inputs'!E36="Y",'B&amp;C Inputs'!G7,0))/$E34),IF($D34="Time % (Applicable only)",IF($F34=0,0,$C34*(IF('B&amp;C Inputs'!E36="Y",'B&amp;C Inputs'!K7,0))/$F34),0))))))</f>
        <v>0</v>
      </c>
      <c r="H34" s="8">
        <f>IF($A34="","",IF($D34="Direct $",'B&amp;C Inputs'!L36,IF($D34="Per Bill",$C34*'B&amp;C Inputs'!H8,IF($D34="Time %",$C34*'B&amp;C Inputs'!K8,IF($D34="Per Bill (Applicable only)",IF($E34=0,0,$C34*(IF('B&amp;C Inputs'!F36="Y",'B&amp;C Inputs'!G8,0))/$E34),IF($D34="Time % (Applicable only)",IF($F34=0,0,$C34*(IF('B&amp;C Inputs'!F36="Y",'B&amp;C Inputs'!K8,0))/$F34),0))))))</f>
        <v>0</v>
      </c>
      <c r="I34" s="8">
        <f>IF($A34="","",IF($D34="Direct $",'B&amp;C Inputs'!M36,IF($D34="Per Bill",$C34*'B&amp;C Inputs'!H9,IF($D34="Time %",$C34*'B&amp;C Inputs'!K9,IF($D34="Per Bill (Applicable only)",IF($E34=0,0,$C34*(IF('B&amp;C Inputs'!G36="Y",'B&amp;C Inputs'!G9,0))/$E34),IF($D34="Time % (Applicable only)",IF($F34=0,0,$C34*(IF('B&amp;C Inputs'!G36="Y",'B&amp;C Inputs'!K9,0))/$F34),0))))))</f>
        <v>0</v>
      </c>
      <c r="J34" s="8">
        <f>IF($A34="","",IF($D34="Direct $",'B&amp;C Inputs'!N36,IF($D34="Per Bill",$C34*'B&amp;C Inputs'!H10,IF($D34="Time %",$C34*'B&amp;C Inputs'!K10,IF($D34="Per Bill (Applicable only)",IF($E34=0,0,$C34*(IF('B&amp;C Inputs'!H36="Y",'B&amp;C Inputs'!G10,0))/$E34),IF($D34="Time % (Applicable only)",IF($F34=0,0,$C34*(IF('B&amp;C Inputs'!H36="Y",'B&amp;C Inputs'!K10,0))/$F34),0))))))</f>
        <v>0</v>
      </c>
      <c r="K34" s="8">
        <f>IF($A34="","",IF($D34="Direct $",'B&amp;C Inputs'!O36,IF($D34="Per Bill",$C34*'B&amp;C Inputs'!H11,IF($D34="Time %",$C34*'B&amp;C Inputs'!K11,IF($D34="Per Bill (Applicable only)",IF($E34=0,0,$C34*(IF('B&amp;C Inputs'!I36="Y",'B&amp;C Inputs'!G11,0))/$E34),IF($D34="Time % (Applicable only)",IF($F34=0,0,$C34*(IF('B&amp;C Inputs'!I36="Y",'B&amp;C Inputs'!K11,0))/$F34),0))))))</f>
        <v>0</v>
      </c>
      <c r="L34" s="8">
        <f>IF($A34="","",IF($D34="Direct $",'B&amp;C Inputs'!P36,IF($D34="Per Bill",$C34*'B&amp;C Inputs'!H12,IF($D34="Time %",$C34*'B&amp;C Inputs'!K12,IF($D34="Per Bill (Applicable only)",IF($E34=0,0,$C34*(IF('B&amp;C Inputs'!J36="Y",'B&amp;C Inputs'!G12,0))/$E34),IF($D34="Time % (Applicable only)",IF($F34=0,0,$C34*(IF('B&amp;C Inputs'!J36="Y",'B&amp;C Inputs'!K12,0))/$F34),0))))))</f>
        <v>0</v>
      </c>
    </row>
    <row r="35" spans="1:12" hidden="1" x14ac:dyDescent="0.25">
      <c r="A35" s="7">
        <f>'B&amp;C Inputs'!A37</f>
        <v>0</v>
      </c>
      <c r="B35" s="9">
        <f>'B&amp;C Inputs'!B37</f>
        <v>0</v>
      </c>
      <c r="C35" s="8">
        <f>'B&amp;C Inputs'!C37</f>
        <v>0</v>
      </c>
      <c r="D35" s="9">
        <f>'B&amp;C Inputs'!D37</f>
        <v>0</v>
      </c>
      <c r="E35" s="6">
        <f>IF($A35="","",(IF('B&amp;C Inputs'!E37="Y",'B&amp;C Inputs'!G7,0)+IF('B&amp;C Inputs'!F37="Y",'B&amp;C Inputs'!G8,0)+IF('B&amp;C Inputs'!G37="Y",'B&amp;C Inputs'!G9,0)+IF('B&amp;C Inputs'!H37="Y",'B&amp;C Inputs'!G10,0)+IF('B&amp;C Inputs'!I37="Y",'B&amp;C Inputs'!G11,0)+IF('B&amp;C Inputs'!J37="Y",'B&amp;C Inputs'!G12,0)))</f>
        <v>75816</v>
      </c>
      <c r="F35" s="10">
        <f>IF($A35="","",(IF('B&amp;C Inputs'!E37="Y",'B&amp;C Inputs'!K7,0)+IF('B&amp;C Inputs'!F37="Y",'B&amp;C Inputs'!K8,0)+IF('B&amp;C Inputs'!G37="Y",'B&amp;C Inputs'!K9,0)+IF('B&amp;C Inputs'!H37="Y",'B&amp;C Inputs'!K10,0)+IF('B&amp;C Inputs'!I37="Y",'B&amp;C Inputs'!K11,0)+IF('B&amp;C Inputs'!J37="Y",'B&amp;C Inputs'!K12,0)))</f>
        <v>1.1499999999999997</v>
      </c>
      <c r="G35" s="8">
        <f>IF($A35="","",IF($D35="Direct $",'B&amp;C Inputs'!K37,IF($D35="Per Bill",$C35*'B&amp;C Inputs'!H7,IF($D35="Time %",$C35*'B&amp;C Inputs'!K7,IF($D35="Per Bill (Applicable only)",IF($E35=0,0,$C35*(IF('B&amp;C Inputs'!E37="Y",'B&amp;C Inputs'!G7,0))/$E35),IF($D35="Time % (Applicable only)",IF($F35=0,0,$C35*(IF('B&amp;C Inputs'!E37="Y",'B&amp;C Inputs'!K7,0))/$F35),0))))))</f>
        <v>0</v>
      </c>
      <c r="H35" s="8">
        <f>IF($A35="","",IF($D35="Direct $",'B&amp;C Inputs'!L37,IF($D35="Per Bill",$C35*'B&amp;C Inputs'!H8,IF($D35="Time %",$C35*'B&amp;C Inputs'!K8,IF($D35="Per Bill (Applicable only)",IF($E35=0,0,$C35*(IF('B&amp;C Inputs'!F37="Y",'B&amp;C Inputs'!G8,0))/$E35),IF($D35="Time % (Applicable only)",IF($F35=0,0,$C35*(IF('B&amp;C Inputs'!F37="Y",'B&amp;C Inputs'!K8,0))/$F35),0))))))</f>
        <v>0</v>
      </c>
      <c r="I35" s="8">
        <f>IF($A35="","",IF($D35="Direct $",'B&amp;C Inputs'!M37,IF($D35="Per Bill",$C35*'B&amp;C Inputs'!H9,IF($D35="Time %",$C35*'B&amp;C Inputs'!K9,IF($D35="Per Bill (Applicable only)",IF($E35=0,0,$C35*(IF('B&amp;C Inputs'!G37="Y",'B&amp;C Inputs'!G9,0))/$E35),IF($D35="Time % (Applicable only)",IF($F35=0,0,$C35*(IF('B&amp;C Inputs'!G37="Y",'B&amp;C Inputs'!K9,0))/$F35),0))))))</f>
        <v>0</v>
      </c>
      <c r="J35" s="8">
        <f>IF($A35="","",IF($D35="Direct $",'B&amp;C Inputs'!N37,IF($D35="Per Bill",$C35*'B&amp;C Inputs'!H10,IF($D35="Time %",$C35*'B&amp;C Inputs'!K10,IF($D35="Per Bill (Applicable only)",IF($E35=0,0,$C35*(IF('B&amp;C Inputs'!H37="Y",'B&amp;C Inputs'!G10,0))/$E35),IF($D35="Time % (Applicable only)",IF($F35=0,0,$C35*(IF('B&amp;C Inputs'!H37="Y",'B&amp;C Inputs'!K10,0))/$F35),0))))))</f>
        <v>0</v>
      </c>
      <c r="K35" s="8">
        <f>IF($A35="","",IF($D35="Direct $",'B&amp;C Inputs'!O37,IF($D35="Per Bill",$C35*'B&amp;C Inputs'!H11,IF($D35="Time %",$C35*'B&amp;C Inputs'!K11,IF($D35="Per Bill (Applicable only)",IF($E35=0,0,$C35*(IF('B&amp;C Inputs'!I37="Y",'B&amp;C Inputs'!G11,0))/$E35),IF($D35="Time % (Applicable only)",IF($F35=0,0,$C35*(IF('B&amp;C Inputs'!I37="Y",'B&amp;C Inputs'!K11,0))/$F35),0))))))</f>
        <v>0</v>
      </c>
      <c r="L35" s="8">
        <f>IF($A35="","",IF($D35="Direct $",'B&amp;C Inputs'!P37,IF($D35="Per Bill",$C35*'B&amp;C Inputs'!H12,IF($D35="Time %",$C35*'B&amp;C Inputs'!K12,IF($D35="Per Bill (Applicable only)",IF($E35=0,0,$C35*(IF('B&amp;C Inputs'!J37="Y",'B&amp;C Inputs'!G12,0))/$E35),IF($D35="Time % (Applicable only)",IF($F35=0,0,$C35*(IF('B&amp;C Inputs'!J37="Y",'B&amp;C Inputs'!K12,0))/$F35),0))))))</f>
        <v>0</v>
      </c>
    </row>
    <row r="36" spans="1:12" hidden="1" x14ac:dyDescent="0.25">
      <c r="A36" s="7">
        <f>'B&amp;C Inputs'!A38</f>
        <v>0</v>
      </c>
      <c r="B36" s="9">
        <f>'B&amp;C Inputs'!B38</f>
        <v>0</v>
      </c>
      <c r="C36" s="8">
        <f>'B&amp;C Inputs'!C38</f>
        <v>0</v>
      </c>
      <c r="D36" s="9">
        <f>'B&amp;C Inputs'!D38</f>
        <v>0</v>
      </c>
      <c r="E36" s="6">
        <f>IF($A36="","",(IF('B&amp;C Inputs'!E38="Y",'B&amp;C Inputs'!G7,0)+IF('B&amp;C Inputs'!F38="Y",'B&amp;C Inputs'!G8,0)+IF('B&amp;C Inputs'!G38="Y",'B&amp;C Inputs'!G9,0)+IF('B&amp;C Inputs'!H38="Y",'B&amp;C Inputs'!G10,0)+IF('B&amp;C Inputs'!I38="Y",'B&amp;C Inputs'!G11,0)+IF('B&amp;C Inputs'!J38="Y",'B&amp;C Inputs'!G12,0)))</f>
        <v>75816</v>
      </c>
      <c r="F36" s="10">
        <f>IF($A36="","",(IF('B&amp;C Inputs'!E38="Y",'B&amp;C Inputs'!K7,0)+IF('B&amp;C Inputs'!F38="Y",'B&amp;C Inputs'!K8,0)+IF('B&amp;C Inputs'!G38="Y",'B&amp;C Inputs'!K9,0)+IF('B&amp;C Inputs'!H38="Y",'B&amp;C Inputs'!K10,0)+IF('B&amp;C Inputs'!I38="Y",'B&amp;C Inputs'!K11,0)+IF('B&amp;C Inputs'!J38="Y",'B&amp;C Inputs'!K12,0)))</f>
        <v>1.1499999999999997</v>
      </c>
      <c r="G36" s="8">
        <f>IF($A36="","",IF($D36="Direct $",'B&amp;C Inputs'!K38,IF($D36="Per Bill",$C36*'B&amp;C Inputs'!H7,IF($D36="Time %",$C36*'B&amp;C Inputs'!K7,IF($D36="Per Bill (Applicable only)",IF($E36=0,0,$C36*(IF('B&amp;C Inputs'!E38="Y",'B&amp;C Inputs'!G7,0))/$E36),IF($D36="Time % (Applicable only)",IF($F36=0,0,$C36*(IF('B&amp;C Inputs'!E38="Y",'B&amp;C Inputs'!K7,0))/$F36),0))))))</f>
        <v>0</v>
      </c>
      <c r="H36" s="8">
        <f>IF($A36="","",IF($D36="Direct $",'B&amp;C Inputs'!L38,IF($D36="Per Bill",$C36*'B&amp;C Inputs'!H8,IF($D36="Time %",$C36*'B&amp;C Inputs'!K8,IF($D36="Per Bill (Applicable only)",IF($E36=0,0,$C36*(IF('B&amp;C Inputs'!F38="Y",'B&amp;C Inputs'!G8,0))/$E36),IF($D36="Time % (Applicable only)",IF($F36=0,0,$C36*(IF('B&amp;C Inputs'!F38="Y",'B&amp;C Inputs'!K8,0))/$F36),0))))))</f>
        <v>0</v>
      </c>
      <c r="I36" s="8">
        <f>IF($A36="","",IF($D36="Direct $",'B&amp;C Inputs'!M38,IF($D36="Per Bill",$C36*'B&amp;C Inputs'!H9,IF($D36="Time %",$C36*'B&amp;C Inputs'!K9,IF($D36="Per Bill (Applicable only)",IF($E36=0,0,$C36*(IF('B&amp;C Inputs'!G38="Y",'B&amp;C Inputs'!G9,0))/$E36),IF($D36="Time % (Applicable only)",IF($F36=0,0,$C36*(IF('B&amp;C Inputs'!G38="Y",'B&amp;C Inputs'!K9,0))/$F36),0))))))</f>
        <v>0</v>
      </c>
      <c r="J36" s="8">
        <f>IF($A36="","",IF($D36="Direct $",'B&amp;C Inputs'!N38,IF($D36="Per Bill",$C36*'B&amp;C Inputs'!H10,IF($D36="Time %",$C36*'B&amp;C Inputs'!K10,IF($D36="Per Bill (Applicable only)",IF($E36=0,0,$C36*(IF('B&amp;C Inputs'!H38="Y",'B&amp;C Inputs'!G10,0))/$E36),IF($D36="Time % (Applicable only)",IF($F36=0,0,$C36*(IF('B&amp;C Inputs'!H38="Y",'B&amp;C Inputs'!K10,0))/$F36),0))))))</f>
        <v>0</v>
      </c>
      <c r="K36" s="8">
        <f>IF($A36="","",IF($D36="Direct $",'B&amp;C Inputs'!O38,IF($D36="Per Bill",$C36*'B&amp;C Inputs'!H11,IF($D36="Time %",$C36*'B&amp;C Inputs'!K11,IF($D36="Per Bill (Applicable only)",IF($E36=0,0,$C36*(IF('B&amp;C Inputs'!I38="Y",'B&amp;C Inputs'!G11,0))/$E36),IF($D36="Time % (Applicable only)",IF($F36=0,0,$C36*(IF('B&amp;C Inputs'!I38="Y",'B&amp;C Inputs'!K11,0))/$F36),0))))))</f>
        <v>0</v>
      </c>
      <c r="L36" s="8">
        <f>IF($A36="","",IF($D36="Direct $",'B&amp;C Inputs'!P38,IF($D36="Per Bill",$C36*'B&amp;C Inputs'!H12,IF($D36="Time %",$C36*'B&amp;C Inputs'!K12,IF($D36="Per Bill (Applicable only)",IF($E36=0,0,$C36*(IF('B&amp;C Inputs'!J38="Y",'B&amp;C Inputs'!G12,0))/$E36),IF($D36="Time % (Applicable only)",IF($F36=0,0,$C36*(IF('B&amp;C Inputs'!J38="Y",'B&amp;C Inputs'!K12,0))/$F36),0))))))</f>
        <v>0</v>
      </c>
    </row>
    <row r="37" spans="1:12" hidden="1" x14ac:dyDescent="0.25">
      <c r="A37" s="7">
        <f>'B&amp;C Inputs'!A39</f>
        <v>0</v>
      </c>
      <c r="B37" s="9">
        <f>'B&amp;C Inputs'!B39</f>
        <v>0</v>
      </c>
      <c r="C37" s="8">
        <f>'B&amp;C Inputs'!C39</f>
        <v>0</v>
      </c>
      <c r="D37" s="9">
        <f>'B&amp;C Inputs'!D39</f>
        <v>0</v>
      </c>
      <c r="E37" s="6">
        <f>IF($A37="","",(IF('B&amp;C Inputs'!E39="Y",'B&amp;C Inputs'!G7,0)+IF('B&amp;C Inputs'!F39="Y",'B&amp;C Inputs'!G8,0)+IF('B&amp;C Inputs'!G39="Y",'B&amp;C Inputs'!G9,0)+IF('B&amp;C Inputs'!H39="Y",'B&amp;C Inputs'!G10,0)+IF('B&amp;C Inputs'!I39="Y",'B&amp;C Inputs'!G11,0)+IF('B&amp;C Inputs'!J39="Y",'B&amp;C Inputs'!G12,0)))</f>
        <v>75816</v>
      </c>
      <c r="F37" s="10">
        <f>IF($A37="","",(IF('B&amp;C Inputs'!E39="Y",'B&amp;C Inputs'!K7,0)+IF('B&amp;C Inputs'!F39="Y",'B&amp;C Inputs'!K8,0)+IF('B&amp;C Inputs'!G39="Y",'B&amp;C Inputs'!K9,0)+IF('B&amp;C Inputs'!H39="Y",'B&amp;C Inputs'!K10,0)+IF('B&amp;C Inputs'!I39="Y",'B&amp;C Inputs'!K11,0)+IF('B&amp;C Inputs'!J39="Y",'B&amp;C Inputs'!K12,0)))</f>
        <v>1.1499999999999997</v>
      </c>
      <c r="G37" s="8">
        <f>IF($A37="","",IF($D37="Direct $",'B&amp;C Inputs'!K39,IF($D37="Per Bill",$C37*'B&amp;C Inputs'!H7,IF($D37="Time %",$C37*'B&amp;C Inputs'!K7,IF($D37="Per Bill (Applicable only)",IF($E37=0,0,$C37*(IF('B&amp;C Inputs'!E39="Y",'B&amp;C Inputs'!G7,0))/$E37),IF($D37="Time % (Applicable only)",IF($F37=0,0,$C37*(IF('B&amp;C Inputs'!E39="Y",'B&amp;C Inputs'!K7,0))/$F37),0))))))</f>
        <v>0</v>
      </c>
      <c r="H37" s="8">
        <f>IF($A37="","",IF($D37="Direct $",'B&amp;C Inputs'!L39,IF($D37="Per Bill",$C37*'B&amp;C Inputs'!H8,IF($D37="Time %",$C37*'B&amp;C Inputs'!K8,IF($D37="Per Bill (Applicable only)",IF($E37=0,0,$C37*(IF('B&amp;C Inputs'!F39="Y",'B&amp;C Inputs'!G8,0))/$E37),IF($D37="Time % (Applicable only)",IF($F37=0,0,$C37*(IF('B&amp;C Inputs'!F39="Y",'B&amp;C Inputs'!K8,0))/$F37),0))))))</f>
        <v>0</v>
      </c>
      <c r="I37" s="8">
        <f>IF($A37="","",IF($D37="Direct $",'B&amp;C Inputs'!M39,IF($D37="Per Bill",$C37*'B&amp;C Inputs'!H9,IF($D37="Time %",$C37*'B&amp;C Inputs'!K9,IF($D37="Per Bill (Applicable only)",IF($E37=0,0,$C37*(IF('B&amp;C Inputs'!G39="Y",'B&amp;C Inputs'!G9,0))/$E37),IF($D37="Time % (Applicable only)",IF($F37=0,0,$C37*(IF('B&amp;C Inputs'!G39="Y",'B&amp;C Inputs'!K9,0))/$F37),0))))))</f>
        <v>0</v>
      </c>
      <c r="J37" s="8">
        <f>IF($A37="","",IF($D37="Direct $",'B&amp;C Inputs'!N39,IF($D37="Per Bill",$C37*'B&amp;C Inputs'!H10,IF($D37="Time %",$C37*'B&amp;C Inputs'!K10,IF($D37="Per Bill (Applicable only)",IF($E37=0,0,$C37*(IF('B&amp;C Inputs'!H39="Y",'B&amp;C Inputs'!G10,0))/$E37),IF($D37="Time % (Applicable only)",IF($F37=0,0,$C37*(IF('B&amp;C Inputs'!H39="Y",'B&amp;C Inputs'!K10,0))/$F37),0))))))</f>
        <v>0</v>
      </c>
      <c r="K37" s="8">
        <f>IF($A37="","",IF($D37="Direct $",'B&amp;C Inputs'!O39,IF($D37="Per Bill",$C37*'B&amp;C Inputs'!H11,IF($D37="Time %",$C37*'B&amp;C Inputs'!K11,IF($D37="Per Bill (Applicable only)",IF($E37=0,0,$C37*(IF('B&amp;C Inputs'!I39="Y",'B&amp;C Inputs'!G11,0))/$E37),IF($D37="Time % (Applicable only)",IF($F37=0,0,$C37*(IF('B&amp;C Inputs'!I39="Y",'B&amp;C Inputs'!K11,0))/$F37),0))))))</f>
        <v>0</v>
      </c>
      <c r="L37" s="8">
        <f>IF($A37="","",IF($D37="Direct $",'B&amp;C Inputs'!P39,IF($D37="Per Bill",$C37*'B&amp;C Inputs'!H12,IF($D37="Time %",$C37*'B&amp;C Inputs'!K12,IF($D37="Per Bill (Applicable only)",IF($E37=0,0,$C37*(IF('B&amp;C Inputs'!J39="Y",'B&amp;C Inputs'!G12,0))/$E37),IF($D37="Time % (Applicable only)",IF($F37=0,0,$C37*(IF('B&amp;C Inputs'!J39="Y",'B&amp;C Inputs'!K12,0))/$F37),0))))))</f>
        <v>0</v>
      </c>
    </row>
    <row r="38" spans="1:12" hidden="1" x14ac:dyDescent="0.25">
      <c r="A38" s="7">
        <f>'B&amp;C Inputs'!A40</f>
        <v>0</v>
      </c>
      <c r="B38" s="9">
        <f>'B&amp;C Inputs'!B40</f>
        <v>0</v>
      </c>
      <c r="C38" s="8">
        <f>'B&amp;C Inputs'!C40</f>
        <v>0</v>
      </c>
      <c r="D38" s="9">
        <f>'B&amp;C Inputs'!D40</f>
        <v>0</v>
      </c>
      <c r="E38" s="6">
        <f>IF($A38="","",(IF('B&amp;C Inputs'!E40="Y",'B&amp;C Inputs'!G7,0)+IF('B&amp;C Inputs'!F40="Y",'B&amp;C Inputs'!G8,0)+IF('B&amp;C Inputs'!G40="Y",'B&amp;C Inputs'!G9,0)+IF('B&amp;C Inputs'!H40="Y",'B&amp;C Inputs'!G10,0)+IF('B&amp;C Inputs'!I40="Y",'B&amp;C Inputs'!G11,0)+IF('B&amp;C Inputs'!J40="Y",'B&amp;C Inputs'!G12,0)))</f>
        <v>75816</v>
      </c>
      <c r="F38" s="10">
        <f>IF($A38="","",(IF('B&amp;C Inputs'!E40="Y",'B&amp;C Inputs'!K7,0)+IF('B&amp;C Inputs'!F40="Y",'B&amp;C Inputs'!K8,0)+IF('B&amp;C Inputs'!G40="Y",'B&amp;C Inputs'!K9,0)+IF('B&amp;C Inputs'!H40="Y",'B&amp;C Inputs'!K10,0)+IF('B&amp;C Inputs'!I40="Y",'B&amp;C Inputs'!K11,0)+IF('B&amp;C Inputs'!J40="Y",'B&amp;C Inputs'!K12,0)))</f>
        <v>1.1499999999999997</v>
      </c>
      <c r="G38" s="8">
        <f>IF($A38="","",IF($D38="Direct $",'B&amp;C Inputs'!K40,IF($D38="Per Bill",$C38*'B&amp;C Inputs'!H7,IF($D38="Time %",$C38*'B&amp;C Inputs'!K7,IF($D38="Per Bill (Applicable only)",IF($E38=0,0,$C38*(IF('B&amp;C Inputs'!E40="Y",'B&amp;C Inputs'!G7,0))/$E38),IF($D38="Time % (Applicable only)",IF($F38=0,0,$C38*(IF('B&amp;C Inputs'!E40="Y",'B&amp;C Inputs'!K7,0))/$F38),0))))))</f>
        <v>0</v>
      </c>
      <c r="H38" s="8">
        <f>IF($A38="","",IF($D38="Direct $",'B&amp;C Inputs'!L40,IF($D38="Per Bill",$C38*'B&amp;C Inputs'!H8,IF($D38="Time %",$C38*'B&amp;C Inputs'!K8,IF($D38="Per Bill (Applicable only)",IF($E38=0,0,$C38*(IF('B&amp;C Inputs'!F40="Y",'B&amp;C Inputs'!G8,0))/$E38),IF($D38="Time % (Applicable only)",IF($F38=0,0,$C38*(IF('B&amp;C Inputs'!F40="Y",'B&amp;C Inputs'!K8,0))/$F38),0))))))</f>
        <v>0</v>
      </c>
      <c r="I38" s="8">
        <f>IF($A38="","",IF($D38="Direct $",'B&amp;C Inputs'!M40,IF($D38="Per Bill",$C38*'B&amp;C Inputs'!H9,IF($D38="Time %",$C38*'B&amp;C Inputs'!K9,IF($D38="Per Bill (Applicable only)",IF($E38=0,0,$C38*(IF('B&amp;C Inputs'!G40="Y",'B&amp;C Inputs'!G9,0))/$E38),IF($D38="Time % (Applicable only)",IF($F38=0,0,$C38*(IF('B&amp;C Inputs'!G40="Y",'B&amp;C Inputs'!K9,0))/$F38),0))))))</f>
        <v>0</v>
      </c>
      <c r="J38" s="8">
        <f>IF($A38="","",IF($D38="Direct $",'B&amp;C Inputs'!N40,IF($D38="Per Bill",$C38*'B&amp;C Inputs'!H10,IF($D38="Time %",$C38*'B&amp;C Inputs'!K10,IF($D38="Per Bill (Applicable only)",IF($E38=0,0,$C38*(IF('B&amp;C Inputs'!H40="Y",'B&amp;C Inputs'!G10,0))/$E38),IF($D38="Time % (Applicable only)",IF($F38=0,0,$C38*(IF('B&amp;C Inputs'!H40="Y",'B&amp;C Inputs'!K10,0))/$F38),0))))))</f>
        <v>0</v>
      </c>
      <c r="K38" s="8">
        <f>IF($A38="","",IF($D38="Direct $",'B&amp;C Inputs'!O40,IF($D38="Per Bill",$C38*'B&amp;C Inputs'!H11,IF($D38="Time %",$C38*'B&amp;C Inputs'!K11,IF($D38="Per Bill (Applicable only)",IF($E38=0,0,$C38*(IF('B&amp;C Inputs'!I40="Y",'B&amp;C Inputs'!G11,0))/$E38),IF($D38="Time % (Applicable only)",IF($F38=0,0,$C38*(IF('B&amp;C Inputs'!I40="Y",'B&amp;C Inputs'!K11,0))/$F38),0))))))</f>
        <v>0</v>
      </c>
      <c r="L38" s="8">
        <f>IF($A38="","",IF($D38="Direct $",'B&amp;C Inputs'!P40,IF($D38="Per Bill",$C38*'B&amp;C Inputs'!H12,IF($D38="Time %",$C38*'B&amp;C Inputs'!K12,IF($D38="Per Bill (Applicable only)",IF($E38=0,0,$C38*(IF('B&amp;C Inputs'!J40="Y",'B&amp;C Inputs'!G12,0))/$E38),IF($D38="Time % (Applicable only)",IF($F38=0,0,$C38*(IF('B&amp;C Inputs'!J40="Y",'B&amp;C Inputs'!K12,0))/$F38),0))))))</f>
        <v>0</v>
      </c>
    </row>
    <row r="39" spans="1:12" hidden="1" x14ac:dyDescent="0.25">
      <c r="A39" s="7">
        <f>'B&amp;C Inputs'!A41</f>
        <v>0</v>
      </c>
      <c r="B39" s="9">
        <f>'B&amp;C Inputs'!B41</f>
        <v>0</v>
      </c>
      <c r="C39" s="8">
        <f>'B&amp;C Inputs'!C41</f>
        <v>0</v>
      </c>
      <c r="D39" s="9">
        <f>'B&amp;C Inputs'!D41</f>
        <v>0</v>
      </c>
      <c r="E39" s="6">
        <f>IF($A39="","",(IF('B&amp;C Inputs'!E41="Y",'B&amp;C Inputs'!G7,0)+IF('B&amp;C Inputs'!F41="Y",'B&amp;C Inputs'!G8,0)+IF('B&amp;C Inputs'!G41="Y",'B&amp;C Inputs'!G9,0)+IF('B&amp;C Inputs'!H41="Y",'B&amp;C Inputs'!G10,0)+IF('B&amp;C Inputs'!I41="Y",'B&amp;C Inputs'!G11,0)+IF('B&amp;C Inputs'!J41="Y",'B&amp;C Inputs'!G12,0)))</f>
        <v>75816</v>
      </c>
      <c r="F39" s="10">
        <f>IF($A39="","",(IF('B&amp;C Inputs'!E41="Y",'B&amp;C Inputs'!K7,0)+IF('B&amp;C Inputs'!F41="Y",'B&amp;C Inputs'!K8,0)+IF('B&amp;C Inputs'!G41="Y",'B&amp;C Inputs'!K9,0)+IF('B&amp;C Inputs'!H41="Y",'B&amp;C Inputs'!K10,0)+IF('B&amp;C Inputs'!I41="Y",'B&amp;C Inputs'!K11,0)+IF('B&amp;C Inputs'!J41="Y",'B&amp;C Inputs'!K12,0)))</f>
        <v>1.1499999999999997</v>
      </c>
      <c r="G39" s="8">
        <f>IF($A39="","",IF($D39="Direct $",'B&amp;C Inputs'!K41,IF($D39="Per Bill",$C39*'B&amp;C Inputs'!H7,IF($D39="Time %",$C39*'B&amp;C Inputs'!K7,IF($D39="Per Bill (Applicable only)",IF($E39=0,0,$C39*(IF('B&amp;C Inputs'!E41="Y",'B&amp;C Inputs'!G7,0))/$E39),IF($D39="Time % (Applicable only)",IF($F39=0,0,$C39*(IF('B&amp;C Inputs'!E41="Y",'B&amp;C Inputs'!K7,0))/$F39),0))))))</f>
        <v>0</v>
      </c>
      <c r="H39" s="8">
        <f>IF($A39="","",IF($D39="Direct $",'B&amp;C Inputs'!L41,IF($D39="Per Bill",$C39*'B&amp;C Inputs'!H8,IF($D39="Time %",$C39*'B&amp;C Inputs'!K8,IF($D39="Per Bill (Applicable only)",IF($E39=0,0,$C39*(IF('B&amp;C Inputs'!F41="Y",'B&amp;C Inputs'!G8,0))/$E39),IF($D39="Time % (Applicable only)",IF($F39=0,0,$C39*(IF('B&amp;C Inputs'!F41="Y",'B&amp;C Inputs'!K8,0))/$F39),0))))))</f>
        <v>0</v>
      </c>
      <c r="I39" s="8">
        <f>IF($A39="","",IF($D39="Direct $",'B&amp;C Inputs'!M41,IF($D39="Per Bill",$C39*'B&amp;C Inputs'!H9,IF($D39="Time %",$C39*'B&amp;C Inputs'!K9,IF($D39="Per Bill (Applicable only)",IF($E39=0,0,$C39*(IF('B&amp;C Inputs'!G41="Y",'B&amp;C Inputs'!G9,0))/$E39),IF($D39="Time % (Applicable only)",IF($F39=0,0,$C39*(IF('B&amp;C Inputs'!G41="Y",'B&amp;C Inputs'!K9,0))/$F39),0))))))</f>
        <v>0</v>
      </c>
      <c r="J39" s="8">
        <f>IF($A39="","",IF($D39="Direct $",'B&amp;C Inputs'!N41,IF($D39="Per Bill",$C39*'B&amp;C Inputs'!H10,IF($D39="Time %",$C39*'B&amp;C Inputs'!K10,IF($D39="Per Bill (Applicable only)",IF($E39=0,0,$C39*(IF('B&amp;C Inputs'!H41="Y",'B&amp;C Inputs'!G10,0))/$E39),IF($D39="Time % (Applicable only)",IF($F39=0,0,$C39*(IF('B&amp;C Inputs'!H41="Y",'B&amp;C Inputs'!K10,0))/$F39),0))))))</f>
        <v>0</v>
      </c>
      <c r="K39" s="8">
        <f>IF($A39="","",IF($D39="Direct $",'B&amp;C Inputs'!O41,IF($D39="Per Bill",$C39*'B&amp;C Inputs'!H11,IF($D39="Time %",$C39*'B&amp;C Inputs'!K11,IF($D39="Per Bill (Applicable only)",IF($E39=0,0,$C39*(IF('B&amp;C Inputs'!I41="Y",'B&amp;C Inputs'!G11,0))/$E39),IF($D39="Time % (Applicable only)",IF($F39=0,0,$C39*(IF('B&amp;C Inputs'!I41="Y",'B&amp;C Inputs'!K11,0))/$F39),0))))))</f>
        <v>0</v>
      </c>
      <c r="L39" s="8">
        <f>IF($A39="","",IF($D39="Direct $",'B&amp;C Inputs'!P41,IF($D39="Per Bill",$C39*'B&amp;C Inputs'!H12,IF($D39="Time %",$C39*'B&amp;C Inputs'!K12,IF($D39="Per Bill (Applicable only)",IF($E39=0,0,$C39*(IF('B&amp;C Inputs'!J41="Y",'B&amp;C Inputs'!G12,0))/$E39),IF($D39="Time % (Applicable only)",IF($F39=0,0,$C39*(IF('B&amp;C Inputs'!J41="Y",'B&amp;C Inputs'!K12,0))/$F39),0))))))</f>
        <v>0</v>
      </c>
    </row>
    <row r="40" spans="1:12" hidden="1" x14ac:dyDescent="0.25">
      <c r="A40" s="7">
        <f>'B&amp;C Inputs'!A42</f>
        <v>0</v>
      </c>
      <c r="B40" s="9">
        <f>'B&amp;C Inputs'!B42</f>
        <v>0</v>
      </c>
      <c r="C40" s="8">
        <f>'B&amp;C Inputs'!C42</f>
        <v>0</v>
      </c>
      <c r="D40" s="9">
        <f>'B&amp;C Inputs'!D42</f>
        <v>0</v>
      </c>
      <c r="E40" s="6">
        <f>IF($A40="","",(IF('B&amp;C Inputs'!E42="Y",'B&amp;C Inputs'!G7,0)+IF('B&amp;C Inputs'!F42="Y",'B&amp;C Inputs'!G8,0)+IF('B&amp;C Inputs'!G42="Y",'B&amp;C Inputs'!G9,0)+IF('B&amp;C Inputs'!H42="Y",'B&amp;C Inputs'!G10,0)+IF('B&amp;C Inputs'!I42="Y",'B&amp;C Inputs'!G11,0)+IF('B&amp;C Inputs'!J42="Y",'B&amp;C Inputs'!G12,0)))</f>
        <v>75816</v>
      </c>
      <c r="F40" s="10">
        <f>IF($A40="","",(IF('B&amp;C Inputs'!E42="Y",'B&amp;C Inputs'!K7,0)+IF('B&amp;C Inputs'!F42="Y",'B&amp;C Inputs'!K8,0)+IF('B&amp;C Inputs'!G42="Y",'B&amp;C Inputs'!K9,0)+IF('B&amp;C Inputs'!H42="Y",'B&amp;C Inputs'!K10,0)+IF('B&amp;C Inputs'!I42="Y",'B&amp;C Inputs'!K11,0)+IF('B&amp;C Inputs'!J42="Y",'B&amp;C Inputs'!K12,0)))</f>
        <v>1.1499999999999997</v>
      </c>
      <c r="G40" s="8">
        <f>IF($A40="","",IF($D40="Direct $",'B&amp;C Inputs'!K42,IF($D40="Per Bill",$C40*'B&amp;C Inputs'!H7,IF($D40="Time %",$C40*'B&amp;C Inputs'!K7,IF($D40="Per Bill (Applicable only)",IF($E40=0,0,$C40*(IF('B&amp;C Inputs'!E42="Y",'B&amp;C Inputs'!G7,0))/$E40),IF($D40="Time % (Applicable only)",IF($F40=0,0,$C40*(IF('B&amp;C Inputs'!E42="Y",'B&amp;C Inputs'!K7,0))/$F40),0))))))</f>
        <v>0</v>
      </c>
      <c r="H40" s="8">
        <f>IF($A40="","",IF($D40="Direct $",'B&amp;C Inputs'!L42,IF($D40="Per Bill",$C40*'B&amp;C Inputs'!H8,IF($D40="Time %",$C40*'B&amp;C Inputs'!K8,IF($D40="Per Bill (Applicable only)",IF($E40=0,0,$C40*(IF('B&amp;C Inputs'!F42="Y",'B&amp;C Inputs'!G8,0))/$E40),IF($D40="Time % (Applicable only)",IF($F40=0,0,$C40*(IF('B&amp;C Inputs'!F42="Y",'B&amp;C Inputs'!K8,0))/$F40),0))))))</f>
        <v>0</v>
      </c>
      <c r="I40" s="8">
        <f>IF($A40="","",IF($D40="Direct $",'B&amp;C Inputs'!M42,IF($D40="Per Bill",$C40*'B&amp;C Inputs'!H9,IF($D40="Time %",$C40*'B&amp;C Inputs'!K9,IF($D40="Per Bill (Applicable only)",IF($E40=0,0,$C40*(IF('B&amp;C Inputs'!G42="Y",'B&amp;C Inputs'!G9,0))/$E40),IF($D40="Time % (Applicable only)",IF($F40=0,0,$C40*(IF('B&amp;C Inputs'!G42="Y",'B&amp;C Inputs'!K9,0))/$F40),0))))))</f>
        <v>0</v>
      </c>
      <c r="J40" s="8">
        <f>IF($A40="","",IF($D40="Direct $",'B&amp;C Inputs'!N42,IF($D40="Per Bill",$C40*'B&amp;C Inputs'!H10,IF($D40="Time %",$C40*'B&amp;C Inputs'!K10,IF($D40="Per Bill (Applicable only)",IF($E40=0,0,$C40*(IF('B&amp;C Inputs'!H42="Y",'B&amp;C Inputs'!G10,0))/$E40),IF($D40="Time % (Applicable only)",IF($F40=0,0,$C40*(IF('B&amp;C Inputs'!H42="Y",'B&amp;C Inputs'!K10,0))/$F40),0))))))</f>
        <v>0</v>
      </c>
      <c r="K40" s="8">
        <f>IF($A40="","",IF($D40="Direct $",'B&amp;C Inputs'!O42,IF($D40="Per Bill",$C40*'B&amp;C Inputs'!H11,IF($D40="Time %",$C40*'B&amp;C Inputs'!K11,IF($D40="Per Bill (Applicable only)",IF($E40=0,0,$C40*(IF('B&amp;C Inputs'!I42="Y",'B&amp;C Inputs'!G11,0))/$E40),IF($D40="Time % (Applicable only)",IF($F40=0,0,$C40*(IF('B&amp;C Inputs'!I42="Y",'B&amp;C Inputs'!K11,0))/$F40),0))))))</f>
        <v>0</v>
      </c>
      <c r="L40" s="8">
        <f>IF($A40="","",IF($D40="Direct $",'B&amp;C Inputs'!P42,IF($D40="Per Bill",$C40*'B&amp;C Inputs'!H12,IF($D40="Time %",$C40*'B&amp;C Inputs'!K12,IF($D40="Per Bill (Applicable only)",IF($E40=0,0,$C40*(IF('B&amp;C Inputs'!J42="Y",'B&amp;C Inputs'!G12,0))/$E40),IF($D40="Time % (Applicable only)",IF($F40=0,0,$C40*(IF('B&amp;C Inputs'!J42="Y",'B&amp;C Inputs'!K12,0))/$F40),0))))))</f>
        <v>0</v>
      </c>
    </row>
    <row r="41" spans="1:12" hidden="1" x14ac:dyDescent="0.25">
      <c r="A41" s="7">
        <f>'B&amp;C Inputs'!A43</f>
        <v>0</v>
      </c>
      <c r="B41" s="9">
        <f>'B&amp;C Inputs'!B43</f>
        <v>0</v>
      </c>
      <c r="C41" s="8">
        <f>'B&amp;C Inputs'!C43</f>
        <v>0</v>
      </c>
      <c r="D41" s="9">
        <f>'B&amp;C Inputs'!D43</f>
        <v>0</v>
      </c>
      <c r="E41" s="6">
        <f>IF($A41="","",(IF('B&amp;C Inputs'!E43="Y",'B&amp;C Inputs'!G7,0)+IF('B&amp;C Inputs'!F43="Y",'B&amp;C Inputs'!G8,0)+IF('B&amp;C Inputs'!G43="Y",'B&amp;C Inputs'!G9,0)+IF('B&amp;C Inputs'!H43="Y",'B&amp;C Inputs'!G10,0)+IF('B&amp;C Inputs'!I43="Y",'B&amp;C Inputs'!G11,0)+IF('B&amp;C Inputs'!J43="Y",'B&amp;C Inputs'!G12,0)))</f>
        <v>75816</v>
      </c>
      <c r="F41" s="10">
        <f>IF($A41="","",(IF('B&amp;C Inputs'!E43="Y",'B&amp;C Inputs'!K7,0)+IF('B&amp;C Inputs'!F43="Y",'B&amp;C Inputs'!K8,0)+IF('B&amp;C Inputs'!G43="Y",'B&amp;C Inputs'!K9,0)+IF('B&amp;C Inputs'!H43="Y",'B&amp;C Inputs'!K10,0)+IF('B&amp;C Inputs'!I43="Y",'B&amp;C Inputs'!K11,0)+IF('B&amp;C Inputs'!J43="Y",'B&amp;C Inputs'!K12,0)))</f>
        <v>1.1499999999999997</v>
      </c>
      <c r="G41" s="8">
        <f>IF($A41="","",IF($D41="Direct $",'B&amp;C Inputs'!K43,IF($D41="Per Bill",$C41*'B&amp;C Inputs'!H7,IF($D41="Time %",$C41*'B&amp;C Inputs'!K7,IF($D41="Per Bill (Applicable only)",IF($E41=0,0,$C41*(IF('B&amp;C Inputs'!E43="Y",'B&amp;C Inputs'!G7,0))/$E41),IF($D41="Time % (Applicable only)",IF($F41=0,0,$C41*(IF('B&amp;C Inputs'!E43="Y",'B&amp;C Inputs'!K7,0))/$F41),0))))))</f>
        <v>0</v>
      </c>
      <c r="H41" s="8">
        <f>IF($A41="","",IF($D41="Direct $",'B&amp;C Inputs'!L43,IF($D41="Per Bill",$C41*'B&amp;C Inputs'!H8,IF($D41="Time %",$C41*'B&amp;C Inputs'!K8,IF($D41="Per Bill (Applicable only)",IF($E41=0,0,$C41*(IF('B&amp;C Inputs'!F43="Y",'B&amp;C Inputs'!G8,0))/$E41),IF($D41="Time % (Applicable only)",IF($F41=0,0,$C41*(IF('B&amp;C Inputs'!F43="Y",'B&amp;C Inputs'!K8,0))/$F41),0))))))</f>
        <v>0</v>
      </c>
      <c r="I41" s="8">
        <f>IF($A41="","",IF($D41="Direct $",'B&amp;C Inputs'!M43,IF($D41="Per Bill",$C41*'B&amp;C Inputs'!H9,IF($D41="Time %",$C41*'B&amp;C Inputs'!K9,IF($D41="Per Bill (Applicable only)",IF($E41=0,0,$C41*(IF('B&amp;C Inputs'!G43="Y",'B&amp;C Inputs'!G9,0))/$E41),IF($D41="Time % (Applicable only)",IF($F41=0,0,$C41*(IF('B&amp;C Inputs'!G43="Y",'B&amp;C Inputs'!K9,0))/$F41),0))))))</f>
        <v>0</v>
      </c>
      <c r="J41" s="8">
        <f>IF($A41="","",IF($D41="Direct $",'B&amp;C Inputs'!N43,IF($D41="Per Bill",$C41*'B&amp;C Inputs'!H10,IF($D41="Time %",$C41*'B&amp;C Inputs'!K10,IF($D41="Per Bill (Applicable only)",IF($E41=0,0,$C41*(IF('B&amp;C Inputs'!H43="Y",'B&amp;C Inputs'!G10,0))/$E41),IF($D41="Time % (Applicable only)",IF($F41=0,0,$C41*(IF('B&amp;C Inputs'!H43="Y",'B&amp;C Inputs'!K10,0))/$F41),0))))))</f>
        <v>0</v>
      </c>
      <c r="K41" s="8">
        <f>IF($A41="","",IF($D41="Direct $",'B&amp;C Inputs'!O43,IF($D41="Per Bill",$C41*'B&amp;C Inputs'!H11,IF($D41="Time %",$C41*'B&amp;C Inputs'!K11,IF($D41="Per Bill (Applicable only)",IF($E41=0,0,$C41*(IF('B&amp;C Inputs'!I43="Y",'B&amp;C Inputs'!G11,0))/$E41),IF($D41="Time % (Applicable only)",IF($F41=0,0,$C41*(IF('B&amp;C Inputs'!I43="Y",'B&amp;C Inputs'!K11,0))/$F41),0))))))</f>
        <v>0</v>
      </c>
      <c r="L41" s="8">
        <f>IF($A41="","",IF($D41="Direct $",'B&amp;C Inputs'!P43,IF($D41="Per Bill",$C41*'B&amp;C Inputs'!H12,IF($D41="Time %",$C41*'B&amp;C Inputs'!K12,IF($D41="Per Bill (Applicable only)",IF($E41=0,0,$C41*(IF('B&amp;C Inputs'!J43="Y",'B&amp;C Inputs'!G12,0))/$E41),IF($D41="Time % (Applicable only)",IF($F41=0,0,$C41*(IF('B&amp;C Inputs'!J43="Y",'B&amp;C Inputs'!K12,0))/$F41),0))))))</f>
        <v>0</v>
      </c>
    </row>
    <row r="42" spans="1:12" hidden="1" x14ac:dyDescent="0.25">
      <c r="A42" s="7">
        <f>'B&amp;C Inputs'!A44</f>
        <v>0</v>
      </c>
      <c r="B42" s="9">
        <f>'B&amp;C Inputs'!B44</f>
        <v>0</v>
      </c>
      <c r="C42" s="8">
        <f>'B&amp;C Inputs'!C44</f>
        <v>0</v>
      </c>
      <c r="D42" s="9">
        <f>'B&amp;C Inputs'!D44</f>
        <v>0</v>
      </c>
      <c r="E42" s="6">
        <f>IF($A42="","",(IF('B&amp;C Inputs'!E44="Y",'B&amp;C Inputs'!G7,0)+IF('B&amp;C Inputs'!F44="Y",'B&amp;C Inputs'!G8,0)+IF('B&amp;C Inputs'!G44="Y",'B&amp;C Inputs'!G9,0)+IF('B&amp;C Inputs'!H44="Y",'B&amp;C Inputs'!G10,0)+IF('B&amp;C Inputs'!I44="Y",'B&amp;C Inputs'!G11,0)+IF('B&amp;C Inputs'!J44="Y",'B&amp;C Inputs'!G12,0)))</f>
        <v>75816</v>
      </c>
      <c r="F42" s="10">
        <f>IF($A42="","",(IF('B&amp;C Inputs'!E44="Y",'B&amp;C Inputs'!K7,0)+IF('B&amp;C Inputs'!F44="Y",'B&amp;C Inputs'!K8,0)+IF('B&amp;C Inputs'!G44="Y",'B&amp;C Inputs'!K9,0)+IF('B&amp;C Inputs'!H44="Y",'B&amp;C Inputs'!K10,0)+IF('B&amp;C Inputs'!I44="Y",'B&amp;C Inputs'!K11,0)+IF('B&amp;C Inputs'!J44="Y",'B&amp;C Inputs'!K12,0)))</f>
        <v>1.1499999999999997</v>
      </c>
      <c r="G42" s="8">
        <f>IF($A42="","",IF($D42="Direct $",'B&amp;C Inputs'!K44,IF($D42="Per Bill",$C42*'B&amp;C Inputs'!H7,IF($D42="Time %",$C42*'B&amp;C Inputs'!K7,IF($D42="Per Bill (Applicable only)",IF($E42=0,0,$C42*(IF('B&amp;C Inputs'!E44="Y",'B&amp;C Inputs'!G7,0))/$E42),IF($D42="Time % (Applicable only)",IF($F42=0,0,$C42*(IF('B&amp;C Inputs'!E44="Y",'B&amp;C Inputs'!K7,0))/$F42),0))))))</f>
        <v>0</v>
      </c>
      <c r="H42" s="8">
        <f>IF($A42="","",IF($D42="Direct $",'B&amp;C Inputs'!L44,IF($D42="Per Bill",$C42*'B&amp;C Inputs'!H8,IF($D42="Time %",$C42*'B&amp;C Inputs'!K8,IF($D42="Per Bill (Applicable only)",IF($E42=0,0,$C42*(IF('B&amp;C Inputs'!F44="Y",'B&amp;C Inputs'!G8,0))/$E42),IF($D42="Time % (Applicable only)",IF($F42=0,0,$C42*(IF('B&amp;C Inputs'!F44="Y",'B&amp;C Inputs'!K8,0))/$F42),0))))))</f>
        <v>0</v>
      </c>
      <c r="I42" s="8">
        <f>IF($A42="","",IF($D42="Direct $",'B&amp;C Inputs'!M44,IF($D42="Per Bill",$C42*'B&amp;C Inputs'!H9,IF($D42="Time %",$C42*'B&amp;C Inputs'!K9,IF($D42="Per Bill (Applicable only)",IF($E42=0,0,$C42*(IF('B&amp;C Inputs'!G44="Y",'B&amp;C Inputs'!G9,0))/$E42),IF($D42="Time % (Applicable only)",IF($F42=0,0,$C42*(IF('B&amp;C Inputs'!G44="Y",'B&amp;C Inputs'!K9,0))/$F42),0))))))</f>
        <v>0</v>
      </c>
      <c r="J42" s="8">
        <f>IF($A42="","",IF($D42="Direct $",'B&amp;C Inputs'!N44,IF($D42="Per Bill",$C42*'B&amp;C Inputs'!H10,IF($D42="Time %",$C42*'B&amp;C Inputs'!K10,IF($D42="Per Bill (Applicable only)",IF($E42=0,0,$C42*(IF('B&amp;C Inputs'!H44="Y",'B&amp;C Inputs'!G10,0))/$E42),IF($D42="Time % (Applicable only)",IF($F42=0,0,$C42*(IF('B&amp;C Inputs'!H44="Y",'B&amp;C Inputs'!K10,0))/$F42),0))))))</f>
        <v>0</v>
      </c>
      <c r="K42" s="8">
        <f>IF($A42="","",IF($D42="Direct $",'B&amp;C Inputs'!O44,IF($D42="Per Bill",$C42*'B&amp;C Inputs'!H11,IF($D42="Time %",$C42*'B&amp;C Inputs'!K11,IF($D42="Per Bill (Applicable only)",IF($E42=0,0,$C42*(IF('B&amp;C Inputs'!I44="Y",'B&amp;C Inputs'!G11,0))/$E42),IF($D42="Time % (Applicable only)",IF($F42=0,0,$C42*(IF('B&amp;C Inputs'!I44="Y",'B&amp;C Inputs'!K11,0))/$F42),0))))))</f>
        <v>0</v>
      </c>
      <c r="L42" s="8">
        <f>IF($A42="","",IF($D42="Direct $",'B&amp;C Inputs'!P44,IF($D42="Per Bill",$C42*'B&amp;C Inputs'!H12,IF($D42="Time %",$C42*'B&amp;C Inputs'!K12,IF($D42="Per Bill (Applicable only)",IF($E42=0,0,$C42*(IF('B&amp;C Inputs'!J44="Y",'B&amp;C Inputs'!G12,0))/$E42),IF($D42="Time % (Applicable only)",IF($F42=0,0,$C42*(IF('B&amp;C Inputs'!J44="Y",'B&amp;C Inputs'!K12,0))/$F42),0))))))</f>
        <v>0</v>
      </c>
    </row>
    <row r="43" spans="1:12" hidden="1" x14ac:dyDescent="0.25">
      <c r="A43" s="7">
        <f>'B&amp;C Inputs'!A45</f>
        <v>0</v>
      </c>
      <c r="B43" s="9">
        <f>'B&amp;C Inputs'!B45</f>
        <v>0</v>
      </c>
      <c r="C43" s="8">
        <f>'B&amp;C Inputs'!C45</f>
        <v>0</v>
      </c>
      <c r="D43" s="9">
        <f>'B&amp;C Inputs'!D45</f>
        <v>0</v>
      </c>
      <c r="E43" s="6">
        <f>IF($A43="","",(IF('B&amp;C Inputs'!E45="Y",'B&amp;C Inputs'!G7,0)+IF('B&amp;C Inputs'!F45="Y",'B&amp;C Inputs'!G8,0)+IF('B&amp;C Inputs'!G45="Y",'B&amp;C Inputs'!G9,0)+IF('B&amp;C Inputs'!H45="Y",'B&amp;C Inputs'!G10,0)+IF('B&amp;C Inputs'!I45="Y",'B&amp;C Inputs'!G11,0)+IF('B&amp;C Inputs'!J45="Y",'B&amp;C Inputs'!G12,0)))</f>
        <v>75816</v>
      </c>
      <c r="F43" s="10">
        <f>IF($A43="","",(IF('B&amp;C Inputs'!E45="Y",'B&amp;C Inputs'!K7,0)+IF('B&amp;C Inputs'!F45="Y",'B&amp;C Inputs'!K8,0)+IF('B&amp;C Inputs'!G45="Y",'B&amp;C Inputs'!K9,0)+IF('B&amp;C Inputs'!H45="Y",'B&amp;C Inputs'!K10,0)+IF('B&amp;C Inputs'!I45="Y",'B&amp;C Inputs'!K11,0)+IF('B&amp;C Inputs'!J45="Y",'B&amp;C Inputs'!K12,0)))</f>
        <v>1.1499999999999997</v>
      </c>
      <c r="G43" s="8">
        <f>IF($A43="","",IF($D43="Direct $",'B&amp;C Inputs'!K45,IF($D43="Per Bill",$C43*'B&amp;C Inputs'!H7,IF($D43="Time %",$C43*'B&amp;C Inputs'!K7,IF($D43="Per Bill (Applicable only)",IF($E43=0,0,$C43*(IF('B&amp;C Inputs'!E45="Y",'B&amp;C Inputs'!G7,0))/$E43),IF($D43="Time % (Applicable only)",IF($F43=0,0,$C43*(IF('B&amp;C Inputs'!E45="Y",'B&amp;C Inputs'!K7,0))/$F43),0))))))</f>
        <v>0</v>
      </c>
      <c r="H43" s="8">
        <f>IF($A43="","",IF($D43="Direct $",'B&amp;C Inputs'!L45,IF($D43="Per Bill",$C43*'B&amp;C Inputs'!H8,IF($D43="Time %",$C43*'B&amp;C Inputs'!K8,IF($D43="Per Bill (Applicable only)",IF($E43=0,0,$C43*(IF('B&amp;C Inputs'!F45="Y",'B&amp;C Inputs'!G8,0))/$E43),IF($D43="Time % (Applicable only)",IF($F43=0,0,$C43*(IF('B&amp;C Inputs'!F45="Y",'B&amp;C Inputs'!K8,0))/$F43),0))))))</f>
        <v>0</v>
      </c>
      <c r="I43" s="8">
        <f>IF($A43="","",IF($D43="Direct $",'B&amp;C Inputs'!M45,IF($D43="Per Bill",$C43*'B&amp;C Inputs'!H9,IF($D43="Time %",$C43*'B&amp;C Inputs'!K9,IF($D43="Per Bill (Applicable only)",IF($E43=0,0,$C43*(IF('B&amp;C Inputs'!G45="Y",'B&amp;C Inputs'!G9,0))/$E43),IF($D43="Time % (Applicable only)",IF($F43=0,0,$C43*(IF('B&amp;C Inputs'!G45="Y",'B&amp;C Inputs'!K9,0))/$F43),0))))))</f>
        <v>0</v>
      </c>
      <c r="J43" s="8">
        <f>IF($A43="","",IF($D43="Direct $",'B&amp;C Inputs'!N45,IF($D43="Per Bill",$C43*'B&amp;C Inputs'!H10,IF($D43="Time %",$C43*'B&amp;C Inputs'!K10,IF($D43="Per Bill (Applicable only)",IF($E43=0,0,$C43*(IF('B&amp;C Inputs'!H45="Y",'B&amp;C Inputs'!G10,0))/$E43),IF($D43="Time % (Applicable only)",IF($F43=0,0,$C43*(IF('B&amp;C Inputs'!H45="Y",'B&amp;C Inputs'!K10,0))/$F43),0))))))</f>
        <v>0</v>
      </c>
      <c r="K43" s="8">
        <f>IF($A43="","",IF($D43="Direct $",'B&amp;C Inputs'!O45,IF($D43="Per Bill",$C43*'B&amp;C Inputs'!H11,IF($D43="Time %",$C43*'B&amp;C Inputs'!K11,IF($D43="Per Bill (Applicable only)",IF($E43=0,0,$C43*(IF('B&amp;C Inputs'!I45="Y",'B&amp;C Inputs'!G11,0))/$E43),IF($D43="Time % (Applicable only)",IF($F43=0,0,$C43*(IF('B&amp;C Inputs'!I45="Y",'B&amp;C Inputs'!K11,0))/$F43),0))))))</f>
        <v>0</v>
      </c>
      <c r="L43" s="8">
        <f>IF($A43="","",IF($D43="Direct $",'B&amp;C Inputs'!P45,IF($D43="Per Bill",$C43*'B&amp;C Inputs'!H12,IF($D43="Time %",$C43*'B&amp;C Inputs'!K12,IF($D43="Per Bill (Applicable only)",IF($E43=0,0,$C43*(IF('B&amp;C Inputs'!J45="Y",'B&amp;C Inputs'!G12,0))/$E43),IF($D43="Time % (Applicable only)",IF($F43=0,0,$C43*(IF('B&amp;C Inputs'!J45="Y",'B&amp;C Inputs'!K12,0))/$F43),0))))))</f>
        <v>0</v>
      </c>
    </row>
    <row r="44" spans="1:12" hidden="1" x14ac:dyDescent="0.25">
      <c r="A44" s="7">
        <f>'B&amp;C Inputs'!A46</f>
        <v>0</v>
      </c>
      <c r="B44" s="9">
        <f>'B&amp;C Inputs'!B46</f>
        <v>0</v>
      </c>
      <c r="C44" s="8">
        <f>'B&amp;C Inputs'!C46</f>
        <v>0</v>
      </c>
      <c r="D44" s="9">
        <f>'B&amp;C Inputs'!D46</f>
        <v>0</v>
      </c>
      <c r="E44" s="6">
        <f>IF($A44="","",(IF('B&amp;C Inputs'!E46="Y",'B&amp;C Inputs'!G7,0)+IF('B&amp;C Inputs'!F46="Y",'B&amp;C Inputs'!G8,0)+IF('B&amp;C Inputs'!G46="Y",'B&amp;C Inputs'!G9,0)+IF('B&amp;C Inputs'!H46="Y",'B&amp;C Inputs'!G10,0)+IF('B&amp;C Inputs'!I46="Y",'B&amp;C Inputs'!G11,0)+IF('B&amp;C Inputs'!J46="Y",'B&amp;C Inputs'!G12,0)))</f>
        <v>75816</v>
      </c>
      <c r="F44" s="10">
        <f>IF($A44="","",(IF('B&amp;C Inputs'!E46="Y",'B&amp;C Inputs'!K7,0)+IF('B&amp;C Inputs'!F46="Y",'B&amp;C Inputs'!K8,0)+IF('B&amp;C Inputs'!G46="Y",'B&amp;C Inputs'!K9,0)+IF('B&amp;C Inputs'!H46="Y",'B&amp;C Inputs'!K10,0)+IF('B&amp;C Inputs'!I46="Y",'B&amp;C Inputs'!K11,0)+IF('B&amp;C Inputs'!J46="Y",'B&amp;C Inputs'!K12,0)))</f>
        <v>1.1499999999999997</v>
      </c>
      <c r="G44" s="8">
        <f>IF($A44="","",IF($D44="Direct $",'B&amp;C Inputs'!K46,IF($D44="Per Bill",$C44*'B&amp;C Inputs'!H7,IF($D44="Time %",$C44*'B&amp;C Inputs'!K7,IF($D44="Per Bill (Applicable only)",IF($E44=0,0,$C44*(IF('B&amp;C Inputs'!E46="Y",'B&amp;C Inputs'!G7,0))/$E44),IF($D44="Time % (Applicable only)",IF($F44=0,0,$C44*(IF('B&amp;C Inputs'!E46="Y",'B&amp;C Inputs'!K7,0))/$F44),0))))))</f>
        <v>0</v>
      </c>
      <c r="H44" s="8">
        <f>IF($A44="","",IF($D44="Direct $",'B&amp;C Inputs'!L46,IF($D44="Per Bill",$C44*'B&amp;C Inputs'!H8,IF($D44="Time %",$C44*'B&amp;C Inputs'!K8,IF($D44="Per Bill (Applicable only)",IF($E44=0,0,$C44*(IF('B&amp;C Inputs'!F46="Y",'B&amp;C Inputs'!G8,0))/$E44),IF($D44="Time % (Applicable only)",IF($F44=0,0,$C44*(IF('B&amp;C Inputs'!F46="Y",'B&amp;C Inputs'!K8,0))/$F44),0))))))</f>
        <v>0</v>
      </c>
      <c r="I44" s="8">
        <f>IF($A44="","",IF($D44="Direct $",'B&amp;C Inputs'!M46,IF($D44="Per Bill",$C44*'B&amp;C Inputs'!H9,IF($D44="Time %",$C44*'B&amp;C Inputs'!K9,IF($D44="Per Bill (Applicable only)",IF($E44=0,0,$C44*(IF('B&amp;C Inputs'!G46="Y",'B&amp;C Inputs'!G9,0))/$E44),IF($D44="Time % (Applicable only)",IF($F44=0,0,$C44*(IF('B&amp;C Inputs'!G46="Y",'B&amp;C Inputs'!K9,0))/$F44),0))))))</f>
        <v>0</v>
      </c>
      <c r="J44" s="8">
        <f>IF($A44="","",IF($D44="Direct $",'B&amp;C Inputs'!N46,IF($D44="Per Bill",$C44*'B&amp;C Inputs'!H10,IF($D44="Time %",$C44*'B&amp;C Inputs'!K10,IF($D44="Per Bill (Applicable only)",IF($E44=0,0,$C44*(IF('B&amp;C Inputs'!H46="Y",'B&amp;C Inputs'!G10,0))/$E44),IF($D44="Time % (Applicable only)",IF($F44=0,0,$C44*(IF('B&amp;C Inputs'!H46="Y",'B&amp;C Inputs'!K10,0))/$F44),0))))))</f>
        <v>0</v>
      </c>
      <c r="K44" s="8">
        <f>IF($A44="","",IF($D44="Direct $",'B&amp;C Inputs'!O46,IF($D44="Per Bill",$C44*'B&amp;C Inputs'!H11,IF($D44="Time %",$C44*'B&amp;C Inputs'!K11,IF($D44="Per Bill (Applicable only)",IF($E44=0,0,$C44*(IF('B&amp;C Inputs'!I46="Y",'B&amp;C Inputs'!G11,0))/$E44),IF($D44="Time % (Applicable only)",IF($F44=0,0,$C44*(IF('B&amp;C Inputs'!I46="Y",'B&amp;C Inputs'!K11,0))/$F44),0))))))</f>
        <v>0</v>
      </c>
      <c r="L44" s="8">
        <f>IF($A44="","",IF($D44="Direct $",'B&amp;C Inputs'!P46,IF($D44="Per Bill",$C44*'B&amp;C Inputs'!H12,IF($D44="Time %",$C44*'B&amp;C Inputs'!K12,IF($D44="Per Bill (Applicable only)",IF($E44=0,0,$C44*(IF('B&amp;C Inputs'!J46="Y",'B&amp;C Inputs'!G12,0))/$E44),IF($D44="Time % (Applicable only)",IF($F44=0,0,$C44*(IF('B&amp;C Inputs'!J46="Y",'B&amp;C Inputs'!K12,0))/$F44),0))))))</f>
        <v>0</v>
      </c>
    </row>
    <row r="45" spans="1:12" hidden="1" x14ac:dyDescent="0.25">
      <c r="A45" s="7">
        <f>'B&amp;C Inputs'!A47</f>
        <v>0</v>
      </c>
      <c r="B45" s="9">
        <f>'B&amp;C Inputs'!B47</f>
        <v>0</v>
      </c>
      <c r="C45" s="8">
        <f>'B&amp;C Inputs'!C47</f>
        <v>0</v>
      </c>
      <c r="D45" s="9">
        <f>'B&amp;C Inputs'!D47</f>
        <v>0</v>
      </c>
      <c r="E45" s="6">
        <f>IF($A45="","",(IF('B&amp;C Inputs'!E47="Y",'B&amp;C Inputs'!G7,0)+IF('B&amp;C Inputs'!F47="Y",'B&amp;C Inputs'!G8,0)+IF('B&amp;C Inputs'!G47="Y",'B&amp;C Inputs'!G9,0)+IF('B&amp;C Inputs'!H47="Y",'B&amp;C Inputs'!G10,0)+IF('B&amp;C Inputs'!I47="Y",'B&amp;C Inputs'!G11,0)+IF('B&amp;C Inputs'!J47="Y",'B&amp;C Inputs'!G12,0)))</f>
        <v>75816</v>
      </c>
      <c r="F45" s="10">
        <f>IF($A45="","",(IF('B&amp;C Inputs'!E47="Y",'B&amp;C Inputs'!K7,0)+IF('B&amp;C Inputs'!F47="Y",'B&amp;C Inputs'!K8,0)+IF('B&amp;C Inputs'!G47="Y",'B&amp;C Inputs'!K9,0)+IF('B&amp;C Inputs'!H47="Y",'B&amp;C Inputs'!K10,0)+IF('B&amp;C Inputs'!I47="Y",'B&amp;C Inputs'!K11,0)+IF('B&amp;C Inputs'!J47="Y",'B&amp;C Inputs'!K12,0)))</f>
        <v>1.1499999999999997</v>
      </c>
      <c r="G45" s="8">
        <f>IF($A45="","",IF($D45="Direct $",'B&amp;C Inputs'!K47,IF($D45="Per Bill",$C45*'B&amp;C Inputs'!H7,IF($D45="Time %",$C45*'B&amp;C Inputs'!K7,IF($D45="Per Bill (Applicable only)",IF($E45=0,0,$C45*(IF('B&amp;C Inputs'!E47="Y",'B&amp;C Inputs'!G7,0))/$E45),IF($D45="Time % (Applicable only)",IF($F45=0,0,$C45*(IF('B&amp;C Inputs'!E47="Y",'B&amp;C Inputs'!K7,0))/$F45),0))))))</f>
        <v>0</v>
      </c>
      <c r="H45" s="8">
        <f>IF($A45="","",IF($D45="Direct $",'B&amp;C Inputs'!L47,IF($D45="Per Bill",$C45*'B&amp;C Inputs'!H8,IF($D45="Time %",$C45*'B&amp;C Inputs'!K8,IF($D45="Per Bill (Applicable only)",IF($E45=0,0,$C45*(IF('B&amp;C Inputs'!F47="Y",'B&amp;C Inputs'!G8,0))/$E45),IF($D45="Time % (Applicable only)",IF($F45=0,0,$C45*(IF('B&amp;C Inputs'!F47="Y",'B&amp;C Inputs'!K8,0))/$F45),0))))))</f>
        <v>0</v>
      </c>
      <c r="I45" s="8">
        <f>IF($A45="","",IF($D45="Direct $",'B&amp;C Inputs'!M47,IF($D45="Per Bill",$C45*'B&amp;C Inputs'!H9,IF($D45="Time %",$C45*'B&amp;C Inputs'!K9,IF($D45="Per Bill (Applicable only)",IF($E45=0,0,$C45*(IF('B&amp;C Inputs'!G47="Y",'B&amp;C Inputs'!G9,0))/$E45),IF($D45="Time % (Applicable only)",IF($F45=0,0,$C45*(IF('B&amp;C Inputs'!G47="Y",'B&amp;C Inputs'!K9,0))/$F45),0))))))</f>
        <v>0</v>
      </c>
      <c r="J45" s="8">
        <f>IF($A45="","",IF($D45="Direct $",'B&amp;C Inputs'!N47,IF($D45="Per Bill",$C45*'B&amp;C Inputs'!H10,IF($D45="Time %",$C45*'B&amp;C Inputs'!K10,IF($D45="Per Bill (Applicable only)",IF($E45=0,0,$C45*(IF('B&amp;C Inputs'!H47="Y",'B&amp;C Inputs'!G10,0))/$E45),IF($D45="Time % (Applicable only)",IF($F45=0,0,$C45*(IF('B&amp;C Inputs'!H47="Y",'B&amp;C Inputs'!K10,0))/$F45),0))))))</f>
        <v>0</v>
      </c>
      <c r="K45" s="8">
        <f>IF($A45="","",IF($D45="Direct $",'B&amp;C Inputs'!O47,IF($D45="Per Bill",$C45*'B&amp;C Inputs'!H11,IF($D45="Time %",$C45*'B&amp;C Inputs'!K11,IF($D45="Per Bill (Applicable only)",IF($E45=0,0,$C45*(IF('B&amp;C Inputs'!I47="Y",'B&amp;C Inputs'!G11,0))/$E45),IF($D45="Time % (Applicable only)",IF($F45=0,0,$C45*(IF('B&amp;C Inputs'!I47="Y",'B&amp;C Inputs'!K11,0))/$F45),0))))))</f>
        <v>0</v>
      </c>
      <c r="L45" s="8">
        <f>IF($A45="","",IF($D45="Direct $",'B&amp;C Inputs'!P47,IF($D45="Per Bill",$C45*'B&amp;C Inputs'!H12,IF($D45="Time %",$C45*'B&amp;C Inputs'!K12,IF($D45="Per Bill (Applicable only)",IF($E45=0,0,$C45*(IF('B&amp;C Inputs'!J47="Y",'B&amp;C Inputs'!G12,0))/$E45),IF($D45="Time % (Applicable only)",IF($F45=0,0,$C45*(IF('B&amp;C Inputs'!J47="Y",'B&amp;C Inputs'!K12,0))/$F45),0))))))</f>
        <v>0</v>
      </c>
    </row>
    <row r="46" spans="1:12" hidden="1" x14ac:dyDescent="0.25">
      <c r="A46" s="7">
        <f>'B&amp;C Inputs'!A48</f>
        <v>0</v>
      </c>
      <c r="B46" s="9">
        <f>'B&amp;C Inputs'!B48</f>
        <v>0</v>
      </c>
      <c r="C46" s="8">
        <f>'B&amp;C Inputs'!C48</f>
        <v>0</v>
      </c>
      <c r="D46" s="9">
        <f>'B&amp;C Inputs'!D48</f>
        <v>0</v>
      </c>
      <c r="E46" s="6">
        <f>IF($A46="","",(IF('B&amp;C Inputs'!E48="Y",'B&amp;C Inputs'!G7,0)+IF('B&amp;C Inputs'!F48="Y",'B&amp;C Inputs'!G8,0)+IF('B&amp;C Inputs'!G48="Y",'B&amp;C Inputs'!G9,0)+IF('B&amp;C Inputs'!H48="Y",'B&amp;C Inputs'!G10,0)+IF('B&amp;C Inputs'!I48="Y",'B&amp;C Inputs'!G11,0)+IF('B&amp;C Inputs'!J48="Y",'B&amp;C Inputs'!G12,0)))</f>
        <v>75816</v>
      </c>
      <c r="F46" s="10">
        <f>IF($A46="","",(IF('B&amp;C Inputs'!E48="Y",'B&amp;C Inputs'!K7,0)+IF('B&amp;C Inputs'!F48="Y",'B&amp;C Inputs'!K8,0)+IF('B&amp;C Inputs'!G48="Y",'B&amp;C Inputs'!K9,0)+IF('B&amp;C Inputs'!H48="Y",'B&amp;C Inputs'!K10,0)+IF('B&amp;C Inputs'!I48="Y",'B&amp;C Inputs'!K11,0)+IF('B&amp;C Inputs'!J48="Y",'B&amp;C Inputs'!K12,0)))</f>
        <v>1.1499999999999997</v>
      </c>
      <c r="G46" s="8">
        <f>IF($A46="","",IF($D46="Direct $",'B&amp;C Inputs'!K48,IF($D46="Per Bill",$C46*'B&amp;C Inputs'!H7,IF($D46="Time %",$C46*'B&amp;C Inputs'!K7,IF($D46="Per Bill (Applicable only)",IF($E46=0,0,$C46*(IF('B&amp;C Inputs'!E48="Y",'B&amp;C Inputs'!G7,0))/$E46),IF($D46="Time % (Applicable only)",IF($F46=0,0,$C46*(IF('B&amp;C Inputs'!E48="Y",'B&amp;C Inputs'!K7,0))/$F46),0))))))</f>
        <v>0</v>
      </c>
      <c r="H46" s="8">
        <f>IF($A46="","",IF($D46="Direct $",'B&amp;C Inputs'!L48,IF($D46="Per Bill",$C46*'B&amp;C Inputs'!H8,IF($D46="Time %",$C46*'B&amp;C Inputs'!K8,IF($D46="Per Bill (Applicable only)",IF($E46=0,0,$C46*(IF('B&amp;C Inputs'!F48="Y",'B&amp;C Inputs'!G8,0))/$E46),IF($D46="Time % (Applicable only)",IF($F46=0,0,$C46*(IF('B&amp;C Inputs'!F48="Y",'B&amp;C Inputs'!K8,0))/$F46),0))))))</f>
        <v>0</v>
      </c>
      <c r="I46" s="8">
        <f>IF($A46="","",IF($D46="Direct $",'B&amp;C Inputs'!M48,IF($D46="Per Bill",$C46*'B&amp;C Inputs'!H9,IF($D46="Time %",$C46*'B&amp;C Inputs'!K9,IF($D46="Per Bill (Applicable only)",IF($E46=0,0,$C46*(IF('B&amp;C Inputs'!G48="Y",'B&amp;C Inputs'!G9,0))/$E46),IF($D46="Time % (Applicable only)",IF($F46=0,0,$C46*(IF('B&amp;C Inputs'!G48="Y",'B&amp;C Inputs'!K9,0))/$F46),0))))))</f>
        <v>0</v>
      </c>
      <c r="J46" s="8">
        <f>IF($A46="","",IF($D46="Direct $",'B&amp;C Inputs'!N48,IF($D46="Per Bill",$C46*'B&amp;C Inputs'!H10,IF($D46="Time %",$C46*'B&amp;C Inputs'!K10,IF($D46="Per Bill (Applicable only)",IF($E46=0,0,$C46*(IF('B&amp;C Inputs'!H48="Y",'B&amp;C Inputs'!G10,0))/$E46),IF($D46="Time % (Applicable only)",IF($F46=0,0,$C46*(IF('B&amp;C Inputs'!H48="Y",'B&amp;C Inputs'!K10,0))/$F46),0))))))</f>
        <v>0</v>
      </c>
      <c r="K46" s="8">
        <f>IF($A46="","",IF($D46="Direct $",'B&amp;C Inputs'!O48,IF($D46="Per Bill",$C46*'B&amp;C Inputs'!H11,IF($D46="Time %",$C46*'B&amp;C Inputs'!K11,IF($D46="Per Bill (Applicable only)",IF($E46=0,0,$C46*(IF('B&amp;C Inputs'!I48="Y",'B&amp;C Inputs'!G11,0))/$E46),IF($D46="Time % (Applicable only)",IF($F46=0,0,$C46*(IF('B&amp;C Inputs'!I48="Y",'B&amp;C Inputs'!K11,0))/$F46),0))))))</f>
        <v>0</v>
      </c>
      <c r="L46" s="8">
        <f>IF($A46="","",IF($D46="Direct $",'B&amp;C Inputs'!P48,IF($D46="Per Bill",$C46*'B&amp;C Inputs'!H12,IF($D46="Time %",$C46*'B&amp;C Inputs'!K12,IF($D46="Per Bill (Applicable only)",IF($E46=0,0,$C46*(IF('B&amp;C Inputs'!J48="Y",'B&amp;C Inputs'!G12,0))/$E46),IF($D46="Time % (Applicable only)",IF($F46=0,0,$C46*(IF('B&amp;C Inputs'!J48="Y",'B&amp;C Inputs'!K12,0))/$F46),0))))))</f>
        <v>0</v>
      </c>
    </row>
    <row r="47" spans="1:12" hidden="1" x14ac:dyDescent="0.25">
      <c r="A47" s="7">
        <f>'B&amp;C Inputs'!A49</f>
        <v>0</v>
      </c>
      <c r="B47" s="9">
        <f>'B&amp;C Inputs'!B49</f>
        <v>0</v>
      </c>
      <c r="C47" s="8">
        <f>'B&amp;C Inputs'!C49</f>
        <v>0</v>
      </c>
      <c r="D47" s="9">
        <f>'B&amp;C Inputs'!D49</f>
        <v>0</v>
      </c>
      <c r="E47" s="6">
        <f>IF($A47="","",(IF('B&amp;C Inputs'!E49="Y",'B&amp;C Inputs'!G7,0)+IF('B&amp;C Inputs'!F49="Y",'B&amp;C Inputs'!G8,0)+IF('B&amp;C Inputs'!G49="Y",'B&amp;C Inputs'!G9,0)+IF('B&amp;C Inputs'!H49="Y",'B&amp;C Inputs'!G10,0)+IF('B&amp;C Inputs'!I49="Y",'B&amp;C Inputs'!G11,0)+IF('B&amp;C Inputs'!J49="Y",'B&amp;C Inputs'!G12,0)))</f>
        <v>75816</v>
      </c>
      <c r="F47" s="10">
        <f>IF($A47="","",(IF('B&amp;C Inputs'!E49="Y",'B&amp;C Inputs'!K7,0)+IF('B&amp;C Inputs'!F49="Y",'B&amp;C Inputs'!K8,0)+IF('B&amp;C Inputs'!G49="Y",'B&amp;C Inputs'!K9,0)+IF('B&amp;C Inputs'!H49="Y",'B&amp;C Inputs'!K10,0)+IF('B&amp;C Inputs'!I49="Y",'B&amp;C Inputs'!K11,0)+IF('B&amp;C Inputs'!J49="Y",'B&amp;C Inputs'!K12,0)))</f>
        <v>1.1499999999999997</v>
      </c>
      <c r="G47" s="8">
        <f>IF($A47="","",IF($D47="Direct $",'B&amp;C Inputs'!K49,IF($D47="Per Bill",$C47*'B&amp;C Inputs'!H7,IF($D47="Time %",$C47*'B&amp;C Inputs'!K7,IF($D47="Per Bill (Applicable only)",IF($E47=0,0,$C47*(IF('B&amp;C Inputs'!E49="Y",'B&amp;C Inputs'!G7,0))/$E47),IF($D47="Time % (Applicable only)",IF($F47=0,0,$C47*(IF('B&amp;C Inputs'!E49="Y",'B&amp;C Inputs'!K7,0))/$F47),0))))))</f>
        <v>0</v>
      </c>
      <c r="H47" s="8">
        <f>IF($A47="","",IF($D47="Direct $",'B&amp;C Inputs'!L49,IF($D47="Per Bill",$C47*'B&amp;C Inputs'!H8,IF($D47="Time %",$C47*'B&amp;C Inputs'!K8,IF($D47="Per Bill (Applicable only)",IF($E47=0,0,$C47*(IF('B&amp;C Inputs'!F49="Y",'B&amp;C Inputs'!G8,0))/$E47),IF($D47="Time % (Applicable only)",IF($F47=0,0,$C47*(IF('B&amp;C Inputs'!F49="Y",'B&amp;C Inputs'!K8,0))/$F47),0))))))</f>
        <v>0</v>
      </c>
      <c r="I47" s="8">
        <f>IF($A47="","",IF($D47="Direct $",'B&amp;C Inputs'!M49,IF($D47="Per Bill",$C47*'B&amp;C Inputs'!H9,IF($D47="Time %",$C47*'B&amp;C Inputs'!K9,IF($D47="Per Bill (Applicable only)",IF($E47=0,0,$C47*(IF('B&amp;C Inputs'!G49="Y",'B&amp;C Inputs'!G9,0))/$E47),IF($D47="Time % (Applicable only)",IF($F47=0,0,$C47*(IF('B&amp;C Inputs'!G49="Y",'B&amp;C Inputs'!K9,0))/$F47),0))))))</f>
        <v>0</v>
      </c>
      <c r="J47" s="8">
        <f>IF($A47="","",IF($D47="Direct $",'B&amp;C Inputs'!N49,IF($D47="Per Bill",$C47*'B&amp;C Inputs'!H10,IF($D47="Time %",$C47*'B&amp;C Inputs'!K10,IF($D47="Per Bill (Applicable only)",IF($E47=0,0,$C47*(IF('B&amp;C Inputs'!H49="Y",'B&amp;C Inputs'!G10,0))/$E47),IF($D47="Time % (Applicable only)",IF($F47=0,0,$C47*(IF('B&amp;C Inputs'!H49="Y",'B&amp;C Inputs'!K10,0))/$F47),0))))))</f>
        <v>0</v>
      </c>
      <c r="K47" s="8">
        <f>IF($A47="","",IF($D47="Direct $",'B&amp;C Inputs'!O49,IF($D47="Per Bill",$C47*'B&amp;C Inputs'!H11,IF($D47="Time %",$C47*'B&amp;C Inputs'!K11,IF($D47="Per Bill (Applicable only)",IF($E47=0,0,$C47*(IF('B&amp;C Inputs'!I49="Y",'B&amp;C Inputs'!G11,0))/$E47),IF($D47="Time % (Applicable only)",IF($F47=0,0,$C47*(IF('B&amp;C Inputs'!I49="Y",'B&amp;C Inputs'!K11,0))/$F47),0))))))</f>
        <v>0</v>
      </c>
      <c r="L47" s="8">
        <f>IF($A47="","",IF($D47="Direct $",'B&amp;C Inputs'!P49,IF($D47="Per Bill",$C47*'B&amp;C Inputs'!H12,IF($D47="Time %",$C47*'B&amp;C Inputs'!K12,IF($D47="Per Bill (Applicable only)",IF($E47=0,0,$C47*(IF('B&amp;C Inputs'!J49="Y",'B&amp;C Inputs'!G12,0))/$E47),IF($D47="Time % (Applicable only)",IF($F47=0,0,$C47*(IF('B&amp;C Inputs'!J49="Y",'B&amp;C Inputs'!K12,0))/$F47),0))))))</f>
        <v>0</v>
      </c>
    </row>
    <row r="48" spans="1:12" hidden="1" x14ac:dyDescent="0.25">
      <c r="A48" s="7">
        <f>'B&amp;C Inputs'!A50</f>
        <v>0</v>
      </c>
      <c r="B48" s="9">
        <f>'B&amp;C Inputs'!B50</f>
        <v>0</v>
      </c>
      <c r="C48" s="8">
        <f>'B&amp;C Inputs'!C50</f>
        <v>0</v>
      </c>
      <c r="D48" s="9">
        <f>'B&amp;C Inputs'!D50</f>
        <v>0</v>
      </c>
      <c r="E48" s="6">
        <f>IF($A48="","",(IF('B&amp;C Inputs'!E50="Y",'B&amp;C Inputs'!G7,0)+IF('B&amp;C Inputs'!F50="Y",'B&amp;C Inputs'!G8,0)+IF('B&amp;C Inputs'!G50="Y",'B&amp;C Inputs'!G9,0)+IF('B&amp;C Inputs'!H50="Y",'B&amp;C Inputs'!G10,0)+IF('B&amp;C Inputs'!I50="Y",'B&amp;C Inputs'!G11,0)+IF('B&amp;C Inputs'!J50="Y",'B&amp;C Inputs'!G12,0)))</f>
        <v>75816</v>
      </c>
      <c r="F48" s="10">
        <f>IF($A48="","",(IF('B&amp;C Inputs'!E50="Y",'B&amp;C Inputs'!K7,0)+IF('B&amp;C Inputs'!F50="Y",'B&amp;C Inputs'!K8,0)+IF('B&amp;C Inputs'!G50="Y",'B&amp;C Inputs'!K9,0)+IF('B&amp;C Inputs'!H50="Y",'B&amp;C Inputs'!K10,0)+IF('B&amp;C Inputs'!I50="Y",'B&amp;C Inputs'!K11,0)+IF('B&amp;C Inputs'!J50="Y",'B&amp;C Inputs'!K12,0)))</f>
        <v>1.1499999999999997</v>
      </c>
      <c r="G48" s="8">
        <f>IF($A48="","",IF($D48="Direct $",'B&amp;C Inputs'!K50,IF($D48="Per Bill",$C48*'B&amp;C Inputs'!H7,IF($D48="Time %",$C48*'B&amp;C Inputs'!K7,IF($D48="Per Bill (Applicable only)",IF($E48=0,0,$C48*(IF('B&amp;C Inputs'!E50="Y",'B&amp;C Inputs'!G7,0))/$E48),IF($D48="Time % (Applicable only)",IF($F48=0,0,$C48*(IF('B&amp;C Inputs'!E50="Y",'B&amp;C Inputs'!K7,0))/$F48),0))))))</f>
        <v>0</v>
      </c>
      <c r="H48" s="8">
        <f>IF($A48="","",IF($D48="Direct $",'B&amp;C Inputs'!L50,IF($D48="Per Bill",$C48*'B&amp;C Inputs'!H8,IF($D48="Time %",$C48*'B&amp;C Inputs'!K8,IF($D48="Per Bill (Applicable only)",IF($E48=0,0,$C48*(IF('B&amp;C Inputs'!F50="Y",'B&amp;C Inputs'!G8,0))/$E48),IF($D48="Time % (Applicable only)",IF($F48=0,0,$C48*(IF('B&amp;C Inputs'!F50="Y",'B&amp;C Inputs'!K8,0))/$F48),0))))))</f>
        <v>0</v>
      </c>
      <c r="I48" s="8">
        <f>IF($A48="","",IF($D48="Direct $",'B&amp;C Inputs'!M50,IF($D48="Per Bill",$C48*'B&amp;C Inputs'!H9,IF($D48="Time %",$C48*'B&amp;C Inputs'!K9,IF($D48="Per Bill (Applicable only)",IF($E48=0,0,$C48*(IF('B&amp;C Inputs'!G50="Y",'B&amp;C Inputs'!G9,0))/$E48),IF($D48="Time % (Applicable only)",IF($F48=0,0,$C48*(IF('B&amp;C Inputs'!G50="Y",'B&amp;C Inputs'!K9,0))/$F48),0))))))</f>
        <v>0</v>
      </c>
      <c r="J48" s="8">
        <f>IF($A48="","",IF($D48="Direct $",'B&amp;C Inputs'!N50,IF($D48="Per Bill",$C48*'B&amp;C Inputs'!H10,IF($D48="Time %",$C48*'B&amp;C Inputs'!K10,IF($D48="Per Bill (Applicable only)",IF($E48=0,0,$C48*(IF('B&amp;C Inputs'!H50="Y",'B&amp;C Inputs'!G10,0))/$E48),IF($D48="Time % (Applicable only)",IF($F48=0,0,$C48*(IF('B&amp;C Inputs'!H50="Y",'B&amp;C Inputs'!K10,0))/$F48),0))))))</f>
        <v>0</v>
      </c>
      <c r="K48" s="8">
        <f>IF($A48="","",IF($D48="Direct $",'B&amp;C Inputs'!O50,IF($D48="Per Bill",$C48*'B&amp;C Inputs'!H11,IF($D48="Time %",$C48*'B&amp;C Inputs'!K11,IF($D48="Per Bill (Applicable only)",IF($E48=0,0,$C48*(IF('B&amp;C Inputs'!I50="Y",'B&amp;C Inputs'!G11,0))/$E48),IF($D48="Time % (Applicable only)",IF($F48=0,0,$C48*(IF('B&amp;C Inputs'!I50="Y",'B&amp;C Inputs'!K11,0))/$F48),0))))))</f>
        <v>0</v>
      </c>
      <c r="L48" s="8">
        <f>IF($A48="","",IF($D48="Direct $",'B&amp;C Inputs'!P50,IF($D48="Per Bill",$C48*'B&amp;C Inputs'!H12,IF($D48="Time %",$C48*'B&amp;C Inputs'!K12,IF($D48="Per Bill (Applicable only)",IF($E48=0,0,$C48*(IF('B&amp;C Inputs'!J50="Y",'B&amp;C Inputs'!G12,0))/$E48),IF($D48="Time % (Applicable only)",IF($F48=0,0,$C48*(IF('B&amp;C Inputs'!J50="Y",'B&amp;C Inputs'!K12,0))/$F48),0))))))</f>
        <v>0</v>
      </c>
    </row>
    <row r="49" spans="1:12" hidden="1" x14ac:dyDescent="0.25">
      <c r="A49" s="7">
        <f>'B&amp;C Inputs'!A51</f>
        <v>0</v>
      </c>
      <c r="B49" s="9">
        <f>'B&amp;C Inputs'!B51</f>
        <v>0</v>
      </c>
      <c r="C49" s="8">
        <f>'B&amp;C Inputs'!C51</f>
        <v>0</v>
      </c>
      <c r="D49" s="9">
        <f>'B&amp;C Inputs'!D51</f>
        <v>0</v>
      </c>
      <c r="E49" s="6">
        <f>IF($A49="","",(IF('B&amp;C Inputs'!E51="Y",'B&amp;C Inputs'!G7,0)+IF('B&amp;C Inputs'!F51="Y",'B&amp;C Inputs'!G8,0)+IF('B&amp;C Inputs'!G51="Y",'B&amp;C Inputs'!G9,0)+IF('B&amp;C Inputs'!H51="Y",'B&amp;C Inputs'!G10,0)+IF('B&amp;C Inputs'!I51="Y",'B&amp;C Inputs'!G11,0)+IF('B&amp;C Inputs'!J51="Y",'B&amp;C Inputs'!G12,0)))</f>
        <v>75816</v>
      </c>
      <c r="F49" s="10">
        <f>IF($A49="","",(IF('B&amp;C Inputs'!E51="Y",'B&amp;C Inputs'!K7,0)+IF('B&amp;C Inputs'!F51="Y",'B&amp;C Inputs'!K8,0)+IF('B&amp;C Inputs'!G51="Y",'B&amp;C Inputs'!K9,0)+IF('B&amp;C Inputs'!H51="Y",'B&amp;C Inputs'!K10,0)+IF('B&amp;C Inputs'!I51="Y",'B&amp;C Inputs'!K11,0)+IF('B&amp;C Inputs'!J51="Y",'B&amp;C Inputs'!K12,0)))</f>
        <v>1.1499999999999997</v>
      </c>
      <c r="G49" s="8">
        <f>IF($A49="","",IF($D49="Direct $",'B&amp;C Inputs'!K51,IF($D49="Per Bill",$C49*'B&amp;C Inputs'!H7,IF($D49="Time %",$C49*'B&amp;C Inputs'!K7,IF($D49="Per Bill (Applicable only)",IF($E49=0,0,$C49*(IF('B&amp;C Inputs'!E51="Y",'B&amp;C Inputs'!G7,0))/$E49),IF($D49="Time % (Applicable only)",IF($F49=0,0,$C49*(IF('B&amp;C Inputs'!E51="Y",'B&amp;C Inputs'!K7,0))/$F49),0))))))</f>
        <v>0</v>
      </c>
      <c r="H49" s="8">
        <f>IF($A49="","",IF($D49="Direct $",'B&amp;C Inputs'!L51,IF($D49="Per Bill",$C49*'B&amp;C Inputs'!H8,IF($D49="Time %",$C49*'B&amp;C Inputs'!K8,IF($D49="Per Bill (Applicable only)",IF($E49=0,0,$C49*(IF('B&amp;C Inputs'!F51="Y",'B&amp;C Inputs'!G8,0))/$E49),IF($D49="Time % (Applicable only)",IF($F49=0,0,$C49*(IF('B&amp;C Inputs'!F51="Y",'B&amp;C Inputs'!K8,0))/$F49),0))))))</f>
        <v>0</v>
      </c>
      <c r="I49" s="8">
        <f>IF($A49="","",IF($D49="Direct $",'B&amp;C Inputs'!M51,IF($D49="Per Bill",$C49*'B&amp;C Inputs'!H9,IF($D49="Time %",$C49*'B&amp;C Inputs'!K9,IF($D49="Per Bill (Applicable only)",IF($E49=0,0,$C49*(IF('B&amp;C Inputs'!G51="Y",'B&amp;C Inputs'!G9,0))/$E49),IF($D49="Time % (Applicable only)",IF($F49=0,0,$C49*(IF('B&amp;C Inputs'!G51="Y",'B&amp;C Inputs'!K9,0))/$F49),0))))))</f>
        <v>0</v>
      </c>
      <c r="J49" s="8">
        <f>IF($A49="","",IF($D49="Direct $",'B&amp;C Inputs'!N51,IF($D49="Per Bill",$C49*'B&amp;C Inputs'!H10,IF($D49="Time %",$C49*'B&amp;C Inputs'!K10,IF($D49="Per Bill (Applicable only)",IF($E49=0,0,$C49*(IF('B&amp;C Inputs'!H51="Y",'B&amp;C Inputs'!G10,0))/$E49),IF($D49="Time % (Applicable only)",IF($F49=0,0,$C49*(IF('B&amp;C Inputs'!H51="Y",'B&amp;C Inputs'!K10,0))/$F49),0))))))</f>
        <v>0</v>
      </c>
      <c r="K49" s="8">
        <f>IF($A49="","",IF($D49="Direct $",'B&amp;C Inputs'!O51,IF($D49="Per Bill",$C49*'B&amp;C Inputs'!H11,IF($D49="Time %",$C49*'B&amp;C Inputs'!K11,IF($D49="Per Bill (Applicable only)",IF($E49=0,0,$C49*(IF('B&amp;C Inputs'!I51="Y",'B&amp;C Inputs'!G11,0))/$E49),IF($D49="Time % (Applicable only)",IF($F49=0,0,$C49*(IF('B&amp;C Inputs'!I51="Y",'B&amp;C Inputs'!K11,0))/$F49),0))))))</f>
        <v>0</v>
      </c>
      <c r="L49" s="8">
        <f>IF($A49="","",IF($D49="Direct $",'B&amp;C Inputs'!P51,IF($D49="Per Bill",$C49*'B&amp;C Inputs'!H12,IF($D49="Time %",$C49*'B&amp;C Inputs'!K12,IF($D49="Per Bill (Applicable only)",IF($E49=0,0,$C49*(IF('B&amp;C Inputs'!J51="Y",'B&amp;C Inputs'!G12,0))/$E49),IF($D49="Time % (Applicable only)",IF($F49=0,0,$C49*(IF('B&amp;C Inputs'!J51="Y",'B&amp;C Inputs'!K12,0))/$F49),0))))))</f>
        <v>0</v>
      </c>
    </row>
    <row r="50" spans="1:12" hidden="1" x14ac:dyDescent="0.25">
      <c r="A50" s="7">
        <f>'B&amp;C Inputs'!A52</f>
        <v>0</v>
      </c>
      <c r="B50" s="9">
        <f>'B&amp;C Inputs'!B52</f>
        <v>0</v>
      </c>
      <c r="C50" s="8">
        <f>'B&amp;C Inputs'!C52</f>
        <v>0</v>
      </c>
      <c r="D50" s="9">
        <f>'B&amp;C Inputs'!D52</f>
        <v>0</v>
      </c>
      <c r="E50" s="6">
        <f>IF($A50="","",(IF('B&amp;C Inputs'!E52="Y",'B&amp;C Inputs'!G7,0)+IF('B&amp;C Inputs'!F52="Y",'B&amp;C Inputs'!G8,0)+IF('B&amp;C Inputs'!G52="Y",'B&amp;C Inputs'!G9,0)+IF('B&amp;C Inputs'!H52="Y",'B&amp;C Inputs'!G10,0)+IF('B&amp;C Inputs'!I52="Y",'B&amp;C Inputs'!G11,0)+IF('B&amp;C Inputs'!J52="Y",'B&amp;C Inputs'!G12,0)))</f>
        <v>75816</v>
      </c>
      <c r="F50" s="10">
        <f>IF($A50="","",(IF('B&amp;C Inputs'!E52="Y",'B&amp;C Inputs'!K7,0)+IF('B&amp;C Inputs'!F52="Y",'B&amp;C Inputs'!K8,0)+IF('B&amp;C Inputs'!G52="Y",'B&amp;C Inputs'!K9,0)+IF('B&amp;C Inputs'!H52="Y",'B&amp;C Inputs'!K10,0)+IF('B&amp;C Inputs'!I52="Y",'B&amp;C Inputs'!K11,0)+IF('B&amp;C Inputs'!J52="Y",'B&amp;C Inputs'!K12,0)))</f>
        <v>1.1499999999999997</v>
      </c>
      <c r="G50" s="8">
        <f>IF($A50="","",IF($D50="Direct $",'B&amp;C Inputs'!K52,IF($D50="Per Bill",$C50*'B&amp;C Inputs'!H7,IF($D50="Time %",$C50*'B&amp;C Inputs'!K7,IF($D50="Per Bill (Applicable only)",IF($E50=0,0,$C50*(IF('B&amp;C Inputs'!E52="Y",'B&amp;C Inputs'!G7,0))/$E50),IF($D50="Time % (Applicable only)",IF($F50=0,0,$C50*(IF('B&amp;C Inputs'!E52="Y",'B&amp;C Inputs'!K7,0))/$F50),0))))))</f>
        <v>0</v>
      </c>
      <c r="H50" s="8">
        <f>IF($A50="","",IF($D50="Direct $",'B&amp;C Inputs'!L52,IF($D50="Per Bill",$C50*'B&amp;C Inputs'!H8,IF($D50="Time %",$C50*'B&amp;C Inputs'!K8,IF($D50="Per Bill (Applicable only)",IF($E50=0,0,$C50*(IF('B&amp;C Inputs'!F52="Y",'B&amp;C Inputs'!G8,0))/$E50),IF($D50="Time % (Applicable only)",IF($F50=0,0,$C50*(IF('B&amp;C Inputs'!F52="Y",'B&amp;C Inputs'!K8,0))/$F50),0))))))</f>
        <v>0</v>
      </c>
      <c r="I50" s="8">
        <f>IF($A50="","",IF($D50="Direct $",'B&amp;C Inputs'!M52,IF($D50="Per Bill",$C50*'B&amp;C Inputs'!H9,IF($D50="Time %",$C50*'B&amp;C Inputs'!K9,IF($D50="Per Bill (Applicable only)",IF($E50=0,0,$C50*(IF('B&amp;C Inputs'!G52="Y",'B&amp;C Inputs'!G9,0))/$E50),IF($D50="Time % (Applicable only)",IF($F50=0,0,$C50*(IF('B&amp;C Inputs'!G52="Y",'B&amp;C Inputs'!K9,0))/$F50),0))))))</f>
        <v>0</v>
      </c>
      <c r="J50" s="8">
        <f>IF($A50="","",IF($D50="Direct $",'B&amp;C Inputs'!N52,IF($D50="Per Bill",$C50*'B&amp;C Inputs'!H10,IF($D50="Time %",$C50*'B&amp;C Inputs'!K10,IF($D50="Per Bill (Applicable only)",IF($E50=0,0,$C50*(IF('B&amp;C Inputs'!H52="Y",'B&amp;C Inputs'!G10,0))/$E50),IF($D50="Time % (Applicable only)",IF($F50=0,0,$C50*(IF('B&amp;C Inputs'!H52="Y",'B&amp;C Inputs'!K10,0))/$F50),0))))))</f>
        <v>0</v>
      </c>
      <c r="K50" s="8">
        <f>IF($A50="","",IF($D50="Direct $",'B&amp;C Inputs'!O52,IF($D50="Per Bill",$C50*'B&amp;C Inputs'!H11,IF($D50="Time %",$C50*'B&amp;C Inputs'!K11,IF($D50="Per Bill (Applicable only)",IF($E50=0,0,$C50*(IF('B&amp;C Inputs'!I52="Y",'B&amp;C Inputs'!G11,0))/$E50),IF($D50="Time % (Applicable only)",IF($F50=0,0,$C50*(IF('B&amp;C Inputs'!I52="Y",'B&amp;C Inputs'!K11,0))/$F50),0))))))</f>
        <v>0</v>
      </c>
      <c r="L50" s="8">
        <f>IF($A50="","",IF($D50="Direct $",'B&amp;C Inputs'!P52,IF($D50="Per Bill",$C50*'B&amp;C Inputs'!H12,IF($D50="Time %",$C50*'B&amp;C Inputs'!K12,IF($D50="Per Bill (Applicable only)",IF($E50=0,0,$C50*(IF('B&amp;C Inputs'!J52="Y",'B&amp;C Inputs'!G12,0))/$E50),IF($D50="Time % (Applicable only)",IF($F50=0,0,$C50*(IF('B&amp;C Inputs'!J52="Y",'B&amp;C Inputs'!K12,0))/$F50),0))))))</f>
        <v>0</v>
      </c>
    </row>
    <row r="51" spans="1:12" hidden="1" x14ac:dyDescent="0.25">
      <c r="A51" s="7">
        <f>'B&amp;C Inputs'!A53</f>
        <v>0</v>
      </c>
      <c r="B51" s="9">
        <f>'B&amp;C Inputs'!B53</f>
        <v>0</v>
      </c>
      <c r="C51" s="8">
        <f>'B&amp;C Inputs'!C53</f>
        <v>0</v>
      </c>
      <c r="D51" s="9">
        <f>'B&amp;C Inputs'!D53</f>
        <v>0</v>
      </c>
      <c r="E51" s="6">
        <f>IF($A51="","",(IF('B&amp;C Inputs'!E53="Y",'B&amp;C Inputs'!G7,0)+IF('B&amp;C Inputs'!F53="Y",'B&amp;C Inputs'!G8,0)+IF('B&amp;C Inputs'!G53="Y",'B&amp;C Inputs'!G9,0)+IF('B&amp;C Inputs'!H53="Y",'B&amp;C Inputs'!G10,0)+IF('B&amp;C Inputs'!I53="Y",'B&amp;C Inputs'!G11,0)+IF('B&amp;C Inputs'!J53="Y",'B&amp;C Inputs'!G12,0)))</f>
        <v>75816</v>
      </c>
      <c r="F51" s="10">
        <f>IF($A51="","",(IF('B&amp;C Inputs'!E53="Y",'B&amp;C Inputs'!K7,0)+IF('B&amp;C Inputs'!F53="Y",'B&amp;C Inputs'!K8,0)+IF('B&amp;C Inputs'!G53="Y",'B&amp;C Inputs'!K9,0)+IF('B&amp;C Inputs'!H53="Y",'B&amp;C Inputs'!K10,0)+IF('B&amp;C Inputs'!I53="Y",'B&amp;C Inputs'!K11,0)+IF('B&amp;C Inputs'!J53="Y",'B&amp;C Inputs'!K12,0)))</f>
        <v>1.1499999999999997</v>
      </c>
      <c r="G51" s="8">
        <f>IF($A51="","",IF($D51="Direct $",'B&amp;C Inputs'!K53,IF($D51="Per Bill",$C51*'B&amp;C Inputs'!H7,IF($D51="Time %",$C51*'B&amp;C Inputs'!K7,IF($D51="Per Bill (Applicable only)",IF($E51=0,0,$C51*(IF('B&amp;C Inputs'!E53="Y",'B&amp;C Inputs'!G7,0))/$E51),IF($D51="Time % (Applicable only)",IF($F51=0,0,$C51*(IF('B&amp;C Inputs'!E53="Y",'B&amp;C Inputs'!K7,0))/$F51),0))))))</f>
        <v>0</v>
      </c>
      <c r="H51" s="8">
        <f>IF($A51="","",IF($D51="Direct $",'B&amp;C Inputs'!L53,IF($D51="Per Bill",$C51*'B&amp;C Inputs'!H8,IF($D51="Time %",$C51*'B&amp;C Inputs'!K8,IF($D51="Per Bill (Applicable only)",IF($E51=0,0,$C51*(IF('B&amp;C Inputs'!F53="Y",'B&amp;C Inputs'!G8,0))/$E51),IF($D51="Time % (Applicable only)",IF($F51=0,0,$C51*(IF('B&amp;C Inputs'!F53="Y",'B&amp;C Inputs'!K8,0))/$F51),0))))))</f>
        <v>0</v>
      </c>
      <c r="I51" s="8">
        <f>IF($A51="","",IF($D51="Direct $",'B&amp;C Inputs'!M53,IF($D51="Per Bill",$C51*'B&amp;C Inputs'!H9,IF($D51="Time %",$C51*'B&amp;C Inputs'!K9,IF($D51="Per Bill (Applicable only)",IF($E51=0,0,$C51*(IF('B&amp;C Inputs'!G53="Y",'B&amp;C Inputs'!G9,0))/$E51),IF($D51="Time % (Applicable only)",IF($F51=0,0,$C51*(IF('B&amp;C Inputs'!G53="Y",'B&amp;C Inputs'!K9,0))/$F51),0))))))</f>
        <v>0</v>
      </c>
      <c r="J51" s="8">
        <f>IF($A51="","",IF($D51="Direct $",'B&amp;C Inputs'!N53,IF($D51="Per Bill",$C51*'B&amp;C Inputs'!H10,IF($D51="Time %",$C51*'B&amp;C Inputs'!K10,IF($D51="Per Bill (Applicable only)",IF($E51=0,0,$C51*(IF('B&amp;C Inputs'!H53="Y",'B&amp;C Inputs'!G10,0))/$E51),IF($D51="Time % (Applicable only)",IF($F51=0,0,$C51*(IF('B&amp;C Inputs'!H53="Y",'B&amp;C Inputs'!K10,0))/$F51),0))))))</f>
        <v>0</v>
      </c>
      <c r="K51" s="8">
        <f>IF($A51="","",IF($D51="Direct $",'B&amp;C Inputs'!O53,IF($D51="Per Bill",$C51*'B&amp;C Inputs'!H11,IF($D51="Time %",$C51*'B&amp;C Inputs'!K11,IF($D51="Per Bill (Applicable only)",IF($E51=0,0,$C51*(IF('B&amp;C Inputs'!I53="Y",'B&amp;C Inputs'!G11,0))/$E51),IF($D51="Time % (Applicable only)",IF($F51=0,0,$C51*(IF('B&amp;C Inputs'!I53="Y",'B&amp;C Inputs'!K11,0))/$F51),0))))))</f>
        <v>0</v>
      </c>
      <c r="L51" s="8">
        <f>IF($A51="","",IF($D51="Direct $",'B&amp;C Inputs'!P53,IF($D51="Per Bill",$C51*'B&amp;C Inputs'!H12,IF($D51="Time %",$C51*'B&amp;C Inputs'!K12,IF($D51="Per Bill (Applicable only)",IF($E51=0,0,$C51*(IF('B&amp;C Inputs'!J53="Y",'B&amp;C Inputs'!G12,0))/$E51),IF($D51="Time % (Applicable only)",IF($F51=0,0,$C51*(IF('B&amp;C Inputs'!J53="Y",'B&amp;C Inputs'!K12,0))/$F51),0))))))</f>
        <v>0</v>
      </c>
    </row>
    <row r="52" spans="1:12" hidden="1" x14ac:dyDescent="0.25">
      <c r="A52" s="7">
        <f>'B&amp;C Inputs'!A54</f>
        <v>0</v>
      </c>
      <c r="B52" s="9">
        <f>'B&amp;C Inputs'!B54</f>
        <v>0</v>
      </c>
      <c r="C52" s="8">
        <f>'B&amp;C Inputs'!C54</f>
        <v>0</v>
      </c>
      <c r="D52" s="9">
        <f>'B&amp;C Inputs'!D54</f>
        <v>0</v>
      </c>
      <c r="E52" s="6">
        <f>IF($A52="","",(IF('B&amp;C Inputs'!E54="Y",'B&amp;C Inputs'!G7,0)+IF('B&amp;C Inputs'!F54="Y",'B&amp;C Inputs'!G8,0)+IF('B&amp;C Inputs'!G54="Y",'B&amp;C Inputs'!G9,0)+IF('B&amp;C Inputs'!H54="Y",'B&amp;C Inputs'!G10,0)+IF('B&amp;C Inputs'!I54="Y",'B&amp;C Inputs'!G11,0)+IF('B&amp;C Inputs'!J54="Y",'B&amp;C Inputs'!G12,0)))</f>
        <v>75816</v>
      </c>
      <c r="F52" s="10">
        <f>IF($A52="","",(IF('B&amp;C Inputs'!E54="Y",'B&amp;C Inputs'!K7,0)+IF('B&amp;C Inputs'!F54="Y",'B&amp;C Inputs'!K8,0)+IF('B&amp;C Inputs'!G54="Y",'B&amp;C Inputs'!K9,0)+IF('B&amp;C Inputs'!H54="Y",'B&amp;C Inputs'!K10,0)+IF('B&amp;C Inputs'!I54="Y",'B&amp;C Inputs'!K11,0)+IF('B&amp;C Inputs'!J54="Y",'B&amp;C Inputs'!K12,0)))</f>
        <v>1.1499999999999997</v>
      </c>
      <c r="G52" s="8">
        <f>IF($A52="","",IF($D52="Direct $",'B&amp;C Inputs'!K54,IF($D52="Per Bill",$C52*'B&amp;C Inputs'!H7,IF($D52="Time %",$C52*'B&amp;C Inputs'!K7,IF($D52="Per Bill (Applicable only)",IF($E52=0,0,$C52*(IF('B&amp;C Inputs'!E54="Y",'B&amp;C Inputs'!G7,0))/$E52),IF($D52="Time % (Applicable only)",IF($F52=0,0,$C52*(IF('B&amp;C Inputs'!E54="Y",'B&amp;C Inputs'!K7,0))/$F52),0))))))</f>
        <v>0</v>
      </c>
      <c r="H52" s="8">
        <f>IF($A52="","",IF($D52="Direct $",'B&amp;C Inputs'!L54,IF($D52="Per Bill",$C52*'B&amp;C Inputs'!H8,IF($D52="Time %",$C52*'B&amp;C Inputs'!K8,IF($D52="Per Bill (Applicable only)",IF($E52=0,0,$C52*(IF('B&amp;C Inputs'!F54="Y",'B&amp;C Inputs'!G8,0))/$E52),IF($D52="Time % (Applicable only)",IF($F52=0,0,$C52*(IF('B&amp;C Inputs'!F54="Y",'B&amp;C Inputs'!K8,0))/$F52),0))))))</f>
        <v>0</v>
      </c>
      <c r="I52" s="8">
        <f>IF($A52="","",IF($D52="Direct $",'B&amp;C Inputs'!M54,IF($D52="Per Bill",$C52*'B&amp;C Inputs'!H9,IF($D52="Time %",$C52*'B&amp;C Inputs'!K9,IF($D52="Per Bill (Applicable only)",IF($E52=0,0,$C52*(IF('B&amp;C Inputs'!G54="Y",'B&amp;C Inputs'!G9,0))/$E52),IF($D52="Time % (Applicable only)",IF($F52=0,0,$C52*(IF('B&amp;C Inputs'!G54="Y",'B&amp;C Inputs'!K9,0))/$F52),0))))))</f>
        <v>0</v>
      </c>
      <c r="J52" s="8">
        <f>IF($A52="","",IF($D52="Direct $",'B&amp;C Inputs'!N54,IF($D52="Per Bill",$C52*'B&amp;C Inputs'!H10,IF($D52="Time %",$C52*'B&amp;C Inputs'!K10,IF($D52="Per Bill (Applicable only)",IF($E52=0,0,$C52*(IF('B&amp;C Inputs'!H54="Y",'B&amp;C Inputs'!G10,0))/$E52),IF($D52="Time % (Applicable only)",IF($F52=0,0,$C52*(IF('B&amp;C Inputs'!H54="Y",'B&amp;C Inputs'!K10,0))/$F52),0))))))</f>
        <v>0</v>
      </c>
      <c r="K52" s="8">
        <f>IF($A52="","",IF($D52="Direct $",'B&amp;C Inputs'!O54,IF($D52="Per Bill",$C52*'B&amp;C Inputs'!H11,IF($D52="Time %",$C52*'B&amp;C Inputs'!K11,IF($D52="Per Bill (Applicable only)",IF($E52=0,0,$C52*(IF('B&amp;C Inputs'!I54="Y",'B&amp;C Inputs'!G11,0))/$E52),IF($D52="Time % (Applicable only)",IF($F52=0,0,$C52*(IF('B&amp;C Inputs'!I54="Y",'B&amp;C Inputs'!K11,0))/$F52),0))))))</f>
        <v>0</v>
      </c>
      <c r="L52" s="8">
        <f>IF($A52="","",IF($D52="Direct $",'B&amp;C Inputs'!P54,IF($D52="Per Bill",$C52*'B&amp;C Inputs'!H12,IF($D52="Time %",$C52*'B&amp;C Inputs'!K12,IF($D52="Per Bill (Applicable only)",IF($E52=0,0,$C52*(IF('B&amp;C Inputs'!J54="Y",'B&amp;C Inputs'!G12,0))/$E52),IF($D52="Time % (Applicable only)",IF($F52=0,0,$C52*(IF('B&amp;C Inputs'!J54="Y",'B&amp;C Inputs'!K12,0))/$F52),0))))))</f>
        <v>0</v>
      </c>
    </row>
    <row r="53" spans="1:12" hidden="1" x14ac:dyDescent="0.25">
      <c r="A53" s="7">
        <f>'B&amp;C Inputs'!A55</f>
        <v>0</v>
      </c>
      <c r="B53" s="9">
        <f>'B&amp;C Inputs'!B55</f>
        <v>0</v>
      </c>
      <c r="C53" s="8">
        <f>'B&amp;C Inputs'!C55</f>
        <v>0</v>
      </c>
      <c r="D53" s="9">
        <f>'B&amp;C Inputs'!D55</f>
        <v>0</v>
      </c>
      <c r="E53" s="6">
        <f>IF($A53="","",(IF('B&amp;C Inputs'!E55="Y",'B&amp;C Inputs'!G7,0)+IF('B&amp;C Inputs'!F55="Y",'B&amp;C Inputs'!G8,0)+IF('B&amp;C Inputs'!G55="Y",'B&amp;C Inputs'!G9,0)+IF('B&amp;C Inputs'!H55="Y",'B&amp;C Inputs'!G10,0)+IF('B&amp;C Inputs'!I55="Y",'B&amp;C Inputs'!G11,0)+IF('B&amp;C Inputs'!J55="Y",'B&amp;C Inputs'!G12,0)))</f>
        <v>75816</v>
      </c>
      <c r="F53" s="10">
        <f>IF($A53="","",(IF('B&amp;C Inputs'!E55="Y",'B&amp;C Inputs'!K7,0)+IF('B&amp;C Inputs'!F55="Y",'B&amp;C Inputs'!K8,0)+IF('B&amp;C Inputs'!G55="Y",'B&amp;C Inputs'!K9,0)+IF('B&amp;C Inputs'!H55="Y",'B&amp;C Inputs'!K10,0)+IF('B&amp;C Inputs'!I55="Y",'B&amp;C Inputs'!K11,0)+IF('B&amp;C Inputs'!J55="Y",'B&amp;C Inputs'!K12,0)))</f>
        <v>1.1499999999999997</v>
      </c>
      <c r="G53" s="8">
        <f>IF($A53="","",IF($D53="Direct $",'B&amp;C Inputs'!K55,IF($D53="Per Bill",$C53*'B&amp;C Inputs'!H7,IF($D53="Time %",$C53*'B&amp;C Inputs'!K7,IF($D53="Per Bill (Applicable only)",IF($E53=0,0,$C53*(IF('B&amp;C Inputs'!E55="Y",'B&amp;C Inputs'!G7,0))/$E53),IF($D53="Time % (Applicable only)",IF($F53=0,0,$C53*(IF('B&amp;C Inputs'!E55="Y",'B&amp;C Inputs'!K7,0))/$F53),0))))))</f>
        <v>0</v>
      </c>
      <c r="H53" s="8">
        <f>IF($A53="","",IF($D53="Direct $",'B&amp;C Inputs'!L55,IF($D53="Per Bill",$C53*'B&amp;C Inputs'!H8,IF($D53="Time %",$C53*'B&amp;C Inputs'!K8,IF($D53="Per Bill (Applicable only)",IF($E53=0,0,$C53*(IF('B&amp;C Inputs'!F55="Y",'B&amp;C Inputs'!G8,0))/$E53),IF($D53="Time % (Applicable only)",IF($F53=0,0,$C53*(IF('B&amp;C Inputs'!F55="Y",'B&amp;C Inputs'!K8,0))/$F53),0))))))</f>
        <v>0</v>
      </c>
      <c r="I53" s="8">
        <f>IF($A53="","",IF($D53="Direct $",'B&amp;C Inputs'!M55,IF($D53="Per Bill",$C53*'B&amp;C Inputs'!H9,IF($D53="Time %",$C53*'B&amp;C Inputs'!K9,IF($D53="Per Bill (Applicable only)",IF($E53=0,0,$C53*(IF('B&amp;C Inputs'!G55="Y",'B&amp;C Inputs'!G9,0))/$E53),IF($D53="Time % (Applicable only)",IF($F53=0,0,$C53*(IF('B&amp;C Inputs'!G55="Y",'B&amp;C Inputs'!K9,0))/$F53),0))))))</f>
        <v>0</v>
      </c>
      <c r="J53" s="8">
        <f>IF($A53="","",IF($D53="Direct $",'B&amp;C Inputs'!N55,IF($D53="Per Bill",$C53*'B&amp;C Inputs'!H10,IF($D53="Time %",$C53*'B&amp;C Inputs'!K10,IF($D53="Per Bill (Applicable only)",IF($E53=0,0,$C53*(IF('B&amp;C Inputs'!H55="Y",'B&amp;C Inputs'!G10,0))/$E53),IF($D53="Time % (Applicable only)",IF($F53=0,0,$C53*(IF('B&amp;C Inputs'!H55="Y",'B&amp;C Inputs'!K10,0))/$F53),0))))))</f>
        <v>0</v>
      </c>
      <c r="K53" s="8">
        <f>IF($A53="","",IF($D53="Direct $",'B&amp;C Inputs'!O55,IF($D53="Per Bill",$C53*'B&amp;C Inputs'!H11,IF($D53="Time %",$C53*'B&amp;C Inputs'!K11,IF($D53="Per Bill (Applicable only)",IF($E53=0,0,$C53*(IF('B&amp;C Inputs'!I55="Y",'B&amp;C Inputs'!G11,0))/$E53),IF($D53="Time % (Applicable only)",IF($F53=0,0,$C53*(IF('B&amp;C Inputs'!I55="Y",'B&amp;C Inputs'!K11,0))/$F53),0))))))</f>
        <v>0</v>
      </c>
      <c r="L53" s="8">
        <f>IF($A53="","",IF($D53="Direct $",'B&amp;C Inputs'!P55,IF($D53="Per Bill",$C53*'B&amp;C Inputs'!H12,IF($D53="Time %",$C53*'B&amp;C Inputs'!K12,IF($D53="Per Bill (Applicable only)",IF($E53=0,0,$C53*(IF('B&amp;C Inputs'!J55="Y",'B&amp;C Inputs'!G12,0))/$E53),IF($D53="Time % (Applicable only)",IF($F53=0,0,$C53*(IF('B&amp;C Inputs'!J55="Y",'B&amp;C Inputs'!K12,0))/$F53),0))))))</f>
        <v>0</v>
      </c>
    </row>
    <row r="54" spans="1:12" hidden="1" x14ac:dyDescent="0.25">
      <c r="A54" s="7">
        <f>'B&amp;C Inputs'!A56</f>
        <v>0</v>
      </c>
      <c r="B54" s="9">
        <f>'B&amp;C Inputs'!B56</f>
        <v>0</v>
      </c>
      <c r="C54" s="8">
        <f>'B&amp;C Inputs'!C56</f>
        <v>0</v>
      </c>
      <c r="D54" s="9">
        <f>'B&amp;C Inputs'!D56</f>
        <v>0</v>
      </c>
      <c r="E54" s="6">
        <f>IF($A54="","",(IF('B&amp;C Inputs'!E56="Y",'B&amp;C Inputs'!G7,0)+IF('B&amp;C Inputs'!F56="Y",'B&amp;C Inputs'!G8,0)+IF('B&amp;C Inputs'!G56="Y",'B&amp;C Inputs'!G9,0)+IF('B&amp;C Inputs'!H56="Y",'B&amp;C Inputs'!G10,0)+IF('B&amp;C Inputs'!I56="Y",'B&amp;C Inputs'!G11,0)+IF('B&amp;C Inputs'!J56="Y",'B&amp;C Inputs'!G12,0)))</f>
        <v>75816</v>
      </c>
      <c r="F54" s="10">
        <f>IF($A54="","",(IF('B&amp;C Inputs'!E56="Y",'B&amp;C Inputs'!K7,0)+IF('B&amp;C Inputs'!F56="Y",'B&amp;C Inputs'!K8,0)+IF('B&amp;C Inputs'!G56="Y",'B&amp;C Inputs'!K9,0)+IF('B&amp;C Inputs'!H56="Y",'B&amp;C Inputs'!K10,0)+IF('B&amp;C Inputs'!I56="Y",'B&amp;C Inputs'!K11,0)+IF('B&amp;C Inputs'!J56="Y",'B&amp;C Inputs'!K12,0)))</f>
        <v>1.1499999999999997</v>
      </c>
      <c r="G54" s="8">
        <f>IF($A54="","",IF($D54="Direct $",'B&amp;C Inputs'!K56,IF($D54="Per Bill",$C54*'B&amp;C Inputs'!H7,IF($D54="Time %",$C54*'B&amp;C Inputs'!K7,IF($D54="Per Bill (Applicable only)",IF($E54=0,0,$C54*(IF('B&amp;C Inputs'!E56="Y",'B&amp;C Inputs'!G7,0))/$E54),IF($D54="Time % (Applicable only)",IF($F54=0,0,$C54*(IF('B&amp;C Inputs'!E56="Y",'B&amp;C Inputs'!K7,0))/$F54),0))))))</f>
        <v>0</v>
      </c>
      <c r="H54" s="8">
        <f>IF($A54="","",IF($D54="Direct $",'B&amp;C Inputs'!L56,IF($D54="Per Bill",$C54*'B&amp;C Inputs'!H8,IF($D54="Time %",$C54*'B&amp;C Inputs'!K8,IF($D54="Per Bill (Applicable only)",IF($E54=0,0,$C54*(IF('B&amp;C Inputs'!F56="Y",'B&amp;C Inputs'!G8,0))/$E54),IF($D54="Time % (Applicable only)",IF($F54=0,0,$C54*(IF('B&amp;C Inputs'!F56="Y",'B&amp;C Inputs'!K8,0))/$F54),0))))))</f>
        <v>0</v>
      </c>
      <c r="I54" s="8">
        <f>IF($A54="","",IF($D54="Direct $",'B&amp;C Inputs'!M56,IF($D54="Per Bill",$C54*'B&amp;C Inputs'!H9,IF($D54="Time %",$C54*'B&amp;C Inputs'!K9,IF($D54="Per Bill (Applicable only)",IF($E54=0,0,$C54*(IF('B&amp;C Inputs'!G56="Y",'B&amp;C Inputs'!G9,0))/$E54),IF($D54="Time % (Applicable only)",IF($F54=0,0,$C54*(IF('B&amp;C Inputs'!G56="Y",'B&amp;C Inputs'!K9,0))/$F54),0))))))</f>
        <v>0</v>
      </c>
      <c r="J54" s="8">
        <f>IF($A54="","",IF($D54="Direct $",'B&amp;C Inputs'!N56,IF($D54="Per Bill",$C54*'B&amp;C Inputs'!H10,IF($D54="Time %",$C54*'B&amp;C Inputs'!K10,IF($D54="Per Bill (Applicable only)",IF($E54=0,0,$C54*(IF('B&amp;C Inputs'!H56="Y",'B&amp;C Inputs'!G10,0))/$E54),IF($D54="Time % (Applicable only)",IF($F54=0,0,$C54*(IF('B&amp;C Inputs'!H56="Y",'B&amp;C Inputs'!K10,0))/$F54),0))))))</f>
        <v>0</v>
      </c>
      <c r="K54" s="8">
        <f>IF($A54="","",IF($D54="Direct $",'B&amp;C Inputs'!O56,IF($D54="Per Bill",$C54*'B&amp;C Inputs'!H11,IF($D54="Time %",$C54*'B&amp;C Inputs'!K11,IF($D54="Per Bill (Applicable only)",IF($E54=0,0,$C54*(IF('B&amp;C Inputs'!I56="Y",'B&amp;C Inputs'!G11,0))/$E54),IF($D54="Time % (Applicable only)",IF($F54=0,0,$C54*(IF('B&amp;C Inputs'!I56="Y",'B&amp;C Inputs'!K11,0))/$F54),0))))))</f>
        <v>0</v>
      </c>
      <c r="L54" s="8">
        <f>IF($A54="","",IF($D54="Direct $",'B&amp;C Inputs'!P56,IF($D54="Per Bill",$C54*'B&amp;C Inputs'!H12,IF($D54="Time %",$C54*'B&amp;C Inputs'!K12,IF($D54="Per Bill (Applicable only)",IF($E54=0,0,$C54*(IF('B&amp;C Inputs'!J56="Y",'B&amp;C Inputs'!G12,0))/$E54),IF($D54="Time % (Applicable only)",IF($F54=0,0,$C54*(IF('B&amp;C Inputs'!J56="Y",'B&amp;C Inputs'!K12,0))/$F54),0))))))</f>
        <v>0</v>
      </c>
    </row>
    <row r="55" spans="1:12" hidden="1" x14ac:dyDescent="0.25">
      <c r="A55" s="7">
        <f>'B&amp;C Inputs'!A57</f>
        <v>0</v>
      </c>
      <c r="B55" s="9">
        <f>'B&amp;C Inputs'!B57</f>
        <v>0</v>
      </c>
      <c r="C55" s="8">
        <f>'B&amp;C Inputs'!C57</f>
        <v>0</v>
      </c>
      <c r="D55" s="9">
        <f>'B&amp;C Inputs'!D57</f>
        <v>0</v>
      </c>
      <c r="E55" s="6">
        <f>IF($A55="","",(IF('B&amp;C Inputs'!E57="Y",'B&amp;C Inputs'!G7,0)+IF('B&amp;C Inputs'!F57="Y",'B&amp;C Inputs'!G8,0)+IF('B&amp;C Inputs'!G57="Y",'B&amp;C Inputs'!G9,0)+IF('B&amp;C Inputs'!H57="Y",'B&amp;C Inputs'!G10,0)+IF('B&amp;C Inputs'!I57="Y",'B&amp;C Inputs'!G11,0)+IF('B&amp;C Inputs'!J57="Y",'B&amp;C Inputs'!G12,0)))</f>
        <v>75816</v>
      </c>
      <c r="F55" s="10">
        <f>IF($A55="","",(IF('B&amp;C Inputs'!E57="Y",'B&amp;C Inputs'!K7,0)+IF('B&amp;C Inputs'!F57="Y",'B&amp;C Inputs'!K8,0)+IF('B&amp;C Inputs'!G57="Y",'B&amp;C Inputs'!K9,0)+IF('B&amp;C Inputs'!H57="Y",'B&amp;C Inputs'!K10,0)+IF('B&amp;C Inputs'!I57="Y",'B&amp;C Inputs'!K11,0)+IF('B&amp;C Inputs'!J57="Y",'B&amp;C Inputs'!K12,0)))</f>
        <v>1.1499999999999997</v>
      </c>
      <c r="G55" s="8">
        <f>IF($A55="","",IF($D55="Direct $",'B&amp;C Inputs'!K57,IF($D55="Per Bill",$C55*'B&amp;C Inputs'!H7,IF($D55="Time %",$C55*'B&amp;C Inputs'!K7,IF($D55="Per Bill (Applicable only)",IF($E55=0,0,$C55*(IF('B&amp;C Inputs'!E57="Y",'B&amp;C Inputs'!G7,0))/$E55),IF($D55="Time % (Applicable only)",IF($F55=0,0,$C55*(IF('B&amp;C Inputs'!E57="Y",'B&amp;C Inputs'!K7,0))/$F55),0))))))</f>
        <v>0</v>
      </c>
      <c r="H55" s="8">
        <f>IF($A55="","",IF($D55="Direct $",'B&amp;C Inputs'!L57,IF($D55="Per Bill",$C55*'B&amp;C Inputs'!H8,IF($D55="Time %",$C55*'B&amp;C Inputs'!K8,IF($D55="Per Bill (Applicable only)",IF($E55=0,0,$C55*(IF('B&amp;C Inputs'!F57="Y",'B&amp;C Inputs'!G8,0))/$E55),IF($D55="Time % (Applicable only)",IF($F55=0,0,$C55*(IF('B&amp;C Inputs'!F57="Y",'B&amp;C Inputs'!K8,0))/$F55),0))))))</f>
        <v>0</v>
      </c>
      <c r="I55" s="8">
        <f>IF($A55="","",IF($D55="Direct $",'B&amp;C Inputs'!M57,IF($D55="Per Bill",$C55*'B&amp;C Inputs'!H9,IF($D55="Time %",$C55*'B&amp;C Inputs'!K9,IF($D55="Per Bill (Applicable only)",IF($E55=0,0,$C55*(IF('B&amp;C Inputs'!G57="Y",'B&amp;C Inputs'!G9,0))/$E55),IF($D55="Time % (Applicable only)",IF($F55=0,0,$C55*(IF('B&amp;C Inputs'!G57="Y",'B&amp;C Inputs'!K9,0))/$F55),0))))))</f>
        <v>0</v>
      </c>
      <c r="J55" s="8">
        <f>IF($A55="","",IF($D55="Direct $",'B&amp;C Inputs'!N57,IF($D55="Per Bill",$C55*'B&amp;C Inputs'!H10,IF($D55="Time %",$C55*'B&amp;C Inputs'!K10,IF($D55="Per Bill (Applicable only)",IF($E55=0,0,$C55*(IF('B&amp;C Inputs'!H57="Y",'B&amp;C Inputs'!G10,0))/$E55),IF($D55="Time % (Applicable only)",IF($F55=0,0,$C55*(IF('B&amp;C Inputs'!H57="Y",'B&amp;C Inputs'!K10,0))/$F55),0))))))</f>
        <v>0</v>
      </c>
      <c r="K55" s="8">
        <f>IF($A55="","",IF($D55="Direct $",'B&amp;C Inputs'!O57,IF($D55="Per Bill",$C55*'B&amp;C Inputs'!H11,IF($D55="Time %",$C55*'B&amp;C Inputs'!K11,IF($D55="Per Bill (Applicable only)",IF($E55=0,0,$C55*(IF('B&amp;C Inputs'!I57="Y",'B&amp;C Inputs'!G11,0))/$E55),IF($D55="Time % (Applicable only)",IF($F55=0,0,$C55*(IF('B&amp;C Inputs'!I57="Y",'B&amp;C Inputs'!K11,0))/$F55),0))))))</f>
        <v>0</v>
      </c>
      <c r="L55" s="8">
        <f>IF($A55="","",IF($D55="Direct $",'B&amp;C Inputs'!P57,IF($D55="Per Bill",$C55*'B&amp;C Inputs'!H12,IF($D55="Time %",$C55*'B&amp;C Inputs'!K12,IF($D55="Per Bill (Applicable only)",IF($E55=0,0,$C55*(IF('B&amp;C Inputs'!J57="Y",'B&amp;C Inputs'!G12,0))/$E55),IF($D55="Time % (Applicable only)",IF($F55=0,0,$C55*(IF('B&amp;C Inputs'!J57="Y",'B&amp;C Inputs'!K12,0))/$F55),0))))))</f>
        <v>0</v>
      </c>
    </row>
    <row r="56" spans="1:12" hidden="1" x14ac:dyDescent="0.25">
      <c r="A56" s="7">
        <f>'B&amp;C Inputs'!A58</f>
        <v>0</v>
      </c>
      <c r="B56" s="9">
        <f>'B&amp;C Inputs'!B58</f>
        <v>0</v>
      </c>
      <c r="C56" s="8">
        <f>'B&amp;C Inputs'!C58</f>
        <v>0</v>
      </c>
      <c r="D56" s="9">
        <f>'B&amp;C Inputs'!D58</f>
        <v>0</v>
      </c>
      <c r="E56" s="6">
        <f>IF($A56="","",(IF('B&amp;C Inputs'!E58="Y",'B&amp;C Inputs'!G7,0)+IF('B&amp;C Inputs'!F58="Y",'B&amp;C Inputs'!G8,0)+IF('B&amp;C Inputs'!G58="Y",'B&amp;C Inputs'!G9,0)+IF('B&amp;C Inputs'!H58="Y",'B&amp;C Inputs'!G10,0)+IF('B&amp;C Inputs'!I58="Y",'B&amp;C Inputs'!G11,0)+IF('B&amp;C Inputs'!J58="Y",'B&amp;C Inputs'!G12,0)))</f>
        <v>75816</v>
      </c>
      <c r="F56" s="10">
        <f>IF($A56="","",(IF('B&amp;C Inputs'!E58="Y",'B&amp;C Inputs'!K7,0)+IF('B&amp;C Inputs'!F58="Y",'B&amp;C Inputs'!K8,0)+IF('B&amp;C Inputs'!G58="Y",'B&amp;C Inputs'!K9,0)+IF('B&amp;C Inputs'!H58="Y",'B&amp;C Inputs'!K10,0)+IF('B&amp;C Inputs'!I58="Y",'B&amp;C Inputs'!K11,0)+IF('B&amp;C Inputs'!J58="Y",'B&amp;C Inputs'!K12,0)))</f>
        <v>1.1499999999999997</v>
      </c>
      <c r="G56" s="8">
        <f>IF($A56="","",IF($D56="Direct $",'B&amp;C Inputs'!K58,IF($D56="Per Bill",$C56*'B&amp;C Inputs'!H7,IF($D56="Time %",$C56*'B&amp;C Inputs'!K7,IF($D56="Per Bill (Applicable only)",IF($E56=0,0,$C56*(IF('B&amp;C Inputs'!E58="Y",'B&amp;C Inputs'!G7,0))/$E56),IF($D56="Time % (Applicable only)",IF($F56=0,0,$C56*(IF('B&amp;C Inputs'!E58="Y",'B&amp;C Inputs'!K7,0))/$F56),0))))))</f>
        <v>0</v>
      </c>
      <c r="H56" s="8">
        <f>IF($A56="","",IF($D56="Direct $",'B&amp;C Inputs'!L58,IF($D56="Per Bill",$C56*'B&amp;C Inputs'!H8,IF($D56="Time %",$C56*'B&amp;C Inputs'!K8,IF($D56="Per Bill (Applicable only)",IF($E56=0,0,$C56*(IF('B&amp;C Inputs'!F58="Y",'B&amp;C Inputs'!G8,0))/$E56),IF($D56="Time % (Applicable only)",IF($F56=0,0,$C56*(IF('B&amp;C Inputs'!F58="Y",'B&amp;C Inputs'!K8,0))/$F56),0))))))</f>
        <v>0</v>
      </c>
      <c r="I56" s="8">
        <f>IF($A56="","",IF($D56="Direct $",'B&amp;C Inputs'!M58,IF($D56="Per Bill",$C56*'B&amp;C Inputs'!H9,IF($D56="Time %",$C56*'B&amp;C Inputs'!K9,IF($D56="Per Bill (Applicable only)",IF($E56=0,0,$C56*(IF('B&amp;C Inputs'!G58="Y",'B&amp;C Inputs'!G9,0))/$E56),IF($D56="Time % (Applicable only)",IF($F56=0,0,$C56*(IF('B&amp;C Inputs'!G58="Y",'B&amp;C Inputs'!K9,0))/$F56),0))))))</f>
        <v>0</v>
      </c>
      <c r="J56" s="8">
        <f>IF($A56="","",IF($D56="Direct $",'B&amp;C Inputs'!N58,IF($D56="Per Bill",$C56*'B&amp;C Inputs'!H10,IF($D56="Time %",$C56*'B&amp;C Inputs'!K10,IF($D56="Per Bill (Applicable only)",IF($E56=0,0,$C56*(IF('B&amp;C Inputs'!H58="Y",'B&amp;C Inputs'!G10,0))/$E56),IF($D56="Time % (Applicable only)",IF($F56=0,0,$C56*(IF('B&amp;C Inputs'!H58="Y",'B&amp;C Inputs'!K10,0))/$F56),0))))))</f>
        <v>0</v>
      </c>
      <c r="K56" s="8">
        <f>IF($A56="","",IF($D56="Direct $",'B&amp;C Inputs'!O58,IF($D56="Per Bill",$C56*'B&amp;C Inputs'!H11,IF($D56="Time %",$C56*'B&amp;C Inputs'!K11,IF($D56="Per Bill (Applicable only)",IF($E56=0,0,$C56*(IF('B&amp;C Inputs'!I58="Y",'B&amp;C Inputs'!G11,0))/$E56),IF($D56="Time % (Applicable only)",IF($F56=0,0,$C56*(IF('B&amp;C Inputs'!I58="Y",'B&amp;C Inputs'!K11,0))/$F56),0))))))</f>
        <v>0</v>
      </c>
      <c r="L56" s="8">
        <f>IF($A56="","",IF($D56="Direct $",'B&amp;C Inputs'!P58,IF($D56="Per Bill",$C56*'B&amp;C Inputs'!H12,IF($D56="Time %",$C56*'B&amp;C Inputs'!K12,IF($D56="Per Bill (Applicable only)",IF($E56=0,0,$C56*(IF('B&amp;C Inputs'!J58="Y",'B&amp;C Inputs'!G12,0))/$E56),IF($D56="Time % (Applicable only)",IF($F56=0,0,$C56*(IF('B&amp;C Inputs'!J58="Y",'B&amp;C Inputs'!K12,0))/$F56),0))))))</f>
        <v>0</v>
      </c>
    </row>
    <row r="57" spans="1:12" hidden="1" x14ac:dyDescent="0.25">
      <c r="A57" s="7">
        <f>'B&amp;C Inputs'!A59</f>
        <v>0</v>
      </c>
      <c r="B57" s="9">
        <f>'B&amp;C Inputs'!B59</f>
        <v>0</v>
      </c>
      <c r="C57" s="8">
        <f>'B&amp;C Inputs'!C59</f>
        <v>0</v>
      </c>
      <c r="D57" s="9">
        <f>'B&amp;C Inputs'!D59</f>
        <v>0</v>
      </c>
      <c r="E57" s="6">
        <f>IF($A57="","",(IF('B&amp;C Inputs'!E59="Y",'B&amp;C Inputs'!G7,0)+IF('B&amp;C Inputs'!F59="Y",'B&amp;C Inputs'!G8,0)+IF('B&amp;C Inputs'!G59="Y",'B&amp;C Inputs'!G9,0)+IF('B&amp;C Inputs'!H59="Y",'B&amp;C Inputs'!G10,0)+IF('B&amp;C Inputs'!I59="Y",'B&amp;C Inputs'!G11,0)+IF('B&amp;C Inputs'!J59="Y",'B&amp;C Inputs'!G12,0)))</f>
        <v>75816</v>
      </c>
      <c r="F57" s="10">
        <f>IF($A57="","",(IF('B&amp;C Inputs'!E59="Y",'B&amp;C Inputs'!K7,0)+IF('B&amp;C Inputs'!F59="Y",'B&amp;C Inputs'!K8,0)+IF('B&amp;C Inputs'!G59="Y",'B&amp;C Inputs'!K9,0)+IF('B&amp;C Inputs'!H59="Y",'B&amp;C Inputs'!K10,0)+IF('B&amp;C Inputs'!I59="Y",'B&amp;C Inputs'!K11,0)+IF('B&amp;C Inputs'!J59="Y",'B&amp;C Inputs'!K12,0)))</f>
        <v>1.1499999999999997</v>
      </c>
      <c r="G57" s="8">
        <f>IF($A57="","",IF($D57="Direct $",'B&amp;C Inputs'!K59,IF($D57="Per Bill",$C57*'B&amp;C Inputs'!H7,IF($D57="Time %",$C57*'B&amp;C Inputs'!K7,IF($D57="Per Bill (Applicable only)",IF($E57=0,0,$C57*(IF('B&amp;C Inputs'!E59="Y",'B&amp;C Inputs'!G7,0))/$E57),IF($D57="Time % (Applicable only)",IF($F57=0,0,$C57*(IF('B&amp;C Inputs'!E59="Y",'B&amp;C Inputs'!K7,0))/$F57),0))))))</f>
        <v>0</v>
      </c>
      <c r="H57" s="8">
        <f>IF($A57="","",IF($D57="Direct $",'B&amp;C Inputs'!L59,IF($D57="Per Bill",$C57*'B&amp;C Inputs'!H8,IF($D57="Time %",$C57*'B&amp;C Inputs'!K8,IF($D57="Per Bill (Applicable only)",IF($E57=0,0,$C57*(IF('B&amp;C Inputs'!F59="Y",'B&amp;C Inputs'!G8,0))/$E57),IF($D57="Time % (Applicable only)",IF($F57=0,0,$C57*(IF('B&amp;C Inputs'!F59="Y",'B&amp;C Inputs'!K8,0))/$F57),0))))))</f>
        <v>0</v>
      </c>
      <c r="I57" s="8">
        <f>IF($A57="","",IF($D57="Direct $",'B&amp;C Inputs'!M59,IF($D57="Per Bill",$C57*'B&amp;C Inputs'!H9,IF($D57="Time %",$C57*'B&amp;C Inputs'!K9,IF($D57="Per Bill (Applicable only)",IF($E57=0,0,$C57*(IF('B&amp;C Inputs'!G59="Y",'B&amp;C Inputs'!G9,0))/$E57),IF($D57="Time % (Applicable only)",IF($F57=0,0,$C57*(IF('B&amp;C Inputs'!G59="Y",'B&amp;C Inputs'!K9,0))/$F57),0))))))</f>
        <v>0</v>
      </c>
      <c r="J57" s="8">
        <f>IF($A57="","",IF($D57="Direct $",'B&amp;C Inputs'!N59,IF($D57="Per Bill",$C57*'B&amp;C Inputs'!H10,IF($D57="Time %",$C57*'B&amp;C Inputs'!K10,IF($D57="Per Bill (Applicable only)",IF($E57=0,0,$C57*(IF('B&amp;C Inputs'!H59="Y",'B&amp;C Inputs'!G10,0))/$E57),IF($D57="Time % (Applicable only)",IF($F57=0,0,$C57*(IF('B&amp;C Inputs'!H59="Y",'B&amp;C Inputs'!K10,0))/$F57),0))))))</f>
        <v>0</v>
      </c>
      <c r="K57" s="8">
        <f>IF($A57="","",IF($D57="Direct $",'B&amp;C Inputs'!O59,IF($D57="Per Bill",$C57*'B&amp;C Inputs'!H11,IF($D57="Time %",$C57*'B&amp;C Inputs'!K11,IF($D57="Per Bill (Applicable only)",IF($E57=0,0,$C57*(IF('B&amp;C Inputs'!I59="Y",'B&amp;C Inputs'!G11,0))/$E57),IF($D57="Time % (Applicable only)",IF($F57=0,0,$C57*(IF('B&amp;C Inputs'!I59="Y",'B&amp;C Inputs'!K11,0))/$F57),0))))))</f>
        <v>0</v>
      </c>
      <c r="L57" s="8">
        <f>IF($A57="","",IF($D57="Direct $",'B&amp;C Inputs'!P59,IF($D57="Per Bill",$C57*'B&amp;C Inputs'!H12,IF($D57="Time %",$C57*'B&amp;C Inputs'!K12,IF($D57="Per Bill (Applicable only)",IF($E57=0,0,$C57*(IF('B&amp;C Inputs'!J59="Y",'B&amp;C Inputs'!G12,0))/$E57),IF($D57="Time % (Applicable only)",IF($F57=0,0,$C57*(IF('B&amp;C Inputs'!J59="Y",'B&amp;C Inputs'!K12,0))/$F57),0))))))</f>
        <v>0</v>
      </c>
    </row>
    <row r="58" spans="1:12" hidden="1" x14ac:dyDescent="0.25">
      <c r="A58" s="7">
        <f>'B&amp;C Inputs'!A60</f>
        <v>0</v>
      </c>
      <c r="B58" s="9">
        <f>'B&amp;C Inputs'!B60</f>
        <v>0</v>
      </c>
      <c r="C58" s="8">
        <f>'B&amp;C Inputs'!C60</f>
        <v>0</v>
      </c>
      <c r="D58" s="9">
        <f>'B&amp;C Inputs'!D60</f>
        <v>0</v>
      </c>
      <c r="E58" s="6">
        <f>IF($A58="","",(IF('B&amp;C Inputs'!E60="Y",'B&amp;C Inputs'!G7,0)+IF('B&amp;C Inputs'!F60="Y",'B&amp;C Inputs'!G8,0)+IF('B&amp;C Inputs'!G60="Y",'B&amp;C Inputs'!G9,0)+IF('B&amp;C Inputs'!H60="Y",'B&amp;C Inputs'!G10,0)+IF('B&amp;C Inputs'!I60="Y",'B&amp;C Inputs'!G11,0)+IF('B&amp;C Inputs'!J60="Y",'B&amp;C Inputs'!G12,0)))</f>
        <v>75816</v>
      </c>
      <c r="F58" s="10">
        <f>IF($A58="","",(IF('B&amp;C Inputs'!E60="Y",'B&amp;C Inputs'!K7,0)+IF('B&amp;C Inputs'!F60="Y",'B&amp;C Inputs'!K8,0)+IF('B&amp;C Inputs'!G60="Y",'B&amp;C Inputs'!K9,0)+IF('B&amp;C Inputs'!H60="Y",'B&amp;C Inputs'!K10,0)+IF('B&amp;C Inputs'!I60="Y",'B&amp;C Inputs'!K11,0)+IF('B&amp;C Inputs'!J60="Y",'B&amp;C Inputs'!K12,0)))</f>
        <v>1.1499999999999997</v>
      </c>
      <c r="G58" s="8">
        <f>IF($A58="","",IF($D58="Direct $",'B&amp;C Inputs'!K60,IF($D58="Per Bill",$C58*'B&amp;C Inputs'!H7,IF($D58="Time %",$C58*'B&amp;C Inputs'!K7,IF($D58="Per Bill (Applicable only)",IF($E58=0,0,$C58*(IF('B&amp;C Inputs'!E60="Y",'B&amp;C Inputs'!G7,0))/$E58),IF($D58="Time % (Applicable only)",IF($F58=0,0,$C58*(IF('B&amp;C Inputs'!E60="Y",'B&amp;C Inputs'!K7,0))/$F58),0))))))</f>
        <v>0</v>
      </c>
      <c r="H58" s="8">
        <f>IF($A58="","",IF($D58="Direct $",'B&amp;C Inputs'!L60,IF($D58="Per Bill",$C58*'B&amp;C Inputs'!H8,IF($D58="Time %",$C58*'B&amp;C Inputs'!K8,IF($D58="Per Bill (Applicable only)",IF($E58=0,0,$C58*(IF('B&amp;C Inputs'!F60="Y",'B&amp;C Inputs'!G8,0))/$E58),IF($D58="Time % (Applicable only)",IF($F58=0,0,$C58*(IF('B&amp;C Inputs'!F60="Y",'B&amp;C Inputs'!K8,0))/$F58),0))))))</f>
        <v>0</v>
      </c>
      <c r="I58" s="8">
        <f>IF($A58="","",IF($D58="Direct $",'B&amp;C Inputs'!M60,IF($D58="Per Bill",$C58*'B&amp;C Inputs'!H9,IF($D58="Time %",$C58*'B&amp;C Inputs'!K9,IF($D58="Per Bill (Applicable only)",IF($E58=0,0,$C58*(IF('B&amp;C Inputs'!G60="Y",'B&amp;C Inputs'!G9,0))/$E58),IF($D58="Time % (Applicable only)",IF($F58=0,0,$C58*(IF('B&amp;C Inputs'!G60="Y",'B&amp;C Inputs'!K9,0))/$F58),0))))))</f>
        <v>0</v>
      </c>
      <c r="J58" s="8">
        <f>IF($A58="","",IF($D58="Direct $",'B&amp;C Inputs'!N60,IF($D58="Per Bill",$C58*'B&amp;C Inputs'!H10,IF($D58="Time %",$C58*'B&amp;C Inputs'!K10,IF($D58="Per Bill (Applicable only)",IF($E58=0,0,$C58*(IF('B&amp;C Inputs'!H60="Y",'B&amp;C Inputs'!G10,0))/$E58),IF($D58="Time % (Applicable only)",IF($F58=0,0,$C58*(IF('B&amp;C Inputs'!H60="Y",'B&amp;C Inputs'!K10,0))/$F58),0))))))</f>
        <v>0</v>
      </c>
      <c r="K58" s="8">
        <f>IF($A58="","",IF($D58="Direct $",'B&amp;C Inputs'!O60,IF($D58="Per Bill",$C58*'B&amp;C Inputs'!H11,IF($D58="Time %",$C58*'B&amp;C Inputs'!K11,IF($D58="Per Bill (Applicable only)",IF($E58=0,0,$C58*(IF('B&amp;C Inputs'!I60="Y",'B&amp;C Inputs'!G11,0))/$E58),IF($D58="Time % (Applicable only)",IF($F58=0,0,$C58*(IF('B&amp;C Inputs'!I60="Y",'B&amp;C Inputs'!K11,0))/$F58),0))))))</f>
        <v>0</v>
      </c>
      <c r="L58" s="8">
        <f>IF($A58="","",IF($D58="Direct $",'B&amp;C Inputs'!P60,IF($D58="Per Bill",$C58*'B&amp;C Inputs'!H12,IF($D58="Time %",$C58*'B&amp;C Inputs'!K12,IF($D58="Per Bill (Applicable only)",IF($E58=0,0,$C58*(IF('B&amp;C Inputs'!J60="Y",'B&amp;C Inputs'!G12,0))/$E58),IF($D58="Time % (Applicable only)",IF($F58=0,0,$C58*(IF('B&amp;C Inputs'!J60="Y",'B&amp;C Inputs'!K12,0))/$F58),0))))))</f>
        <v>0</v>
      </c>
    </row>
    <row r="59" spans="1:12" hidden="1" x14ac:dyDescent="0.25">
      <c r="A59" s="7">
        <f>'B&amp;C Inputs'!A61</f>
        <v>0</v>
      </c>
      <c r="B59" s="9">
        <f>'B&amp;C Inputs'!B61</f>
        <v>0</v>
      </c>
      <c r="C59" s="8">
        <f>'B&amp;C Inputs'!C61</f>
        <v>0</v>
      </c>
      <c r="D59" s="9">
        <f>'B&amp;C Inputs'!D61</f>
        <v>0</v>
      </c>
      <c r="E59" s="6">
        <f>IF($A59="","",(IF('B&amp;C Inputs'!E61="Y",'B&amp;C Inputs'!G7,0)+IF('B&amp;C Inputs'!F61="Y",'B&amp;C Inputs'!G8,0)+IF('B&amp;C Inputs'!G61="Y",'B&amp;C Inputs'!G9,0)+IF('B&amp;C Inputs'!H61="Y",'B&amp;C Inputs'!G10,0)+IF('B&amp;C Inputs'!I61="Y",'B&amp;C Inputs'!G11,0)+IF('B&amp;C Inputs'!J61="Y",'B&amp;C Inputs'!G12,0)))</f>
        <v>75816</v>
      </c>
      <c r="F59" s="10">
        <f>IF($A59="","",(IF('B&amp;C Inputs'!E61="Y",'B&amp;C Inputs'!K7,0)+IF('B&amp;C Inputs'!F61="Y",'B&amp;C Inputs'!K8,0)+IF('B&amp;C Inputs'!G61="Y",'B&amp;C Inputs'!K9,0)+IF('B&amp;C Inputs'!H61="Y",'B&amp;C Inputs'!K10,0)+IF('B&amp;C Inputs'!I61="Y",'B&amp;C Inputs'!K11,0)+IF('B&amp;C Inputs'!J61="Y",'B&amp;C Inputs'!K12,0)))</f>
        <v>1.1499999999999997</v>
      </c>
      <c r="G59" s="8">
        <f>IF($A59="","",IF($D59="Direct $",'B&amp;C Inputs'!K61,IF($D59="Per Bill",$C59*'B&amp;C Inputs'!H7,IF($D59="Time %",$C59*'B&amp;C Inputs'!K7,IF($D59="Per Bill (Applicable only)",IF($E59=0,0,$C59*(IF('B&amp;C Inputs'!E61="Y",'B&amp;C Inputs'!G7,0))/$E59),IF($D59="Time % (Applicable only)",IF($F59=0,0,$C59*(IF('B&amp;C Inputs'!E61="Y",'B&amp;C Inputs'!K7,0))/$F59),0))))))</f>
        <v>0</v>
      </c>
      <c r="H59" s="8">
        <f>IF($A59="","",IF($D59="Direct $",'B&amp;C Inputs'!L61,IF($D59="Per Bill",$C59*'B&amp;C Inputs'!H8,IF($D59="Time %",$C59*'B&amp;C Inputs'!K8,IF($D59="Per Bill (Applicable only)",IF($E59=0,0,$C59*(IF('B&amp;C Inputs'!F61="Y",'B&amp;C Inputs'!G8,0))/$E59),IF($D59="Time % (Applicable only)",IF($F59=0,0,$C59*(IF('B&amp;C Inputs'!F61="Y",'B&amp;C Inputs'!K8,0))/$F59),0))))))</f>
        <v>0</v>
      </c>
      <c r="I59" s="8">
        <f>IF($A59="","",IF($D59="Direct $",'B&amp;C Inputs'!M61,IF($D59="Per Bill",$C59*'B&amp;C Inputs'!H9,IF($D59="Time %",$C59*'B&amp;C Inputs'!K9,IF($D59="Per Bill (Applicable only)",IF($E59=0,0,$C59*(IF('B&amp;C Inputs'!G61="Y",'B&amp;C Inputs'!G9,0))/$E59),IF($D59="Time % (Applicable only)",IF($F59=0,0,$C59*(IF('B&amp;C Inputs'!G61="Y",'B&amp;C Inputs'!K9,0))/$F59),0))))))</f>
        <v>0</v>
      </c>
      <c r="J59" s="8">
        <f>IF($A59="","",IF($D59="Direct $",'B&amp;C Inputs'!N61,IF($D59="Per Bill",$C59*'B&amp;C Inputs'!H10,IF($D59="Time %",$C59*'B&amp;C Inputs'!K10,IF($D59="Per Bill (Applicable only)",IF($E59=0,0,$C59*(IF('B&amp;C Inputs'!H61="Y",'B&amp;C Inputs'!G10,0))/$E59),IF($D59="Time % (Applicable only)",IF($F59=0,0,$C59*(IF('B&amp;C Inputs'!H61="Y",'B&amp;C Inputs'!K10,0))/$F59),0))))))</f>
        <v>0</v>
      </c>
      <c r="K59" s="8">
        <f>IF($A59="","",IF($D59="Direct $",'B&amp;C Inputs'!O61,IF($D59="Per Bill",$C59*'B&amp;C Inputs'!H11,IF($D59="Time %",$C59*'B&amp;C Inputs'!K11,IF($D59="Per Bill (Applicable only)",IF($E59=0,0,$C59*(IF('B&amp;C Inputs'!I61="Y",'B&amp;C Inputs'!G11,0))/$E59),IF($D59="Time % (Applicable only)",IF($F59=0,0,$C59*(IF('B&amp;C Inputs'!I61="Y",'B&amp;C Inputs'!K11,0))/$F59),0))))))</f>
        <v>0</v>
      </c>
      <c r="L59" s="8">
        <f>IF($A59="","",IF($D59="Direct $",'B&amp;C Inputs'!P61,IF($D59="Per Bill",$C59*'B&amp;C Inputs'!H12,IF($D59="Time %",$C59*'B&amp;C Inputs'!K12,IF($D59="Per Bill (Applicable only)",IF($E59=0,0,$C59*(IF('B&amp;C Inputs'!J61="Y",'B&amp;C Inputs'!G12,0))/$E59),IF($D59="Time % (Applicable only)",IF($F59=0,0,$C59*(IF('B&amp;C Inputs'!J61="Y",'B&amp;C Inputs'!K12,0))/$F59),0))))))</f>
        <v>0</v>
      </c>
    </row>
    <row r="60" spans="1:12" hidden="1" x14ac:dyDescent="0.25">
      <c r="A60" s="7">
        <f>'B&amp;C Inputs'!A62</f>
        <v>0</v>
      </c>
      <c r="B60" s="9">
        <f>'B&amp;C Inputs'!B62</f>
        <v>0</v>
      </c>
      <c r="C60" s="8">
        <f>'B&amp;C Inputs'!C62</f>
        <v>0</v>
      </c>
      <c r="D60" s="9">
        <f>'B&amp;C Inputs'!D62</f>
        <v>0</v>
      </c>
      <c r="E60" s="6">
        <f>IF($A60="","",(IF('B&amp;C Inputs'!E62="Y",'B&amp;C Inputs'!G7,0)+IF('B&amp;C Inputs'!F62="Y",'B&amp;C Inputs'!G8,0)+IF('B&amp;C Inputs'!G62="Y",'B&amp;C Inputs'!G9,0)+IF('B&amp;C Inputs'!H62="Y",'B&amp;C Inputs'!G10,0)+IF('B&amp;C Inputs'!I62="Y",'B&amp;C Inputs'!G11,0)+IF('B&amp;C Inputs'!J62="Y",'B&amp;C Inputs'!G12,0)))</f>
        <v>75816</v>
      </c>
      <c r="F60" s="10">
        <f>IF($A60="","",(IF('B&amp;C Inputs'!E62="Y",'B&amp;C Inputs'!K7,0)+IF('B&amp;C Inputs'!F62="Y",'B&amp;C Inputs'!K8,0)+IF('B&amp;C Inputs'!G62="Y",'B&amp;C Inputs'!K9,0)+IF('B&amp;C Inputs'!H62="Y",'B&amp;C Inputs'!K10,0)+IF('B&amp;C Inputs'!I62="Y",'B&amp;C Inputs'!K11,0)+IF('B&amp;C Inputs'!J62="Y",'B&amp;C Inputs'!K12,0)))</f>
        <v>1.1499999999999997</v>
      </c>
      <c r="G60" s="8">
        <f>IF($A60="","",IF($D60="Direct $",'B&amp;C Inputs'!K62,IF($D60="Per Bill",$C60*'B&amp;C Inputs'!H7,IF($D60="Time %",$C60*'B&amp;C Inputs'!K7,IF($D60="Per Bill (Applicable only)",IF($E60=0,0,$C60*(IF('B&amp;C Inputs'!E62="Y",'B&amp;C Inputs'!G7,0))/$E60),IF($D60="Time % (Applicable only)",IF($F60=0,0,$C60*(IF('B&amp;C Inputs'!E62="Y",'B&amp;C Inputs'!K7,0))/$F60),0))))))</f>
        <v>0</v>
      </c>
      <c r="H60" s="8">
        <f>IF($A60="","",IF($D60="Direct $",'B&amp;C Inputs'!L62,IF($D60="Per Bill",$C60*'B&amp;C Inputs'!H8,IF($D60="Time %",$C60*'B&amp;C Inputs'!K8,IF($D60="Per Bill (Applicable only)",IF($E60=0,0,$C60*(IF('B&amp;C Inputs'!F62="Y",'B&amp;C Inputs'!G8,0))/$E60),IF($D60="Time % (Applicable only)",IF($F60=0,0,$C60*(IF('B&amp;C Inputs'!F62="Y",'B&amp;C Inputs'!K8,0))/$F60),0))))))</f>
        <v>0</v>
      </c>
      <c r="I60" s="8">
        <f>IF($A60="","",IF($D60="Direct $",'B&amp;C Inputs'!M62,IF($D60="Per Bill",$C60*'B&amp;C Inputs'!H9,IF($D60="Time %",$C60*'B&amp;C Inputs'!K9,IF($D60="Per Bill (Applicable only)",IF($E60=0,0,$C60*(IF('B&amp;C Inputs'!G62="Y",'B&amp;C Inputs'!G9,0))/$E60),IF($D60="Time % (Applicable only)",IF($F60=0,0,$C60*(IF('B&amp;C Inputs'!G62="Y",'B&amp;C Inputs'!K9,0))/$F60),0))))))</f>
        <v>0</v>
      </c>
      <c r="J60" s="8">
        <f>IF($A60="","",IF($D60="Direct $",'B&amp;C Inputs'!N62,IF($D60="Per Bill",$C60*'B&amp;C Inputs'!H10,IF($D60="Time %",$C60*'B&amp;C Inputs'!K10,IF($D60="Per Bill (Applicable only)",IF($E60=0,0,$C60*(IF('B&amp;C Inputs'!H62="Y",'B&amp;C Inputs'!G10,0))/$E60),IF($D60="Time % (Applicable only)",IF($F60=0,0,$C60*(IF('B&amp;C Inputs'!H62="Y",'B&amp;C Inputs'!K10,0))/$F60),0))))))</f>
        <v>0</v>
      </c>
      <c r="K60" s="8">
        <f>IF($A60="","",IF($D60="Direct $",'B&amp;C Inputs'!O62,IF($D60="Per Bill",$C60*'B&amp;C Inputs'!H11,IF($D60="Time %",$C60*'B&amp;C Inputs'!K11,IF($D60="Per Bill (Applicable only)",IF($E60=0,0,$C60*(IF('B&amp;C Inputs'!I62="Y",'B&amp;C Inputs'!G11,0))/$E60),IF($D60="Time % (Applicable only)",IF($F60=0,0,$C60*(IF('B&amp;C Inputs'!I62="Y",'B&amp;C Inputs'!K11,0))/$F60),0))))))</f>
        <v>0</v>
      </c>
      <c r="L60" s="8">
        <f>IF($A60="","",IF($D60="Direct $",'B&amp;C Inputs'!P62,IF($D60="Per Bill",$C60*'B&amp;C Inputs'!H12,IF($D60="Time %",$C60*'B&amp;C Inputs'!K12,IF($D60="Per Bill (Applicable only)",IF($E60=0,0,$C60*(IF('B&amp;C Inputs'!J62="Y",'B&amp;C Inputs'!G12,0))/$E60),IF($D60="Time % (Applicable only)",IF($F60=0,0,$C60*(IF('B&amp;C Inputs'!J62="Y",'B&amp;C Inputs'!K12,0))/$F60),0))))))</f>
        <v>0</v>
      </c>
    </row>
    <row r="61" spans="1:12" hidden="1" x14ac:dyDescent="0.25">
      <c r="A61" s="7">
        <f>'B&amp;C Inputs'!A63</f>
        <v>0</v>
      </c>
      <c r="B61" s="9">
        <f>'B&amp;C Inputs'!B63</f>
        <v>0</v>
      </c>
      <c r="C61" s="8">
        <f>'B&amp;C Inputs'!C63</f>
        <v>0</v>
      </c>
      <c r="D61" s="9">
        <f>'B&amp;C Inputs'!D63</f>
        <v>0</v>
      </c>
      <c r="E61" s="6">
        <f>IF($A61="","",(IF('B&amp;C Inputs'!E63="Y",'B&amp;C Inputs'!G7,0)+IF('B&amp;C Inputs'!F63="Y",'B&amp;C Inputs'!G8,0)+IF('B&amp;C Inputs'!G63="Y",'B&amp;C Inputs'!G9,0)+IF('B&amp;C Inputs'!H63="Y",'B&amp;C Inputs'!G10,0)+IF('B&amp;C Inputs'!I63="Y",'B&amp;C Inputs'!G11,0)+IF('B&amp;C Inputs'!J63="Y",'B&amp;C Inputs'!G12,0)))</f>
        <v>75816</v>
      </c>
      <c r="F61" s="10">
        <f>IF($A61="","",(IF('B&amp;C Inputs'!E63="Y",'B&amp;C Inputs'!K7,0)+IF('B&amp;C Inputs'!F63="Y",'B&amp;C Inputs'!K8,0)+IF('B&amp;C Inputs'!G63="Y",'B&amp;C Inputs'!K9,0)+IF('B&amp;C Inputs'!H63="Y",'B&amp;C Inputs'!K10,0)+IF('B&amp;C Inputs'!I63="Y",'B&amp;C Inputs'!K11,0)+IF('B&amp;C Inputs'!J63="Y",'B&amp;C Inputs'!K12,0)))</f>
        <v>1.1499999999999997</v>
      </c>
      <c r="G61" s="8">
        <f>IF($A61="","",IF($D61="Direct $",'B&amp;C Inputs'!K63,IF($D61="Per Bill",$C61*'B&amp;C Inputs'!H7,IF($D61="Time %",$C61*'B&amp;C Inputs'!K7,IF($D61="Per Bill (Applicable only)",IF($E61=0,0,$C61*(IF('B&amp;C Inputs'!E63="Y",'B&amp;C Inputs'!G7,0))/$E61),IF($D61="Time % (Applicable only)",IF($F61=0,0,$C61*(IF('B&amp;C Inputs'!E63="Y",'B&amp;C Inputs'!K7,0))/$F61),0))))))</f>
        <v>0</v>
      </c>
      <c r="H61" s="8">
        <f>IF($A61="","",IF($D61="Direct $",'B&amp;C Inputs'!L63,IF($D61="Per Bill",$C61*'B&amp;C Inputs'!H8,IF($D61="Time %",$C61*'B&amp;C Inputs'!K8,IF($D61="Per Bill (Applicable only)",IF($E61=0,0,$C61*(IF('B&amp;C Inputs'!F63="Y",'B&amp;C Inputs'!G8,0))/$E61),IF($D61="Time % (Applicable only)",IF($F61=0,0,$C61*(IF('B&amp;C Inputs'!F63="Y",'B&amp;C Inputs'!K8,0))/$F61),0))))))</f>
        <v>0</v>
      </c>
      <c r="I61" s="8">
        <f>IF($A61="","",IF($D61="Direct $",'B&amp;C Inputs'!M63,IF($D61="Per Bill",$C61*'B&amp;C Inputs'!H9,IF($D61="Time %",$C61*'B&amp;C Inputs'!K9,IF($D61="Per Bill (Applicable only)",IF($E61=0,0,$C61*(IF('B&amp;C Inputs'!G63="Y",'B&amp;C Inputs'!G9,0))/$E61),IF($D61="Time % (Applicable only)",IF($F61=0,0,$C61*(IF('B&amp;C Inputs'!G63="Y",'B&amp;C Inputs'!K9,0))/$F61),0))))))</f>
        <v>0</v>
      </c>
      <c r="J61" s="8">
        <f>IF($A61="","",IF($D61="Direct $",'B&amp;C Inputs'!N63,IF($D61="Per Bill",$C61*'B&amp;C Inputs'!H10,IF($D61="Time %",$C61*'B&amp;C Inputs'!K10,IF($D61="Per Bill (Applicable only)",IF($E61=0,0,$C61*(IF('B&amp;C Inputs'!H63="Y",'B&amp;C Inputs'!G10,0))/$E61),IF($D61="Time % (Applicable only)",IF($F61=0,0,$C61*(IF('B&amp;C Inputs'!H63="Y",'B&amp;C Inputs'!K10,0))/$F61),0))))))</f>
        <v>0</v>
      </c>
      <c r="K61" s="8">
        <f>IF($A61="","",IF($D61="Direct $",'B&amp;C Inputs'!O63,IF($D61="Per Bill",$C61*'B&amp;C Inputs'!H11,IF($D61="Time %",$C61*'B&amp;C Inputs'!K11,IF($D61="Per Bill (Applicable only)",IF($E61=0,0,$C61*(IF('B&amp;C Inputs'!I63="Y",'B&amp;C Inputs'!G11,0))/$E61),IF($D61="Time % (Applicable only)",IF($F61=0,0,$C61*(IF('B&amp;C Inputs'!I63="Y",'B&amp;C Inputs'!K11,0))/$F61),0))))))</f>
        <v>0</v>
      </c>
      <c r="L61" s="8">
        <f>IF($A61="","",IF($D61="Direct $",'B&amp;C Inputs'!P63,IF($D61="Per Bill",$C61*'B&amp;C Inputs'!H12,IF($D61="Time %",$C61*'B&amp;C Inputs'!K12,IF($D61="Per Bill (Applicable only)",IF($E61=0,0,$C61*(IF('B&amp;C Inputs'!J63="Y",'B&amp;C Inputs'!G12,0))/$E61),IF($D61="Time % (Applicable only)",IF($F61=0,0,$C61*(IF('B&amp;C Inputs'!J63="Y",'B&amp;C Inputs'!K12,0))/$F61),0))))))</f>
        <v>0</v>
      </c>
    </row>
    <row r="62" spans="1:12" hidden="1" x14ac:dyDescent="0.25">
      <c r="A62" s="7">
        <f>'B&amp;C Inputs'!A64</f>
        <v>0</v>
      </c>
      <c r="B62" s="9">
        <f>'B&amp;C Inputs'!B64</f>
        <v>0</v>
      </c>
      <c r="C62" s="8">
        <f>'B&amp;C Inputs'!C64</f>
        <v>0</v>
      </c>
      <c r="D62" s="9">
        <f>'B&amp;C Inputs'!D64</f>
        <v>0</v>
      </c>
      <c r="E62" s="6">
        <f>IF($A62="","",(IF('B&amp;C Inputs'!E64="Y",'B&amp;C Inputs'!G7,0)+IF('B&amp;C Inputs'!F64="Y",'B&amp;C Inputs'!G8,0)+IF('B&amp;C Inputs'!G64="Y",'B&amp;C Inputs'!G9,0)+IF('B&amp;C Inputs'!H64="Y",'B&amp;C Inputs'!G10,0)+IF('B&amp;C Inputs'!I64="Y",'B&amp;C Inputs'!G11,0)+IF('B&amp;C Inputs'!J64="Y",'B&amp;C Inputs'!G12,0)))</f>
        <v>75816</v>
      </c>
      <c r="F62" s="10">
        <f>IF($A62="","",(IF('B&amp;C Inputs'!E64="Y",'B&amp;C Inputs'!K7,0)+IF('B&amp;C Inputs'!F64="Y",'B&amp;C Inputs'!K8,0)+IF('B&amp;C Inputs'!G64="Y",'B&amp;C Inputs'!K9,0)+IF('B&amp;C Inputs'!H64="Y",'B&amp;C Inputs'!K10,0)+IF('B&amp;C Inputs'!I64="Y",'B&amp;C Inputs'!K11,0)+IF('B&amp;C Inputs'!J64="Y",'B&amp;C Inputs'!K12,0)))</f>
        <v>1.1499999999999997</v>
      </c>
      <c r="G62" s="8">
        <f>IF($A62="","",IF($D62="Direct $",'B&amp;C Inputs'!K64,IF($D62="Per Bill",$C62*'B&amp;C Inputs'!H7,IF($D62="Time %",$C62*'B&amp;C Inputs'!K7,IF($D62="Per Bill (Applicable only)",IF($E62=0,0,$C62*(IF('B&amp;C Inputs'!E64="Y",'B&amp;C Inputs'!G7,0))/$E62),IF($D62="Time % (Applicable only)",IF($F62=0,0,$C62*(IF('B&amp;C Inputs'!E64="Y",'B&amp;C Inputs'!K7,0))/$F62),0))))))</f>
        <v>0</v>
      </c>
      <c r="H62" s="8">
        <f>IF($A62="","",IF($D62="Direct $",'B&amp;C Inputs'!L64,IF($D62="Per Bill",$C62*'B&amp;C Inputs'!H8,IF($D62="Time %",$C62*'B&amp;C Inputs'!K8,IF($D62="Per Bill (Applicable only)",IF($E62=0,0,$C62*(IF('B&amp;C Inputs'!F64="Y",'B&amp;C Inputs'!G8,0))/$E62),IF($D62="Time % (Applicable only)",IF($F62=0,0,$C62*(IF('B&amp;C Inputs'!F64="Y",'B&amp;C Inputs'!K8,0))/$F62),0))))))</f>
        <v>0</v>
      </c>
      <c r="I62" s="8">
        <f>IF($A62="","",IF($D62="Direct $",'B&amp;C Inputs'!M64,IF($D62="Per Bill",$C62*'B&amp;C Inputs'!H9,IF($D62="Time %",$C62*'B&amp;C Inputs'!K9,IF($D62="Per Bill (Applicable only)",IF($E62=0,0,$C62*(IF('B&amp;C Inputs'!G64="Y",'B&amp;C Inputs'!G9,0))/$E62),IF($D62="Time % (Applicable only)",IF($F62=0,0,$C62*(IF('B&amp;C Inputs'!G64="Y",'B&amp;C Inputs'!K9,0))/$F62),0))))))</f>
        <v>0</v>
      </c>
      <c r="J62" s="8">
        <f>IF($A62="","",IF($D62="Direct $",'B&amp;C Inputs'!N64,IF($D62="Per Bill",$C62*'B&amp;C Inputs'!H10,IF($D62="Time %",$C62*'B&amp;C Inputs'!K10,IF($D62="Per Bill (Applicable only)",IF($E62=0,0,$C62*(IF('B&amp;C Inputs'!H64="Y",'B&amp;C Inputs'!G10,0))/$E62),IF($D62="Time % (Applicable only)",IF($F62=0,0,$C62*(IF('B&amp;C Inputs'!H64="Y",'B&amp;C Inputs'!K10,0))/$F62),0))))))</f>
        <v>0</v>
      </c>
      <c r="K62" s="8">
        <f>IF($A62="","",IF($D62="Direct $",'B&amp;C Inputs'!O64,IF($D62="Per Bill",$C62*'B&amp;C Inputs'!H11,IF($D62="Time %",$C62*'B&amp;C Inputs'!K11,IF($D62="Per Bill (Applicable only)",IF($E62=0,0,$C62*(IF('B&amp;C Inputs'!I64="Y",'B&amp;C Inputs'!G11,0))/$E62),IF($D62="Time % (Applicable only)",IF($F62=0,0,$C62*(IF('B&amp;C Inputs'!I64="Y",'B&amp;C Inputs'!K11,0))/$F62),0))))))</f>
        <v>0</v>
      </c>
      <c r="L62" s="8">
        <f>IF($A62="","",IF($D62="Direct $",'B&amp;C Inputs'!P64,IF($D62="Per Bill",$C62*'B&amp;C Inputs'!H12,IF($D62="Time %",$C62*'B&amp;C Inputs'!K12,IF($D62="Per Bill (Applicable only)",IF($E62=0,0,$C62*(IF('B&amp;C Inputs'!J64="Y",'B&amp;C Inputs'!G12,0))/$E62),IF($D62="Time % (Applicable only)",IF($F62=0,0,$C62*(IF('B&amp;C Inputs'!J64="Y",'B&amp;C Inputs'!K12,0))/$F62),0))))))</f>
        <v>0</v>
      </c>
    </row>
    <row r="63" spans="1:12" hidden="1" x14ac:dyDescent="0.25">
      <c r="A63" s="7">
        <f>'B&amp;C Inputs'!A65</f>
        <v>0</v>
      </c>
      <c r="B63" s="9">
        <f>'B&amp;C Inputs'!B65</f>
        <v>0</v>
      </c>
      <c r="C63" s="8">
        <f>'B&amp;C Inputs'!C65</f>
        <v>0</v>
      </c>
      <c r="D63" s="9">
        <f>'B&amp;C Inputs'!D65</f>
        <v>0</v>
      </c>
      <c r="E63" s="6">
        <f>IF($A63="","",(IF('B&amp;C Inputs'!E65="Y",'B&amp;C Inputs'!G7,0)+IF('B&amp;C Inputs'!F65="Y",'B&amp;C Inputs'!G8,0)+IF('B&amp;C Inputs'!G65="Y",'B&amp;C Inputs'!G9,0)+IF('B&amp;C Inputs'!H65="Y",'B&amp;C Inputs'!G10,0)+IF('B&amp;C Inputs'!I65="Y",'B&amp;C Inputs'!G11,0)+IF('B&amp;C Inputs'!J65="Y",'B&amp;C Inputs'!G12,0)))</f>
        <v>75816</v>
      </c>
      <c r="F63" s="10">
        <f>IF($A63="","",(IF('B&amp;C Inputs'!E65="Y",'B&amp;C Inputs'!K7,0)+IF('B&amp;C Inputs'!F65="Y",'B&amp;C Inputs'!K8,0)+IF('B&amp;C Inputs'!G65="Y",'B&amp;C Inputs'!K9,0)+IF('B&amp;C Inputs'!H65="Y",'B&amp;C Inputs'!K10,0)+IF('B&amp;C Inputs'!I65="Y",'B&amp;C Inputs'!K11,0)+IF('B&amp;C Inputs'!J65="Y",'B&amp;C Inputs'!K12,0)))</f>
        <v>1.1499999999999997</v>
      </c>
      <c r="G63" s="8">
        <f>IF($A63="","",IF($D63="Direct $",'B&amp;C Inputs'!K65,IF($D63="Per Bill",$C63*'B&amp;C Inputs'!H7,IF($D63="Time %",$C63*'B&amp;C Inputs'!K7,IF($D63="Per Bill (Applicable only)",IF($E63=0,0,$C63*(IF('B&amp;C Inputs'!E65="Y",'B&amp;C Inputs'!G7,0))/$E63),IF($D63="Time % (Applicable only)",IF($F63=0,0,$C63*(IF('B&amp;C Inputs'!E65="Y",'B&amp;C Inputs'!K7,0))/$F63),0))))))</f>
        <v>0</v>
      </c>
      <c r="H63" s="8">
        <f>IF($A63="","",IF($D63="Direct $",'B&amp;C Inputs'!L65,IF($D63="Per Bill",$C63*'B&amp;C Inputs'!H8,IF($D63="Time %",$C63*'B&amp;C Inputs'!K8,IF($D63="Per Bill (Applicable only)",IF($E63=0,0,$C63*(IF('B&amp;C Inputs'!F65="Y",'B&amp;C Inputs'!G8,0))/$E63),IF($D63="Time % (Applicable only)",IF($F63=0,0,$C63*(IF('B&amp;C Inputs'!F65="Y",'B&amp;C Inputs'!K8,0))/$F63),0))))))</f>
        <v>0</v>
      </c>
      <c r="I63" s="8">
        <f>IF($A63="","",IF($D63="Direct $",'B&amp;C Inputs'!M65,IF($D63="Per Bill",$C63*'B&amp;C Inputs'!H9,IF($D63="Time %",$C63*'B&amp;C Inputs'!K9,IF($D63="Per Bill (Applicable only)",IF($E63=0,0,$C63*(IF('B&amp;C Inputs'!G65="Y",'B&amp;C Inputs'!G9,0))/$E63),IF($D63="Time % (Applicable only)",IF($F63=0,0,$C63*(IF('B&amp;C Inputs'!G65="Y",'B&amp;C Inputs'!K9,0))/$F63),0))))))</f>
        <v>0</v>
      </c>
      <c r="J63" s="8">
        <f>IF($A63="","",IF($D63="Direct $",'B&amp;C Inputs'!N65,IF($D63="Per Bill",$C63*'B&amp;C Inputs'!H10,IF($D63="Time %",$C63*'B&amp;C Inputs'!K10,IF($D63="Per Bill (Applicable only)",IF($E63=0,0,$C63*(IF('B&amp;C Inputs'!H65="Y",'B&amp;C Inputs'!G10,0))/$E63),IF($D63="Time % (Applicable only)",IF($F63=0,0,$C63*(IF('B&amp;C Inputs'!H65="Y",'B&amp;C Inputs'!K10,0))/$F63),0))))))</f>
        <v>0</v>
      </c>
      <c r="K63" s="8">
        <f>IF($A63="","",IF($D63="Direct $",'B&amp;C Inputs'!O65,IF($D63="Per Bill",$C63*'B&amp;C Inputs'!H11,IF($D63="Time %",$C63*'B&amp;C Inputs'!K11,IF($D63="Per Bill (Applicable only)",IF($E63=0,0,$C63*(IF('B&amp;C Inputs'!I65="Y",'B&amp;C Inputs'!G11,0))/$E63),IF($D63="Time % (Applicable only)",IF($F63=0,0,$C63*(IF('B&amp;C Inputs'!I65="Y",'B&amp;C Inputs'!K11,0))/$F63),0))))))</f>
        <v>0</v>
      </c>
      <c r="L63" s="8">
        <f>IF($A63="","",IF($D63="Direct $",'B&amp;C Inputs'!P65,IF($D63="Per Bill",$C63*'B&amp;C Inputs'!H12,IF($D63="Time %",$C63*'B&amp;C Inputs'!K12,IF($D63="Per Bill (Applicable only)",IF($E63=0,0,$C63*(IF('B&amp;C Inputs'!J65="Y",'B&amp;C Inputs'!G12,0))/$E63),IF($D63="Time % (Applicable only)",IF($F63=0,0,$C63*(IF('B&amp;C Inputs'!J65="Y",'B&amp;C Inputs'!K12,0))/$F63),0))))))</f>
        <v>0</v>
      </c>
    </row>
    <row r="64" spans="1:12" hidden="1" x14ac:dyDescent="0.25">
      <c r="A64" s="7">
        <f>'B&amp;C Inputs'!A66</f>
        <v>0</v>
      </c>
      <c r="B64" s="9">
        <f>'B&amp;C Inputs'!B66</f>
        <v>0</v>
      </c>
      <c r="C64" s="8">
        <f>'B&amp;C Inputs'!C66</f>
        <v>0</v>
      </c>
      <c r="D64" s="9">
        <f>'B&amp;C Inputs'!D66</f>
        <v>0</v>
      </c>
      <c r="E64" s="6">
        <f>IF($A64="","",(IF('B&amp;C Inputs'!E66="Y",'B&amp;C Inputs'!G7,0)+IF('B&amp;C Inputs'!F66="Y",'B&amp;C Inputs'!G8,0)+IF('B&amp;C Inputs'!G66="Y",'B&amp;C Inputs'!G9,0)+IF('B&amp;C Inputs'!H66="Y",'B&amp;C Inputs'!G10,0)+IF('B&amp;C Inputs'!I66="Y",'B&amp;C Inputs'!G11,0)+IF('B&amp;C Inputs'!J66="Y",'B&amp;C Inputs'!G12,0)))</f>
        <v>75816</v>
      </c>
      <c r="F64" s="10">
        <f>IF($A64="","",(IF('B&amp;C Inputs'!E66="Y",'B&amp;C Inputs'!K7,0)+IF('B&amp;C Inputs'!F66="Y",'B&amp;C Inputs'!K8,0)+IF('B&amp;C Inputs'!G66="Y",'B&amp;C Inputs'!K9,0)+IF('B&amp;C Inputs'!H66="Y",'B&amp;C Inputs'!K10,0)+IF('B&amp;C Inputs'!I66="Y",'B&amp;C Inputs'!K11,0)+IF('B&amp;C Inputs'!J66="Y",'B&amp;C Inputs'!K12,0)))</f>
        <v>1.1499999999999997</v>
      </c>
      <c r="G64" s="8">
        <f>IF($A64="","",IF($D64="Direct $",'B&amp;C Inputs'!K66,IF($D64="Per Bill",$C64*'B&amp;C Inputs'!H7,IF($D64="Time %",$C64*'B&amp;C Inputs'!K7,IF($D64="Per Bill (Applicable only)",IF($E64=0,0,$C64*(IF('B&amp;C Inputs'!E66="Y",'B&amp;C Inputs'!G7,0))/$E64),IF($D64="Time % (Applicable only)",IF($F64=0,0,$C64*(IF('B&amp;C Inputs'!E66="Y",'B&amp;C Inputs'!K7,0))/$F64),0))))))</f>
        <v>0</v>
      </c>
      <c r="H64" s="8">
        <f>IF($A64="","",IF($D64="Direct $",'B&amp;C Inputs'!L66,IF($D64="Per Bill",$C64*'B&amp;C Inputs'!H8,IF($D64="Time %",$C64*'B&amp;C Inputs'!K8,IF($D64="Per Bill (Applicable only)",IF($E64=0,0,$C64*(IF('B&amp;C Inputs'!F66="Y",'B&amp;C Inputs'!G8,0))/$E64),IF($D64="Time % (Applicable only)",IF($F64=0,0,$C64*(IF('B&amp;C Inputs'!F66="Y",'B&amp;C Inputs'!K8,0))/$F64),0))))))</f>
        <v>0</v>
      </c>
      <c r="I64" s="8">
        <f>IF($A64="","",IF($D64="Direct $",'B&amp;C Inputs'!M66,IF($D64="Per Bill",$C64*'B&amp;C Inputs'!H9,IF($D64="Time %",$C64*'B&amp;C Inputs'!K9,IF($D64="Per Bill (Applicable only)",IF($E64=0,0,$C64*(IF('B&amp;C Inputs'!G66="Y",'B&amp;C Inputs'!G9,0))/$E64),IF($D64="Time % (Applicable only)",IF($F64=0,0,$C64*(IF('B&amp;C Inputs'!G66="Y",'B&amp;C Inputs'!K9,0))/$F64),0))))))</f>
        <v>0</v>
      </c>
      <c r="J64" s="8">
        <f>IF($A64="","",IF($D64="Direct $",'B&amp;C Inputs'!N66,IF($D64="Per Bill",$C64*'B&amp;C Inputs'!H10,IF($D64="Time %",$C64*'B&amp;C Inputs'!K10,IF($D64="Per Bill (Applicable only)",IF($E64=0,0,$C64*(IF('B&amp;C Inputs'!H66="Y",'B&amp;C Inputs'!G10,0))/$E64),IF($D64="Time % (Applicable only)",IF($F64=0,0,$C64*(IF('B&amp;C Inputs'!H66="Y",'B&amp;C Inputs'!K10,0))/$F64),0))))))</f>
        <v>0</v>
      </c>
      <c r="K64" s="8">
        <f>IF($A64="","",IF($D64="Direct $",'B&amp;C Inputs'!O66,IF($D64="Per Bill",$C64*'B&amp;C Inputs'!H11,IF($D64="Time %",$C64*'B&amp;C Inputs'!K11,IF($D64="Per Bill (Applicable only)",IF($E64=0,0,$C64*(IF('B&amp;C Inputs'!I66="Y",'B&amp;C Inputs'!G11,0))/$E64),IF($D64="Time % (Applicable only)",IF($F64=0,0,$C64*(IF('B&amp;C Inputs'!I66="Y",'B&amp;C Inputs'!K11,0))/$F64),0))))))</f>
        <v>0</v>
      </c>
      <c r="L64" s="8">
        <f>IF($A64="","",IF($D64="Direct $",'B&amp;C Inputs'!P66,IF($D64="Per Bill",$C64*'B&amp;C Inputs'!H12,IF($D64="Time %",$C64*'B&amp;C Inputs'!K12,IF($D64="Per Bill (Applicable only)",IF($E64=0,0,$C64*(IF('B&amp;C Inputs'!J66="Y",'B&amp;C Inputs'!G12,0))/$E64),IF($D64="Time % (Applicable only)",IF($F64=0,0,$C64*(IF('B&amp;C Inputs'!J66="Y",'B&amp;C Inputs'!K12,0))/$F64),0))))))</f>
        <v>0</v>
      </c>
    </row>
    <row r="65" spans="1:12" hidden="1" x14ac:dyDescent="0.25">
      <c r="A65" s="7">
        <f>'B&amp;C Inputs'!A67</f>
        <v>0</v>
      </c>
      <c r="B65" s="9">
        <f>'B&amp;C Inputs'!B67</f>
        <v>0</v>
      </c>
      <c r="C65" s="8">
        <f>'B&amp;C Inputs'!C67</f>
        <v>0</v>
      </c>
      <c r="D65" s="9">
        <f>'B&amp;C Inputs'!D67</f>
        <v>0</v>
      </c>
      <c r="E65" s="6">
        <f>IF($A65="","",(IF('B&amp;C Inputs'!E67="Y",'B&amp;C Inputs'!G7,0)+IF('B&amp;C Inputs'!F67="Y",'B&amp;C Inputs'!G8,0)+IF('B&amp;C Inputs'!G67="Y",'B&amp;C Inputs'!G9,0)+IF('B&amp;C Inputs'!H67="Y",'B&amp;C Inputs'!G10,0)+IF('B&amp;C Inputs'!I67="Y",'B&amp;C Inputs'!G11,0)+IF('B&amp;C Inputs'!J67="Y",'B&amp;C Inputs'!G12,0)))</f>
        <v>75816</v>
      </c>
      <c r="F65" s="10">
        <f>IF($A65="","",(IF('B&amp;C Inputs'!E67="Y",'B&amp;C Inputs'!K7,0)+IF('B&amp;C Inputs'!F67="Y",'B&amp;C Inputs'!K8,0)+IF('B&amp;C Inputs'!G67="Y",'B&amp;C Inputs'!K9,0)+IF('B&amp;C Inputs'!H67="Y",'B&amp;C Inputs'!K10,0)+IF('B&amp;C Inputs'!I67="Y",'B&amp;C Inputs'!K11,0)+IF('B&amp;C Inputs'!J67="Y",'B&amp;C Inputs'!K12,0)))</f>
        <v>1.1499999999999997</v>
      </c>
      <c r="G65" s="8">
        <f>IF($A65="","",IF($D65="Direct $",'B&amp;C Inputs'!K67,IF($D65="Per Bill",$C65*'B&amp;C Inputs'!H7,IF($D65="Time %",$C65*'B&amp;C Inputs'!K7,IF($D65="Per Bill (Applicable only)",IF($E65=0,0,$C65*(IF('B&amp;C Inputs'!E67="Y",'B&amp;C Inputs'!G7,0))/$E65),IF($D65="Time % (Applicable only)",IF($F65=0,0,$C65*(IF('B&amp;C Inputs'!E67="Y",'B&amp;C Inputs'!K7,0))/$F65),0))))))</f>
        <v>0</v>
      </c>
      <c r="H65" s="8">
        <f>IF($A65="","",IF($D65="Direct $",'B&amp;C Inputs'!L67,IF($D65="Per Bill",$C65*'B&amp;C Inputs'!H8,IF($D65="Time %",$C65*'B&amp;C Inputs'!K8,IF($D65="Per Bill (Applicable only)",IF($E65=0,0,$C65*(IF('B&amp;C Inputs'!F67="Y",'B&amp;C Inputs'!G8,0))/$E65),IF($D65="Time % (Applicable only)",IF($F65=0,0,$C65*(IF('B&amp;C Inputs'!F67="Y",'B&amp;C Inputs'!K8,0))/$F65),0))))))</f>
        <v>0</v>
      </c>
      <c r="I65" s="8">
        <f>IF($A65="","",IF($D65="Direct $",'B&amp;C Inputs'!M67,IF($D65="Per Bill",$C65*'B&amp;C Inputs'!H9,IF($D65="Time %",$C65*'B&amp;C Inputs'!K9,IF($D65="Per Bill (Applicable only)",IF($E65=0,0,$C65*(IF('B&amp;C Inputs'!G67="Y",'B&amp;C Inputs'!G9,0))/$E65),IF($D65="Time % (Applicable only)",IF($F65=0,0,$C65*(IF('B&amp;C Inputs'!G67="Y",'B&amp;C Inputs'!K9,0))/$F65),0))))))</f>
        <v>0</v>
      </c>
      <c r="J65" s="8">
        <f>IF($A65="","",IF($D65="Direct $",'B&amp;C Inputs'!N67,IF($D65="Per Bill",$C65*'B&amp;C Inputs'!H10,IF($D65="Time %",$C65*'B&amp;C Inputs'!K10,IF($D65="Per Bill (Applicable only)",IF($E65=0,0,$C65*(IF('B&amp;C Inputs'!H67="Y",'B&amp;C Inputs'!G10,0))/$E65),IF($D65="Time % (Applicable only)",IF($F65=0,0,$C65*(IF('B&amp;C Inputs'!H67="Y",'B&amp;C Inputs'!K10,0))/$F65),0))))))</f>
        <v>0</v>
      </c>
      <c r="K65" s="8">
        <f>IF($A65="","",IF($D65="Direct $",'B&amp;C Inputs'!O67,IF($D65="Per Bill",$C65*'B&amp;C Inputs'!H11,IF($D65="Time %",$C65*'B&amp;C Inputs'!K11,IF($D65="Per Bill (Applicable only)",IF($E65=0,0,$C65*(IF('B&amp;C Inputs'!I67="Y",'B&amp;C Inputs'!G11,0))/$E65),IF($D65="Time % (Applicable only)",IF($F65=0,0,$C65*(IF('B&amp;C Inputs'!I67="Y",'B&amp;C Inputs'!K11,0))/$F65),0))))))</f>
        <v>0</v>
      </c>
      <c r="L65" s="8">
        <f>IF($A65="","",IF($D65="Direct $",'B&amp;C Inputs'!P67,IF($D65="Per Bill",$C65*'B&amp;C Inputs'!H12,IF($D65="Time %",$C65*'B&amp;C Inputs'!K12,IF($D65="Per Bill (Applicable only)",IF($E65=0,0,$C65*(IF('B&amp;C Inputs'!J67="Y",'B&amp;C Inputs'!G12,0))/$E65),IF($D65="Time % (Applicable only)",IF($F65=0,0,$C65*(IF('B&amp;C Inputs'!J67="Y",'B&amp;C Inputs'!K12,0))/$F65),0))))))</f>
        <v>0</v>
      </c>
    </row>
    <row r="66" spans="1:12" hidden="1" x14ac:dyDescent="0.25">
      <c r="A66" s="7">
        <f>'B&amp;C Inputs'!A68</f>
        <v>0</v>
      </c>
      <c r="B66" s="9">
        <f>'B&amp;C Inputs'!B68</f>
        <v>0</v>
      </c>
      <c r="C66" s="8">
        <f>'B&amp;C Inputs'!C68</f>
        <v>0</v>
      </c>
      <c r="D66" s="9">
        <f>'B&amp;C Inputs'!D68</f>
        <v>0</v>
      </c>
      <c r="E66" s="6">
        <f>IF($A66="","",(IF('B&amp;C Inputs'!E68="Y",'B&amp;C Inputs'!G7,0)+IF('B&amp;C Inputs'!F68="Y",'B&amp;C Inputs'!G8,0)+IF('B&amp;C Inputs'!G68="Y",'B&amp;C Inputs'!G9,0)+IF('B&amp;C Inputs'!H68="Y",'B&amp;C Inputs'!G10,0)+IF('B&amp;C Inputs'!I68="Y",'B&amp;C Inputs'!G11,0)+IF('B&amp;C Inputs'!J68="Y",'B&amp;C Inputs'!G12,0)))</f>
        <v>75816</v>
      </c>
      <c r="F66" s="10">
        <f>IF($A66="","",(IF('B&amp;C Inputs'!E68="Y",'B&amp;C Inputs'!K7,0)+IF('B&amp;C Inputs'!F68="Y",'B&amp;C Inputs'!K8,0)+IF('B&amp;C Inputs'!G68="Y",'B&amp;C Inputs'!K9,0)+IF('B&amp;C Inputs'!H68="Y",'B&amp;C Inputs'!K10,0)+IF('B&amp;C Inputs'!I68="Y",'B&amp;C Inputs'!K11,0)+IF('B&amp;C Inputs'!J68="Y",'B&amp;C Inputs'!K12,0)))</f>
        <v>1.1499999999999997</v>
      </c>
      <c r="G66" s="8">
        <f>IF($A66="","",IF($D66="Direct $",'B&amp;C Inputs'!K68,IF($D66="Per Bill",$C66*'B&amp;C Inputs'!H7,IF($D66="Time %",$C66*'B&amp;C Inputs'!K7,IF($D66="Per Bill (Applicable only)",IF($E66=0,0,$C66*(IF('B&amp;C Inputs'!E68="Y",'B&amp;C Inputs'!G7,0))/$E66),IF($D66="Time % (Applicable only)",IF($F66=0,0,$C66*(IF('B&amp;C Inputs'!E68="Y",'B&amp;C Inputs'!K7,0))/$F66),0))))))</f>
        <v>0</v>
      </c>
      <c r="H66" s="8">
        <f>IF($A66="","",IF($D66="Direct $",'B&amp;C Inputs'!L68,IF($D66="Per Bill",$C66*'B&amp;C Inputs'!H8,IF($D66="Time %",$C66*'B&amp;C Inputs'!K8,IF($D66="Per Bill (Applicable only)",IF($E66=0,0,$C66*(IF('B&amp;C Inputs'!F68="Y",'B&amp;C Inputs'!G8,0))/$E66),IF($D66="Time % (Applicable only)",IF($F66=0,0,$C66*(IF('B&amp;C Inputs'!F68="Y",'B&amp;C Inputs'!K8,0))/$F66),0))))))</f>
        <v>0</v>
      </c>
      <c r="I66" s="8">
        <f>IF($A66="","",IF($D66="Direct $",'B&amp;C Inputs'!M68,IF($D66="Per Bill",$C66*'B&amp;C Inputs'!H9,IF($D66="Time %",$C66*'B&amp;C Inputs'!K9,IF($D66="Per Bill (Applicable only)",IF($E66=0,0,$C66*(IF('B&amp;C Inputs'!G68="Y",'B&amp;C Inputs'!G9,0))/$E66),IF($D66="Time % (Applicable only)",IF($F66=0,0,$C66*(IF('B&amp;C Inputs'!G68="Y",'B&amp;C Inputs'!K9,0))/$F66),0))))))</f>
        <v>0</v>
      </c>
      <c r="J66" s="8">
        <f>IF($A66="","",IF($D66="Direct $",'B&amp;C Inputs'!N68,IF($D66="Per Bill",$C66*'B&amp;C Inputs'!H10,IF($D66="Time %",$C66*'B&amp;C Inputs'!K10,IF($D66="Per Bill (Applicable only)",IF($E66=0,0,$C66*(IF('B&amp;C Inputs'!H68="Y",'B&amp;C Inputs'!G10,0))/$E66),IF($D66="Time % (Applicable only)",IF($F66=0,0,$C66*(IF('B&amp;C Inputs'!H68="Y",'B&amp;C Inputs'!K10,0))/$F66),0))))))</f>
        <v>0</v>
      </c>
      <c r="K66" s="8">
        <f>IF($A66="","",IF($D66="Direct $",'B&amp;C Inputs'!O68,IF($D66="Per Bill",$C66*'B&amp;C Inputs'!H11,IF($D66="Time %",$C66*'B&amp;C Inputs'!K11,IF($D66="Per Bill (Applicable only)",IF($E66=0,0,$C66*(IF('B&amp;C Inputs'!I68="Y",'B&amp;C Inputs'!G11,0))/$E66),IF($D66="Time % (Applicable only)",IF($F66=0,0,$C66*(IF('B&amp;C Inputs'!I68="Y",'B&amp;C Inputs'!K11,0))/$F66),0))))))</f>
        <v>0</v>
      </c>
      <c r="L66" s="8">
        <f>IF($A66="","",IF($D66="Direct $",'B&amp;C Inputs'!P68,IF($D66="Per Bill",$C66*'B&amp;C Inputs'!H12,IF($D66="Time %",$C66*'B&amp;C Inputs'!K12,IF($D66="Per Bill (Applicable only)",IF($E66=0,0,$C66*(IF('B&amp;C Inputs'!J68="Y",'B&amp;C Inputs'!G12,0))/$E66),IF($D66="Time % (Applicable only)",IF($F66=0,0,$C66*(IF('B&amp;C Inputs'!J68="Y",'B&amp;C Inputs'!K12,0))/$F66),0))))))</f>
        <v>0</v>
      </c>
    </row>
    <row r="67" spans="1:12" hidden="1" x14ac:dyDescent="0.25">
      <c r="A67" s="7">
        <f>'B&amp;C Inputs'!A69</f>
        <v>0</v>
      </c>
      <c r="B67" s="9">
        <f>'B&amp;C Inputs'!B69</f>
        <v>0</v>
      </c>
      <c r="C67" s="8">
        <f>'B&amp;C Inputs'!C69</f>
        <v>0</v>
      </c>
      <c r="D67" s="9">
        <f>'B&amp;C Inputs'!D69</f>
        <v>0</v>
      </c>
      <c r="E67" s="6">
        <f>IF($A67="","",(IF('B&amp;C Inputs'!E69="Y",'B&amp;C Inputs'!G7,0)+IF('B&amp;C Inputs'!F69="Y",'B&amp;C Inputs'!G8,0)+IF('B&amp;C Inputs'!G69="Y",'B&amp;C Inputs'!G9,0)+IF('B&amp;C Inputs'!H69="Y",'B&amp;C Inputs'!G10,0)+IF('B&amp;C Inputs'!I69="Y",'B&amp;C Inputs'!G11,0)+IF('B&amp;C Inputs'!J69="Y",'B&amp;C Inputs'!G12,0)))</f>
        <v>75816</v>
      </c>
      <c r="F67" s="10">
        <f>IF($A67="","",(IF('B&amp;C Inputs'!E69="Y",'B&amp;C Inputs'!K7,0)+IF('B&amp;C Inputs'!F69="Y",'B&amp;C Inputs'!K8,0)+IF('B&amp;C Inputs'!G69="Y",'B&amp;C Inputs'!K9,0)+IF('B&amp;C Inputs'!H69="Y",'B&amp;C Inputs'!K10,0)+IF('B&amp;C Inputs'!I69="Y",'B&amp;C Inputs'!K11,0)+IF('B&amp;C Inputs'!J69="Y",'B&amp;C Inputs'!K12,0)))</f>
        <v>1.1499999999999997</v>
      </c>
      <c r="G67" s="8">
        <f>IF($A67="","",IF($D67="Direct $",'B&amp;C Inputs'!K69,IF($D67="Per Bill",$C67*'B&amp;C Inputs'!H7,IF($D67="Time %",$C67*'B&amp;C Inputs'!K7,IF($D67="Per Bill (Applicable only)",IF($E67=0,0,$C67*(IF('B&amp;C Inputs'!E69="Y",'B&amp;C Inputs'!G7,0))/$E67),IF($D67="Time % (Applicable only)",IF($F67=0,0,$C67*(IF('B&amp;C Inputs'!E69="Y",'B&amp;C Inputs'!K7,0))/$F67),0))))))</f>
        <v>0</v>
      </c>
      <c r="H67" s="8">
        <f>IF($A67="","",IF($D67="Direct $",'B&amp;C Inputs'!L69,IF($D67="Per Bill",$C67*'B&amp;C Inputs'!H8,IF($D67="Time %",$C67*'B&amp;C Inputs'!K8,IF($D67="Per Bill (Applicable only)",IF($E67=0,0,$C67*(IF('B&amp;C Inputs'!F69="Y",'B&amp;C Inputs'!G8,0))/$E67),IF($D67="Time % (Applicable only)",IF($F67=0,0,$C67*(IF('B&amp;C Inputs'!F69="Y",'B&amp;C Inputs'!K8,0))/$F67),0))))))</f>
        <v>0</v>
      </c>
      <c r="I67" s="8">
        <f>IF($A67="","",IF($D67="Direct $",'B&amp;C Inputs'!M69,IF($D67="Per Bill",$C67*'B&amp;C Inputs'!H9,IF($D67="Time %",$C67*'B&amp;C Inputs'!K9,IF($D67="Per Bill (Applicable only)",IF($E67=0,0,$C67*(IF('B&amp;C Inputs'!G69="Y",'B&amp;C Inputs'!G9,0))/$E67),IF($D67="Time % (Applicable only)",IF($F67=0,0,$C67*(IF('B&amp;C Inputs'!G69="Y",'B&amp;C Inputs'!K9,0))/$F67),0))))))</f>
        <v>0</v>
      </c>
      <c r="J67" s="8">
        <f>IF($A67="","",IF($D67="Direct $",'B&amp;C Inputs'!N69,IF($D67="Per Bill",$C67*'B&amp;C Inputs'!H10,IF($D67="Time %",$C67*'B&amp;C Inputs'!K10,IF($D67="Per Bill (Applicable only)",IF($E67=0,0,$C67*(IF('B&amp;C Inputs'!H69="Y",'B&amp;C Inputs'!G10,0))/$E67),IF($D67="Time % (Applicable only)",IF($F67=0,0,$C67*(IF('B&amp;C Inputs'!H69="Y",'B&amp;C Inputs'!K10,0))/$F67),0))))))</f>
        <v>0</v>
      </c>
      <c r="K67" s="8">
        <f>IF($A67="","",IF($D67="Direct $",'B&amp;C Inputs'!O69,IF($D67="Per Bill",$C67*'B&amp;C Inputs'!H11,IF($D67="Time %",$C67*'B&amp;C Inputs'!K11,IF($D67="Per Bill (Applicable only)",IF($E67=0,0,$C67*(IF('B&amp;C Inputs'!I69="Y",'B&amp;C Inputs'!G11,0))/$E67),IF($D67="Time % (Applicable only)",IF($F67=0,0,$C67*(IF('B&amp;C Inputs'!I69="Y",'B&amp;C Inputs'!K11,0))/$F67),0))))))</f>
        <v>0</v>
      </c>
      <c r="L67" s="8">
        <f>IF($A67="","",IF($D67="Direct $",'B&amp;C Inputs'!P69,IF($D67="Per Bill",$C67*'B&amp;C Inputs'!H12,IF($D67="Time %",$C67*'B&amp;C Inputs'!K12,IF($D67="Per Bill (Applicable only)",IF($E67=0,0,$C67*(IF('B&amp;C Inputs'!J69="Y",'B&amp;C Inputs'!G12,0))/$E67),IF($D67="Time % (Applicable only)",IF($F67=0,0,$C67*(IF('B&amp;C Inputs'!J69="Y",'B&amp;C Inputs'!K12,0))/$F67),0))))))</f>
        <v>0</v>
      </c>
    </row>
    <row r="68" spans="1:12" hidden="1" x14ac:dyDescent="0.25">
      <c r="A68" s="7">
        <f>'B&amp;C Inputs'!A70</f>
        <v>0</v>
      </c>
      <c r="B68" s="9">
        <f>'B&amp;C Inputs'!B70</f>
        <v>0</v>
      </c>
      <c r="C68" s="8">
        <f>'B&amp;C Inputs'!C70</f>
        <v>0</v>
      </c>
      <c r="D68" s="9">
        <f>'B&amp;C Inputs'!D70</f>
        <v>0</v>
      </c>
      <c r="E68" s="6">
        <f>IF($A68="","",(IF('B&amp;C Inputs'!E70="Y",'B&amp;C Inputs'!G7,0)+IF('B&amp;C Inputs'!F70="Y",'B&amp;C Inputs'!G8,0)+IF('B&amp;C Inputs'!G70="Y",'B&amp;C Inputs'!G9,0)+IF('B&amp;C Inputs'!H70="Y",'B&amp;C Inputs'!G10,0)+IF('B&amp;C Inputs'!I70="Y",'B&amp;C Inputs'!G11,0)+IF('B&amp;C Inputs'!J70="Y",'B&amp;C Inputs'!G12,0)))</f>
        <v>75816</v>
      </c>
      <c r="F68" s="10">
        <f>IF($A68="","",(IF('B&amp;C Inputs'!E70="Y",'B&amp;C Inputs'!K7,0)+IF('B&amp;C Inputs'!F70="Y",'B&amp;C Inputs'!K8,0)+IF('B&amp;C Inputs'!G70="Y",'B&amp;C Inputs'!K9,0)+IF('B&amp;C Inputs'!H70="Y",'B&amp;C Inputs'!K10,0)+IF('B&amp;C Inputs'!I70="Y",'B&amp;C Inputs'!K11,0)+IF('B&amp;C Inputs'!J70="Y",'B&amp;C Inputs'!K12,0)))</f>
        <v>1.1499999999999997</v>
      </c>
      <c r="G68" s="8">
        <f>IF($A68="","",IF($D68="Direct $",'B&amp;C Inputs'!K70,IF($D68="Per Bill",$C68*'B&amp;C Inputs'!H7,IF($D68="Time %",$C68*'B&amp;C Inputs'!K7,IF($D68="Per Bill (Applicable only)",IF($E68=0,0,$C68*(IF('B&amp;C Inputs'!E70="Y",'B&amp;C Inputs'!G7,0))/$E68),IF($D68="Time % (Applicable only)",IF($F68=0,0,$C68*(IF('B&amp;C Inputs'!E70="Y",'B&amp;C Inputs'!K7,0))/$F68),0))))))</f>
        <v>0</v>
      </c>
      <c r="H68" s="8">
        <f>IF($A68="","",IF($D68="Direct $",'B&amp;C Inputs'!L70,IF($D68="Per Bill",$C68*'B&amp;C Inputs'!H8,IF($D68="Time %",$C68*'B&amp;C Inputs'!K8,IF($D68="Per Bill (Applicable only)",IF($E68=0,0,$C68*(IF('B&amp;C Inputs'!F70="Y",'B&amp;C Inputs'!G8,0))/$E68),IF($D68="Time % (Applicable only)",IF($F68=0,0,$C68*(IF('B&amp;C Inputs'!F70="Y",'B&amp;C Inputs'!K8,0))/$F68),0))))))</f>
        <v>0</v>
      </c>
      <c r="I68" s="8">
        <f>IF($A68="","",IF($D68="Direct $",'B&amp;C Inputs'!M70,IF($D68="Per Bill",$C68*'B&amp;C Inputs'!H9,IF($D68="Time %",$C68*'B&amp;C Inputs'!K9,IF($D68="Per Bill (Applicable only)",IF($E68=0,0,$C68*(IF('B&amp;C Inputs'!G70="Y",'B&amp;C Inputs'!G9,0))/$E68),IF($D68="Time % (Applicable only)",IF($F68=0,0,$C68*(IF('B&amp;C Inputs'!G70="Y",'B&amp;C Inputs'!K9,0))/$F68),0))))))</f>
        <v>0</v>
      </c>
      <c r="J68" s="8">
        <f>IF($A68="","",IF($D68="Direct $",'B&amp;C Inputs'!N70,IF($D68="Per Bill",$C68*'B&amp;C Inputs'!H10,IF($D68="Time %",$C68*'B&amp;C Inputs'!K10,IF($D68="Per Bill (Applicable only)",IF($E68=0,0,$C68*(IF('B&amp;C Inputs'!H70="Y",'B&amp;C Inputs'!G10,0))/$E68),IF($D68="Time % (Applicable only)",IF($F68=0,0,$C68*(IF('B&amp;C Inputs'!H70="Y",'B&amp;C Inputs'!K10,0))/$F68),0))))))</f>
        <v>0</v>
      </c>
      <c r="K68" s="8">
        <f>IF($A68="","",IF($D68="Direct $",'B&amp;C Inputs'!O70,IF($D68="Per Bill",$C68*'B&amp;C Inputs'!H11,IF($D68="Time %",$C68*'B&amp;C Inputs'!K11,IF($D68="Per Bill (Applicable only)",IF($E68=0,0,$C68*(IF('B&amp;C Inputs'!I70="Y",'B&amp;C Inputs'!G11,0))/$E68),IF($D68="Time % (Applicable only)",IF($F68=0,0,$C68*(IF('B&amp;C Inputs'!I70="Y",'B&amp;C Inputs'!K11,0))/$F68),0))))))</f>
        <v>0</v>
      </c>
      <c r="L68" s="8">
        <f>IF($A68="","",IF($D68="Direct $",'B&amp;C Inputs'!P70,IF($D68="Per Bill",$C68*'B&amp;C Inputs'!H12,IF($D68="Time %",$C68*'B&amp;C Inputs'!K12,IF($D68="Per Bill (Applicable only)",IF($E68=0,0,$C68*(IF('B&amp;C Inputs'!J70="Y",'B&amp;C Inputs'!G12,0))/$E68),IF($D68="Time % (Applicable only)",IF($F68=0,0,$C68*(IF('B&amp;C Inputs'!J70="Y",'B&amp;C Inputs'!K12,0))/$F68),0))))))</f>
        <v>0</v>
      </c>
    </row>
    <row r="69" spans="1:12" hidden="1" x14ac:dyDescent="0.25">
      <c r="A69" s="7">
        <f>'B&amp;C Inputs'!A71</f>
        <v>0</v>
      </c>
      <c r="B69" s="9">
        <f>'B&amp;C Inputs'!B71</f>
        <v>0</v>
      </c>
      <c r="C69" s="8">
        <f>'B&amp;C Inputs'!C71</f>
        <v>0</v>
      </c>
      <c r="D69" s="9">
        <f>'B&amp;C Inputs'!D71</f>
        <v>0</v>
      </c>
      <c r="E69" s="6">
        <f>IF($A69="","",(IF('B&amp;C Inputs'!E71="Y",'B&amp;C Inputs'!G7,0)+IF('B&amp;C Inputs'!F71="Y",'B&amp;C Inputs'!G8,0)+IF('B&amp;C Inputs'!G71="Y",'B&amp;C Inputs'!G9,0)+IF('B&amp;C Inputs'!H71="Y",'B&amp;C Inputs'!G10,0)+IF('B&amp;C Inputs'!I71="Y",'B&amp;C Inputs'!G11,0)+IF('B&amp;C Inputs'!J71="Y",'B&amp;C Inputs'!G12,0)))</f>
        <v>75816</v>
      </c>
      <c r="F69" s="10">
        <f>IF($A69="","",(IF('B&amp;C Inputs'!E71="Y",'B&amp;C Inputs'!K7,0)+IF('B&amp;C Inputs'!F71="Y",'B&amp;C Inputs'!K8,0)+IF('B&amp;C Inputs'!G71="Y",'B&amp;C Inputs'!K9,0)+IF('B&amp;C Inputs'!H71="Y",'B&amp;C Inputs'!K10,0)+IF('B&amp;C Inputs'!I71="Y",'B&amp;C Inputs'!K11,0)+IF('B&amp;C Inputs'!J71="Y",'B&amp;C Inputs'!K12,0)))</f>
        <v>1.1499999999999997</v>
      </c>
      <c r="G69" s="8">
        <f>IF($A69="","",IF($D69="Direct $",'B&amp;C Inputs'!K71,IF($D69="Per Bill",$C69*'B&amp;C Inputs'!H7,IF($D69="Time %",$C69*'B&amp;C Inputs'!K7,IF($D69="Per Bill (Applicable only)",IF($E69=0,0,$C69*(IF('B&amp;C Inputs'!E71="Y",'B&amp;C Inputs'!G7,0))/$E69),IF($D69="Time % (Applicable only)",IF($F69=0,0,$C69*(IF('B&amp;C Inputs'!E71="Y",'B&amp;C Inputs'!K7,0))/$F69),0))))))</f>
        <v>0</v>
      </c>
      <c r="H69" s="8">
        <f>IF($A69="","",IF($D69="Direct $",'B&amp;C Inputs'!L71,IF($D69="Per Bill",$C69*'B&amp;C Inputs'!H8,IF($D69="Time %",$C69*'B&amp;C Inputs'!K8,IF($D69="Per Bill (Applicable only)",IF($E69=0,0,$C69*(IF('B&amp;C Inputs'!F71="Y",'B&amp;C Inputs'!G8,0))/$E69),IF($D69="Time % (Applicable only)",IF($F69=0,0,$C69*(IF('B&amp;C Inputs'!F71="Y",'B&amp;C Inputs'!K8,0))/$F69),0))))))</f>
        <v>0</v>
      </c>
      <c r="I69" s="8">
        <f>IF($A69="","",IF($D69="Direct $",'B&amp;C Inputs'!M71,IF($D69="Per Bill",$C69*'B&amp;C Inputs'!H9,IF($D69="Time %",$C69*'B&amp;C Inputs'!K9,IF($D69="Per Bill (Applicable only)",IF($E69=0,0,$C69*(IF('B&amp;C Inputs'!G71="Y",'B&amp;C Inputs'!G9,0))/$E69),IF($D69="Time % (Applicable only)",IF($F69=0,0,$C69*(IF('B&amp;C Inputs'!G71="Y",'B&amp;C Inputs'!K9,0))/$F69),0))))))</f>
        <v>0</v>
      </c>
      <c r="J69" s="8">
        <f>IF($A69="","",IF($D69="Direct $",'B&amp;C Inputs'!N71,IF($D69="Per Bill",$C69*'B&amp;C Inputs'!H10,IF($D69="Time %",$C69*'B&amp;C Inputs'!K10,IF($D69="Per Bill (Applicable only)",IF($E69=0,0,$C69*(IF('B&amp;C Inputs'!H71="Y",'B&amp;C Inputs'!G10,0))/$E69),IF($D69="Time % (Applicable only)",IF($F69=0,0,$C69*(IF('B&amp;C Inputs'!H71="Y",'B&amp;C Inputs'!K10,0))/$F69),0))))))</f>
        <v>0</v>
      </c>
      <c r="K69" s="8">
        <f>IF($A69="","",IF($D69="Direct $",'B&amp;C Inputs'!O71,IF($D69="Per Bill",$C69*'B&amp;C Inputs'!H11,IF($D69="Time %",$C69*'B&amp;C Inputs'!K11,IF($D69="Per Bill (Applicable only)",IF($E69=0,0,$C69*(IF('B&amp;C Inputs'!I71="Y",'B&amp;C Inputs'!G11,0))/$E69),IF($D69="Time % (Applicable only)",IF($F69=0,0,$C69*(IF('B&amp;C Inputs'!I71="Y",'B&amp;C Inputs'!K11,0))/$F69),0))))))</f>
        <v>0</v>
      </c>
      <c r="L69" s="8">
        <f>IF($A69="","",IF($D69="Direct $",'B&amp;C Inputs'!P71,IF($D69="Per Bill",$C69*'B&amp;C Inputs'!H12,IF($D69="Time %",$C69*'B&amp;C Inputs'!K12,IF($D69="Per Bill (Applicable only)",IF($E69=0,0,$C69*(IF('B&amp;C Inputs'!J71="Y",'B&amp;C Inputs'!G12,0))/$E69),IF($D69="Time % (Applicable only)",IF($F69=0,0,$C69*(IF('B&amp;C Inputs'!J71="Y",'B&amp;C Inputs'!K12,0))/$F69),0))))))</f>
        <v>0</v>
      </c>
    </row>
    <row r="70" spans="1:12" hidden="1" x14ac:dyDescent="0.25">
      <c r="A70" s="7">
        <f>'B&amp;C Inputs'!A72</f>
        <v>0</v>
      </c>
      <c r="B70" s="9">
        <f>'B&amp;C Inputs'!B72</f>
        <v>0</v>
      </c>
      <c r="C70" s="8">
        <f>'B&amp;C Inputs'!C72</f>
        <v>0</v>
      </c>
      <c r="D70" s="9">
        <f>'B&amp;C Inputs'!D72</f>
        <v>0</v>
      </c>
      <c r="E70" s="6">
        <f>IF($A70="","",(IF('B&amp;C Inputs'!E72="Y",'B&amp;C Inputs'!G7,0)+IF('B&amp;C Inputs'!F72="Y",'B&amp;C Inputs'!G8,0)+IF('B&amp;C Inputs'!G72="Y",'B&amp;C Inputs'!G9,0)+IF('B&amp;C Inputs'!H72="Y",'B&amp;C Inputs'!G10,0)+IF('B&amp;C Inputs'!I72="Y",'B&amp;C Inputs'!G11,0)+IF('B&amp;C Inputs'!J72="Y",'B&amp;C Inputs'!G12,0)))</f>
        <v>75816</v>
      </c>
      <c r="F70" s="10">
        <f>IF($A70="","",(IF('B&amp;C Inputs'!E72="Y",'B&amp;C Inputs'!K7,0)+IF('B&amp;C Inputs'!F72="Y",'B&amp;C Inputs'!K8,0)+IF('B&amp;C Inputs'!G72="Y",'B&amp;C Inputs'!K9,0)+IF('B&amp;C Inputs'!H72="Y",'B&amp;C Inputs'!K10,0)+IF('B&amp;C Inputs'!I72="Y",'B&amp;C Inputs'!K11,0)+IF('B&amp;C Inputs'!J72="Y",'B&amp;C Inputs'!K12,0)))</f>
        <v>1.1499999999999997</v>
      </c>
      <c r="G70" s="8">
        <f>IF($A70="","",IF($D70="Direct $",'B&amp;C Inputs'!K72,IF($D70="Per Bill",$C70*'B&amp;C Inputs'!H7,IF($D70="Time %",$C70*'B&amp;C Inputs'!K7,IF($D70="Per Bill (Applicable only)",IF($E70=0,0,$C70*(IF('B&amp;C Inputs'!E72="Y",'B&amp;C Inputs'!G7,0))/$E70),IF($D70="Time % (Applicable only)",IF($F70=0,0,$C70*(IF('B&amp;C Inputs'!E72="Y",'B&amp;C Inputs'!K7,0))/$F70),0))))))</f>
        <v>0</v>
      </c>
      <c r="H70" s="8">
        <f>IF($A70="","",IF($D70="Direct $",'B&amp;C Inputs'!L72,IF($D70="Per Bill",$C70*'B&amp;C Inputs'!H8,IF($D70="Time %",$C70*'B&amp;C Inputs'!K8,IF($D70="Per Bill (Applicable only)",IF($E70=0,0,$C70*(IF('B&amp;C Inputs'!F72="Y",'B&amp;C Inputs'!G8,0))/$E70),IF($D70="Time % (Applicable only)",IF($F70=0,0,$C70*(IF('B&amp;C Inputs'!F72="Y",'B&amp;C Inputs'!K8,0))/$F70),0))))))</f>
        <v>0</v>
      </c>
      <c r="I70" s="8">
        <f>IF($A70="","",IF($D70="Direct $",'B&amp;C Inputs'!M72,IF($D70="Per Bill",$C70*'B&amp;C Inputs'!H9,IF($D70="Time %",$C70*'B&amp;C Inputs'!K9,IF($D70="Per Bill (Applicable only)",IF($E70=0,0,$C70*(IF('B&amp;C Inputs'!G72="Y",'B&amp;C Inputs'!G9,0))/$E70),IF($D70="Time % (Applicable only)",IF($F70=0,0,$C70*(IF('B&amp;C Inputs'!G72="Y",'B&amp;C Inputs'!K9,0))/$F70),0))))))</f>
        <v>0</v>
      </c>
      <c r="J70" s="8">
        <f>IF($A70="","",IF($D70="Direct $",'B&amp;C Inputs'!N72,IF($D70="Per Bill",$C70*'B&amp;C Inputs'!H10,IF($D70="Time %",$C70*'B&amp;C Inputs'!K10,IF($D70="Per Bill (Applicable only)",IF($E70=0,0,$C70*(IF('B&amp;C Inputs'!H72="Y",'B&amp;C Inputs'!G10,0))/$E70),IF($D70="Time % (Applicable only)",IF($F70=0,0,$C70*(IF('B&amp;C Inputs'!H72="Y",'B&amp;C Inputs'!K10,0))/$F70),0))))))</f>
        <v>0</v>
      </c>
      <c r="K70" s="8">
        <f>IF($A70="","",IF($D70="Direct $",'B&amp;C Inputs'!O72,IF($D70="Per Bill",$C70*'B&amp;C Inputs'!H11,IF($D70="Time %",$C70*'B&amp;C Inputs'!K11,IF($D70="Per Bill (Applicable only)",IF($E70=0,0,$C70*(IF('B&amp;C Inputs'!I72="Y",'B&amp;C Inputs'!G11,0))/$E70),IF($D70="Time % (Applicable only)",IF($F70=0,0,$C70*(IF('B&amp;C Inputs'!I72="Y",'B&amp;C Inputs'!K11,0))/$F70),0))))))</f>
        <v>0</v>
      </c>
      <c r="L70" s="8">
        <f>IF($A70="","",IF($D70="Direct $",'B&amp;C Inputs'!P72,IF($D70="Per Bill",$C70*'B&amp;C Inputs'!H12,IF($D70="Time %",$C70*'B&amp;C Inputs'!K12,IF($D70="Per Bill (Applicable only)",IF($E70=0,0,$C70*(IF('B&amp;C Inputs'!J72="Y",'B&amp;C Inputs'!G12,0))/$E70),IF($D70="Time % (Applicable only)",IF($F70=0,0,$C70*(IF('B&amp;C Inputs'!J72="Y",'B&amp;C Inputs'!K12,0))/$F70),0))))))</f>
        <v>0</v>
      </c>
    </row>
    <row r="71" spans="1:12" hidden="1" x14ac:dyDescent="0.25">
      <c r="A71" s="7">
        <f>'B&amp;C Inputs'!A73</f>
        <v>0</v>
      </c>
      <c r="B71" s="9">
        <f>'B&amp;C Inputs'!B73</f>
        <v>0</v>
      </c>
      <c r="C71" s="8">
        <f>'B&amp;C Inputs'!C73</f>
        <v>0</v>
      </c>
      <c r="D71" s="9">
        <f>'B&amp;C Inputs'!D73</f>
        <v>0</v>
      </c>
      <c r="E71" s="6">
        <f>IF($A71="","",(IF('B&amp;C Inputs'!E73="Y",'B&amp;C Inputs'!G7,0)+IF('B&amp;C Inputs'!F73="Y",'B&amp;C Inputs'!G8,0)+IF('B&amp;C Inputs'!G73="Y",'B&amp;C Inputs'!G9,0)+IF('B&amp;C Inputs'!H73="Y",'B&amp;C Inputs'!G10,0)+IF('B&amp;C Inputs'!I73="Y",'B&amp;C Inputs'!G11,0)+IF('B&amp;C Inputs'!J73="Y",'B&amp;C Inputs'!G12,0)))</f>
        <v>75816</v>
      </c>
      <c r="F71" s="10">
        <f>IF($A71="","",(IF('B&amp;C Inputs'!E73="Y",'B&amp;C Inputs'!K7,0)+IF('B&amp;C Inputs'!F73="Y",'B&amp;C Inputs'!K8,0)+IF('B&amp;C Inputs'!G73="Y",'B&amp;C Inputs'!K9,0)+IF('B&amp;C Inputs'!H73="Y",'B&amp;C Inputs'!K10,0)+IF('B&amp;C Inputs'!I73="Y",'B&amp;C Inputs'!K11,0)+IF('B&amp;C Inputs'!J73="Y",'B&amp;C Inputs'!K12,0)))</f>
        <v>1.1499999999999997</v>
      </c>
      <c r="G71" s="8">
        <f>IF($A71="","",IF($D71="Direct $",'B&amp;C Inputs'!K73,IF($D71="Per Bill",$C71*'B&amp;C Inputs'!H7,IF($D71="Time %",$C71*'B&amp;C Inputs'!K7,IF($D71="Per Bill (Applicable only)",IF($E71=0,0,$C71*(IF('B&amp;C Inputs'!E73="Y",'B&amp;C Inputs'!G7,0))/$E71),IF($D71="Time % (Applicable only)",IF($F71=0,0,$C71*(IF('B&amp;C Inputs'!E73="Y",'B&amp;C Inputs'!K7,0))/$F71),0))))))</f>
        <v>0</v>
      </c>
      <c r="H71" s="8">
        <f>IF($A71="","",IF($D71="Direct $",'B&amp;C Inputs'!L73,IF($D71="Per Bill",$C71*'B&amp;C Inputs'!H8,IF($D71="Time %",$C71*'B&amp;C Inputs'!K8,IF($D71="Per Bill (Applicable only)",IF($E71=0,0,$C71*(IF('B&amp;C Inputs'!F73="Y",'B&amp;C Inputs'!G8,0))/$E71),IF($D71="Time % (Applicable only)",IF($F71=0,0,$C71*(IF('B&amp;C Inputs'!F73="Y",'B&amp;C Inputs'!K8,0))/$F71),0))))))</f>
        <v>0</v>
      </c>
      <c r="I71" s="8">
        <f>IF($A71="","",IF($D71="Direct $",'B&amp;C Inputs'!M73,IF($D71="Per Bill",$C71*'B&amp;C Inputs'!H9,IF($D71="Time %",$C71*'B&amp;C Inputs'!K9,IF($D71="Per Bill (Applicable only)",IF($E71=0,0,$C71*(IF('B&amp;C Inputs'!G73="Y",'B&amp;C Inputs'!G9,0))/$E71),IF($D71="Time % (Applicable only)",IF($F71=0,0,$C71*(IF('B&amp;C Inputs'!G73="Y",'B&amp;C Inputs'!K9,0))/$F71),0))))))</f>
        <v>0</v>
      </c>
      <c r="J71" s="8">
        <f>IF($A71="","",IF($D71="Direct $",'B&amp;C Inputs'!N73,IF($D71="Per Bill",$C71*'B&amp;C Inputs'!H10,IF($D71="Time %",$C71*'B&amp;C Inputs'!K10,IF($D71="Per Bill (Applicable only)",IF($E71=0,0,$C71*(IF('B&amp;C Inputs'!H73="Y",'B&amp;C Inputs'!G10,0))/$E71),IF($D71="Time % (Applicable only)",IF($F71=0,0,$C71*(IF('B&amp;C Inputs'!H73="Y",'B&amp;C Inputs'!K10,0))/$F71),0))))))</f>
        <v>0</v>
      </c>
      <c r="K71" s="8">
        <f>IF($A71="","",IF($D71="Direct $",'B&amp;C Inputs'!O73,IF($D71="Per Bill",$C71*'B&amp;C Inputs'!H11,IF($D71="Time %",$C71*'B&amp;C Inputs'!K11,IF($D71="Per Bill (Applicable only)",IF($E71=0,0,$C71*(IF('B&amp;C Inputs'!I73="Y",'B&amp;C Inputs'!G11,0))/$E71),IF($D71="Time % (Applicable only)",IF($F71=0,0,$C71*(IF('B&amp;C Inputs'!I73="Y",'B&amp;C Inputs'!K11,0))/$F71),0))))))</f>
        <v>0</v>
      </c>
      <c r="L71" s="8">
        <f>IF($A71="","",IF($D71="Direct $",'B&amp;C Inputs'!P73,IF($D71="Per Bill",$C71*'B&amp;C Inputs'!H12,IF($D71="Time %",$C71*'B&amp;C Inputs'!K12,IF($D71="Per Bill (Applicable only)",IF($E71=0,0,$C71*(IF('B&amp;C Inputs'!J73="Y",'B&amp;C Inputs'!G12,0))/$E71),IF($D71="Time % (Applicable only)",IF($F71=0,0,$C71*(IF('B&amp;C Inputs'!J73="Y",'B&amp;C Inputs'!K12,0))/$F71),0))))))</f>
        <v>0</v>
      </c>
    </row>
    <row r="72" spans="1:12" hidden="1" x14ac:dyDescent="0.25">
      <c r="A72" s="7">
        <f>'B&amp;C Inputs'!A74</f>
        <v>0</v>
      </c>
      <c r="B72" s="9">
        <f>'B&amp;C Inputs'!B74</f>
        <v>0</v>
      </c>
      <c r="C72" s="8">
        <f>'B&amp;C Inputs'!C74</f>
        <v>0</v>
      </c>
      <c r="D72" s="9">
        <f>'B&amp;C Inputs'!D74</f>
        <v>0</v>
      </c>
      <c r="E72" s="6">
        <f>IF($A72="","",(IF('B&amp;C Inputs'!E74="Y",'B&amp;C Inputs'!G7,0)+IF('B&amp;C Inputs'!F74="Y",'B&amp;C Inputs'!G8,0)+IF('B&amp;C Inputs'!G74="Y",'B&amp;C Inputs'!G9,0)+IF('B&amp;C Inputs'!H74="Y",'B&amp;C Inputs'!G10,0)+IF('B&amp;C Inputs'!I74="Y",'B&amp;C Inputs'!G11,0)+IF('B&amp;C Inputs'!J74="Y",'B&amp;C Inputs'!G12,0)))</f>
        <v>75816</v>
      </c>
      <c r="F72" s="10">
        <f>IF($A72="","",(IF('B&amp;C Inputs'!E74="Y",'B&amp;C Inputs'!K7,0)+IF('B&amp;C Inputs'!F74="Y",'B&amp;C Inputs'!K8,0)+IF('B&amp;C Inputs'!G74="Y",'B&amp;C Inputs'!K9,0)+IF('B&amp;C Inputs'!H74="Y",'B&amp;C Inputs'!K10,0)+IF('B&amp;C Inputs'!I74="Y",'B&amp;C Inputs'!K11,0)+IF('B&amp;C Inputs'!J74="Y",'B&amp;C Inputs'!K12,0)))</f>
        <v>1.1499999999999997</v>
      </c>
      <c r="G72" s="8">
        <f>IF($A72="","",IF($D72="Direct $",'B&amp;C Inputs'!K74,IF($D72="Per Bill",$C72*'B&amp;C Inputs'!H7,IF($D72="Time %",$C72*'B&amp;C Inputs'!K7,IF($D72="Per Bill (Applicable only)",IF($E72=0,0,$C72*(IF('B&amp;C Inputs'!E74="Y",'B&amp;C Inputs'!G7,0))/$E72),IF($D72="Time % (Applicable only)",IF($F72=0,0,$C72*(IF('B&amp;C Inputs'!E74="Y",'B&amp;C Inputs'!K7,0))/$F72),0))))))</f>
        <v>0</v>
      </c>
      <c r="H72" s="8">
        <f>IF($A72="","",IF($D72="Direct $",'B&amp;C Inputs'!L74,IF($D72="Per Bill",$C72*'B&amp;C Inputs'!H8,IF($D72="Time %",$C72*'B&amp;C Inputs'!K8,IF($D72="Per Bill (Applicable only)",IF($E72=0,0,$C72*(IF('B&amp;C Inputs'!F74="Y",'B&amp;C Inputs'!G8,0))/$E72),IF($D72="Time % (Applicable only)",IF($F72=0,0,$C72*(IF('B&amp;C Inputs'!F74="Y",'B&amp;C Inputs'!K8,0))/$F72),0))))))</f>
        <v>0</v>
      </c>
      <c r="I72" s="8">
        <f>IF($A72="","",IF($D72="Direct $",'B&amp;C Inputs'!M74,IF($D72="Per Bill",$C72*'B&amp;C Inputs'!H9,IF($D72="Time %",$C72*'B&amp;C Inputs'!K9,IF($D72="Per Bill (Applicable only)",IF($E72=0,0,$C72*(IF('B&amp;C Inputs'!G74="Y",'B&amp;C Inputs'!G9,0))/$E72),IF($D72="Time % (Applicable only)",IF($F72=0,0,$C72*(IF('B&amp;C Inputs'!G74="Y",'B&amp;C Inputs'!K9,0))/$F72),0))))))</f>
        <v>0</v>
      </c>
      <c r="J72" s="8">
        <f>IF($A72="","",IF($D72="Direct $",'B&amp;C Inputs'!N74,IF($D72="Per Bill",$C72*'B&amp;C Inputs'!H10,IF($D72="Time %",$C72*'B&amp;C Inputs'!K10,IF($D72="Per Bill (Applicable only)",IF($E72=0,0,$C72*(IF('B&amp;C Inputs'!H74="Y",'B&amp;C Inputs'!G10,0))/$E72),IF($D72="Time % (Applicable only)",IF($F72=0,0,$C72*(IF('B&amp;C Inputs'!H74="Y",'B&amp;C Inputs'!K10,0))/$F72),0))))))</f>
        <v>0</v>
      </c>
      <c r="K72" s="8">
        <f>IF($A72="","",IF($D72="Direct $",'B&amp;C Inputs'!O74,IF($D72="Per Bill",$C72*'B&amp;C Inputs'!H11,IF($D72="Time %",$C72*'B&amp;C Inputs'!K11,IF($D72="Per Bill (Applicable only)",IF($E72=0,0,$C72*(IF('B&amp;C Inputs'!I74="Y",'B&amp;C Inputs'!G11,0))/$E72),IF($D72="Time % (Applicable only)",IF($F72=0,0,$C72*(IF('B&amp;C Inputs'!I74="Y",'B&amp;C Inputs'!K11,0))/$F72),0))))))</f>
        <v>0</v>
      </c>
      <c r="L72" s="8">
        <f>IF($A72="","",IF($D72="Direct $",'B&amp;C Inputs'!P74,IF($D72="Per Bill",$C72*'B&amp;C Inputs'!H12,IF($D72="Time %",$C72*'B&amp;C Inputs'!K12,IF($D72="Per Bill (Applicable only)",IF($E72=0,0,$C72*(IF('B&amp;C Inputs'!J74="Y",'B&amp;C Inputs'!G12,0))/$E72),IF($D72="Time % (Applicable only)",IF($F72=0,0,$C72*(IF('B&amp;C Inputs'!J74="Y",'B&amp;C Inputs'!K12,0))/$F72),0))))))</f>
        <v>0</v>
      </c>
    </row>
    <row r="73" spans="1:12" hidden="1" x14ac:dyDescent="0.25">
      <c r="A73" s="7">
        <f>'B&amp;C Inputs'!A75</f>
        <v>0</v>
      </c>
      <c r="B73" s="9">
        <f>'B&amp;C Inputs'!B75</f>
        <v>0</v>
      </c>
      <c r="C73" s="8">
        <f>'B&amp;C Inputs'!C75</f>
        <v>0</v>
      </c>
      <c r="D73" s="9">
        <f>'B&amp;C Inputs'!D75</f>
        <v>0</v>
      </c>
      <c r="E73" s="6">
        <f>IF($A73="","",(IF('B&amp;C Inputs'!E75="Y",'B&amp;C Inputs'!G7,0)+IF('B&amp;C Inputs'!F75="Y",'B&amp;C Inputs'!G8,0)+IF('B&amp;C Inputs'!G75="Y",'B&amp;C Inputs'!G9,0)+IF('B&amp;C Inputs'!H75="Y",'B&amp;C Inputs'!G10,0)+IF('B&amp;C Inputs'!I75="Y",'B&amp;C Inputs'!G11,0)+IF('B&amp;C Inputs'!J75="Y",'B&amp;C Inputs'!G12,0)))</f>
        <v>75816</v>
      </c>
      <c r="F73" s="10">
        <f>IF($A73="","",(IF('B&amp;C Inputs'!E75="Y",'B&amp;C Inputs'!K7,0)+IF('B&amp;C Inputs'!F75="Y",'B&amp;C Inputs'!K8,0)+IF('B&amp;C Inputs'!G75="Y",'B&amp;C Inputs'!K9,0)+IF('B&amp;C Inputs'!H75="Y",'B&amp;C Inputs'!K10,0)+IF('B&amp;C Inputs'!I75="Y",'B&amp;C Inputs'!K11,0)+IF('B&amp;C Inputs'!J75="Y",'B&amp;C Inputs'!K12,0)))</f>
        <v>1.1499999999999997</v>
      </c>
      <c r="G73" s="8">
        <f>IF($A73="","",IF($D73="Direct $",'B&amp;C Inputs'!K75,IF($D73="Per Bill",$C73*'B&amp;C Inputs'!H7,IF($D73="Time %",$C73*'B&amp;C Inputs'!K7,IF($D73="Per Bill (Applicable only)",IF($E73=0,0,$C73*(IF('B&amp;C Inputs'!E75="Y",'B&amp;C Inputs'!G7,0))/$E73),IF($D73="Time % (Applicable only)",IF($F73=0,0,$C73*(IF('B&amp;C Inputs'!E75="Y",'B&amp;C Inputs'!K7,0))/$F73),0))))))</f>
        <v>0</v>
      </c>
      <c r="H73" s="8">
        <f>IF($A73="","",IF($D73="Direct $",'B&amp;C Inputs'!L75,IF($D73="Per Bill",$C73*'B&amp;C Inputs'!H8,IF($D73="Time %",$C73*'B&amp;C Inputs'!K8,IF($D73="Per Bill (Applicable only)",IF($E73=0,0,$C73*(IF('B&amp;C Inputs'!F75="Y",'B&amp;C Inputs'!G8,0))/$E73),IF($D73="Time % (Applicable only)",IF($F73=0,0,$C73*(IF('B&amp;C Inputs'!F75="Y",'B&amp;C Inputs'!K8,0))/$F73),0))))))</f>
        <v>0</v>
      </c>
      <c r="I73" s="8">
        <f>IF($A73="","",IF($D73="Direct $",'B&amp;C Inputs'!M75,IF($D73="Per Bill",$C73*'B&amp;C Inputs'!H9,IF($D73="Time %",$C73*'B&amp;C Inputs'!K9,IF($D73="Per Bill (Applicable only)",IF($E73=0,0,$C73*(IF('B&amp;C Inputs'!G75="Y",'B&amp;C Inputs'!G9,0))/$E73),IF($D73="Time % (Applicable only)",IF($F73=0,0,$C73*(IF('B&amp;C Inputs'!G75="Y",'B&amp;C Inputs'!K9,0))/$F73),0))))))</f>
        <v>0</v>
      </c>
      <c r="J73" s="8">
        <f>IF($A73="","",IF($D73="Direct $",'B&amp;C Inputs'!N75,IF($D73="Per Bill",$C73*'B&amp;C Inputs'!H10,IF($D73="Time %",$C73*'B&amp;C Inputs'!K10,IF($D73="Per Bill (Applicable only)",IF($E73=0,0,$C73*(IF('B&amp;C Inputs'!H75="Y",'B&amp;C Inputs'!G10,0))/$E73),IF($D73="Time % (Applicable only)",IF($F73=0,0,$C73*(IF('B&amp;C Inputs'!H75="Y",'B&amp;C Inputs'!K10,0))/$F73),0))))))</f>
        <v>0</v>
      </c>
      <c r="K73" s="8">
        <f>IF($A73="","",IF($D73="Direct $",'B&amp;C Inputs'!O75,IF($D73="Per Bill",$C73*'B&amp;C Inputs'!H11,IF($D73="Time %",$C73*'B&amp;C Inputs'!K11,IF($D73="Per Bill (Applicable only)",IF($E73=0,0,$C73*(IF('B&amp;C Inputs'!I75="Y",'B&amp;C Inputs'!G11,0))/$E73),IF($D73="Time % (Applicable only)",IF($F73=0,0,$C73*(IF('B&amp;C Inputs'!I75="Y",'B&amp;C Inputs'!K11,0))/$F73),0))))))</f>
        <v>0</v>
      </c>
      <c r="L73" s="8">
        <f>IF($A73="","",IF($D73="Direct $",'B&amp;C Inputs'!P75,IF($D73="Per Bill",$C73*'B&amp;C Inputs'!H12,IF($D73="Time %",$C73*'B&amp;C Inputs'!K12,IF($D73="Per Bill (Applicable only)",IF($E73=0,0,$C73*(IF('B&amp;C Inputs'!J75="Y",'B&amp;C Inputs'!G12,0))/$E73),IF($D73="Time % (Applicable only)",IF($F73=0,0,$C73*(IF('B&amp;C Inputs'!J75="Y",'B&amp;C Inputs'!K12,0))/$F73),0))))))</f>
        <v>0</v>
      </c>
    </row>
    <row r="74" spans="1:12" hidden="1" x14ac:dyDescent="0.25">
      <c r="A74" s="7">
        <f>'B&amp;C Inputs'!A76</f>
        <v>0</v>
      </c>
      <c r="B74" s="9">
        <f>'B&amp;C Inputs'!B76</f>
        <v>0</v>
      </c>
      <c r="C74" s="8">
        <f>'B&amp;C Inputs'!C76</f>
        <v>0</v>
      </c>
      <c r="D74" s="9">
        <f>'B&amp;C Inputs'!D76</f>
        <v>0</v>
      </c>
      <c r="E74" s="6">
        <f>IF($A74="","",(IF('B&amp;C Inputs'!E76="Y",'B&amp;C Inputs'!G7,0)+IF('B&amp;C Inputs'!F76="Y",'B&amp;C Inputs'!G8,0)+IF('B&amp;C Inputs'!G76="Y",'B&amp;C Inputs'!G9,0)+IF('B&amp;C Inputs'!H76="Y",'B&amp;C Inputs'!G10,0)+IF('B&amp;C Inputs'!I76="Y",'B&amp;C Inputs'!G11,0)+IF('B&amp;C Inputs'!J76="Y",'B&amp;C Inputs'!G12,0)))</f>
        <v>75816</v>
      </c>
      <c r="F74" s="10">
        <f>IF($A74="","",(IF('B&amp;C Inputs'!E76="Y",'B&amp;C Inputs'!K7,0)+IF('B&amp;C Inputs'!F76="Y",'B&amp;C Inputs'!K8,0)+IF('B&amp;C Inputs'!G76="Y",'B&amp;C Inputs'!K9,0)+IF('B&amp;C Inputs'!H76="Y",'B&amp;C Inputs'!K10,0)+IF('B&amp;C Inputs'!I76="Y",'B&amp;C Inputs'!K11,0)+IF('B&amp;C Inputs'!J76="Y",'B&amp;C Inputs'!K12,0)))</f>
        <v>1.1499999999999997</v>
      </c>
      <c r="G74" s="8">
        <f>IF($A74="","",IF($D74="Direct $",'B&amp;C Inputs'!K76,IF($D74="Per Bill",$C74*'B&amp;C Inputs'!H7,IF($D74="Time %",$C74*'B&amp;C Inputs'!K7,IF($D74="Per Bill (Applicable only)",IF($E74=0,0,$C74*(IF('B&amp;C Inputs'!E76="Y",'B&amp;C Inputs'!G7,0))/$E74),IF($D74="Time % (Applicable only)",IF($F74=0,0,$C74*(IF('B&amp;C Inputs'!E76="Y",'B&amp;C Inputs'!K7,0))/$F74),0))))))</f>
        <v>0</v>
      </c>
      <c r="H74" s="8">
        <f>IF($A74="","",IF($D74="Direct $",'B&amp;C Inputs'!L76,IF($D74="Per Bill",$C74*'B&amp;C Inputs'!H8,IF($D74="Time %",$C74*'B&amp;C Inputs'!K8,IF($D74="Per Bill (Applicable only)",IF($E74=0,0,$C74*(IF('B&amp;C Inputs'!F76="Y",'B&amp;C Inputs'!G8,0))/$E74),IF($D74="Time % (Applicable only)",IF($F74=0,0,$C74*(IF('B&amp;C Inputs'!F76="Y",'B&amp;C Inputs'!K8,0))/$F74),0))))))</f>
        <v>0</v>
      </c>
      <c r="I74" s="8">
        <f>IF($A74="","",IF($D74="Direct $",'B&amp;C Inputs'!M76,IF($D74="Per Bill",$C74*'B&amp;C Inputs'!H9,IF($D74="Time %",$C74*'B&amp;C Inputs'!K9,IF($D74="Per Bill (Applicable only)",IF($E74=0,0,$C74*(IF('B&amp;C Inputs'!G76="Y",'B&amp;C Inputs'!G9,0))/$E74),IF($D74="Time % (Applicable only)",IF($F74=0,0,$C74*(IF('B&amp;C Inputs'!G76="Y",'B&amp;C Inputs'!K9,0))/$F74),0))))))</f>
        <v>0</v>
      </c>
      <c r="J74" s="8">
        <f>IF($A74="","",IF($D74="Direct $",'B&amp;C Inputs'!N76,IF($D74="Per Bill",$C74*'B&amp;C Inputs'!H10,IF($D74="Time %",$C74*'B&amp;C Inputs'!K10,IF($D74="Per Bill (Applicable only)",IF($E74=0,0,$C74*(IF('B&amp;C Inputs'!H76="Y",'B&amp;C Inputs'!G10,0))/$E74),IF($D74="Time % (Applicable only)",IF($F74=0,0,$C74*(IF('B&amp;C Inputs'!H76="Y",'B&amp;C Inputs'!K10,0))/$F74),0))))))</f>
        <v>0</v>
      </c>
      <c r="K74" s="8">
        <f>IF($A74="","",IF($D74="Direct $",'B&amp;C Inputs'!O76,IF($D74="Per Bill",$C74*'B&amp;C Inputs'!H11,IF($D74="Time %",$C74*'B&amp;C Inputs'!K11,IF($D74="Per Bill (Applicable only)",IF($E74=0,0,$C74*(IF('B&amp;C Inputs'!I76="Y",'B&amp;C Inputs'!G11,0))/$E74),IF($D74="Time % (Applicable only)",IF($F74=0,0,$C74*(IF('B&amp;C Inputs'!I76="Y",'B&amp;C Inputs'!K11,0))/$F74),0))))))</f>
        <v>0</v>
      </c>
      <c r="L74" s="8">
        <f>IF($A74="","",IF($D74="Direct $",'B&amp;C Inputs'!P76,IF($D74="Per Bill",$C74*'B&amp;C Inputs'!H12,IF($D74="Time %",$C74*'B&amp;C Inputs'!K12,IF($D74="Per Bill (Applicable only)",IF($E74=0,0,$C74*(IF('B&amp;C Inputs'!J76="Y",'B&amp;C Inputs'!G12,0))/$E74),IF($D74="Time % (Applicable only)",IF($F74=0,0,$C74*(IF('B&amp;C Inputs'!J76="Y",'B&amp;C Inputs'!K12,0))/$F74),0))))))</f>
        <v>0</v>
      </c>
    </row>
    <row r="75" spans="1:12" hidden="1" x14ac:dyDescent="0.25">
      <c r="A75" s="7">
        <f>'B&amp;C Inputs'!A77</f>
        <v>0</v>
      </c>
      <c r="B75" s="9">
        <f>'B&amp;C Inputs'!B77</f>
        <v>0</v>
      </c>
      <c r="C75" s="8">
        <f>'B&amp;C Inputs'!C77</f>
        <v>0</v>
      </c>
      <c r="D75" s="9">
        <f>'B&amp;C Inputs'!D77</f>
        <v>0</v>
      </c>
      <c r="E75" s="6">
        <f>IF($A75="","",(IF('B&amp;C Inputs'!E77="Y",'B&amp;C Inputs'!G7,0)+IF('B&amp;C Inputs'!F77="Y",'B&amp;C Inputs'!G8,0)+IF('B&amp;C Inputs'!G77="Y",'B&amp;C Inputs'!G9,0)+IF('B&amp;C Inputs'!H77="Y",'B&amp;C Inputs'!G10,0)+IF('B&amp;C Inputs'!I77="Y",'B&amp;C Inputs'!G11,0)+IF('B&amp;C Inputs'!J77="Y",'B&amp;C Inputs'!G12,0)))</f>
        <v>75816</v>
      </c>
      <c r="F75" s="10">
        <f>IF($A75="","",(IF('B&amp;C Inputs'!E77="Y",'B&amp;C Inputs'!K7,0)+IF('B&amp;C Inputs'!F77="Y",'B&amp;C Inputs'!K8,0)+IF('B&amp;C Inputs'!G77="Y",'B&amp;C Inputs'!K9,0)+IF('B&amp;C Inputs'!H77="Y",'B&amp;C Inputs'!K10,0)+IF('B&amp;C Inputs'!I77="Y",'B&amp;C Inputs'!K11,0)+IF('B&amp;C Inputs'!J77="Y",'B&amp;C Inputs'!K12,0)))</f>
        <v>1.1499999999999997</v>
      </c>
      <c r="G75" s="8">
        <f>IF($A75="","",IF($D75="Direct $",'B&amp;C Inputs'!K77,IF($D75="Per Bill",$C75*'B&amp;C Inputs'!H7,IF($D75="Time %",$C75*'B&amp;C Inputs'!K7,IF($D75="Per Bill (Applicable only)",IF($E75=0,0,$C75*(IF('B&amp;C Inputs'!E77="Y",'B&amp;C Inputs'!G7,0))/$E75),IF($D75="Time % (Applicable only)",IF($F75=0,0,$C75*(IF('B&amp;C Inputs'!E77="Y",'B&amp;C Inputs'!K7,0))/$F75),0))))))</f>
        <v>0</v>
      </c>
      <c r="H75" s="8">
        <f>IF($A75="","",IF($D75="Direct $",'B&amp;C Inputs'!L77,IF($D75="Per Bill",$C75*'B&amp;C Inputs'!H8,IF($D75="Time %",$C75*'B&amp;C Inputs'!K8,IF($D75="Per Bill (Applicable only)",IF($E75=0,0,$C75*(IF('B&amp;C Inputs'!F77="Y",'B&amp;C Inputs'!G8,0))/$E75),IF($D75="Time % (Applicable only)",IF($F75=0,0,$C75*(IF('B&amp;C Inputs'!F77="Y",'B&amp;C Inputs'!K8,0))/$F75),0))))))</f>
        <v>0</v>
      </c>
      <c r="I75" s="8">
        <f>IF($A75="","",IF($D75="Direct $",'B&amp;C Inputs'!M77,IF($D75="Per Bill",$C75*'B&amp;C Inputs'!H9,IF($D75="Time %",$C75*'B&amp;C Inputs'!K9,IF($D75="Per Bill (Applicable only)",IF($E75=0,0,$C75*(IF('B&amp;C Inputs'!G77="Y",'B&amp;C Inputs'!G9,0))/$E75),IF($D75="Time % (Applicable only)",IF($F75=0,0,$C75*(IF('B&amp;C Inputs'!G77="Y",'B&amp;C Inputs'!K9,0))/$F75),0))))))</f>
        <v>0</v>
      </c>
      <c r="J75" s="8">
        <f>IF($A75="","",IF($D75="Direct $",'B&amp;C Inputs'!N77,IF($D75="Per Bill",$C75*'B&amp;C Inputs'!H10,IF($D75="Time %",$C75*'B&amp;C Inputs'!K10,IF($D75="Per Bill (Applicable only)",IF($E75=0,0,$C75*(IF('B&amp;C Inputs'!H77="Y",'B&amp;C Inputs'!G10,0))/$E75),IF($D75="Time % (Applicable only)",IF($F75=0,0,$C75*(IF('B&amp;C Inputs'!H77="Y",'B&amp;C Inputs'!K10,0))/$F75),0))))))</f>
        <v>0</v>
      </c>
      <c r="K75" s="8">
        <f>IF($A75="","",IF($D75="Direct $",'B&amp;C Inputs'!O77,IF($D75="Per Bill",$C75*'B&amp;C Inputs'!H11,IF($D75="Time %",$C75*'B&amp;C Inputs'!K11,IF($D75="Per Bill (Applicable only)",IF($E75=0,0,$C75*(IF('B&amp;C Inputs'!I77="Y",'B&amp;C Inputs'!G11,0))/$E75),IF($D75="Time % (Applicable only)",IF($F75=0,0,$C75*(IF('B&amp;C Inputs'!I77="Y",'B&amp;C Inputs'!K11,0))/$F75),0))))))</f>
        <v>0</v>
      </c>
      <c r="L75" s="8">
        <f>IF($A75="","",IF($D75="Direct $",'B&amp;C Inputs'!P77,IF($D75="Per Bill",$C75*'B&amp;C Inputs'!H12,IF($D75="Time %",$C75*'B&amp;C Inputs'!K12,IF($D75="Per Bill (Applicable only)",IF($E75=0,0,$C75*(IF('B&amp;C Inputs'!J77="Y",'B&amp;C Inputs'!G12,0))/$E75),IF($D75="Time % (Applicable only)",IF($F75=0,0,$C75*(IF('B&amp;C Inputs'!J77="Y",'B&amp;C Inputs'!K12,0))/$F75),0))))))</f>
        <v>0</v>
      </c>
    </row>
    <row r="76" spans="1:12" hidden="1" x14ac:dyDescent="0.25">
      <c r="A76" s="7">
        <f>'B&amp;C Inputs'!A78</f>
        <v>0</v>
      </c>
      <c r="B76" s="9">
        <f>'B&amp;C Inputs'!B78</f>
        <v>0</v>
      </c>
      <c r="C76" s="8">
        <f>'B&amp;C Inputs'!C78</f>
        <v>0</v>
      </c>
      <c r="D76" s="9">
        <f>'B&amp;C Inputs'!D78</f>
        <v>0</v>
      </c>
      <c r="E76" s="6">
        <f>IF($A76="","",(IF('B&amp;C Inputs'!E78="Y",'B&amp;C Inputs'!G7,0)+IF('B&amp;C Inputs'!F78="Y",'B&amp;C Inputs'!G8,0)+IF('B&amp;C Inputs'!G78="Y",'B&amp;C Inputs'!G9,0)+IF('B&amp;C Inputs'!H78="Y",'B&amp;C Inputs'!G10,0)+IF('B&amp;C Inputs'!I78="Y",'B&amp;C Inputs'!G11,0)+IF('B&amp;C Inputs'!J78="Y",'B&amp;C Inputs'!G12,0)))</f>
        <v>75816</v>
      </c>
      <c r="F76" s="10">
        <f>IF($A76="","",(IF('B&amp;C Inputs'!E78="Y",'B&amp;C Inputs'!K7,0)+IF('B&amp;C Inputs'!F78="Y",'B&amp;C Inputs'!K8,0)+IF('B&amp;C Inputs'!G78="Y",'B&amp;C Inputs'!K9,0)+IF('B&amp;C Inputs'!H78="Y",'B&amp;C Inputs'!K10,0)+IF('B&amp;C Inputs'!I78="Y",'B&amp;C Inputs'!K11,0)+IF('B&amp;C Inputs'!J78="Y",'B&amp;C Inputs'!K12,0)))</f>
        <v>1.1499999999999997</v>
      </c>
      <c r="G76" s="8">
        <f>IF($A76="","",IF($D76="Direct $",'B&amp;C Inputs'!K78,IF($D76="Per Bill",$C76*'B&amp;C Inputs'!H7,IF($D76="Time %",$C76*'B&amp;C Inputs'!K7,IF($D76="Per Bill (Applicable only)",IF($E76=0,0,$C76*(IF('B&amp;C Inputs'!E78="Y",'B&amp;C Inputs'!G7,0))/$E76),IF($D76="Time % (Applicable only)",IF($F76=0,0,$C76*(IF('B&amp;C Inputs'!E78="Y",'B&amp;C Inputs'!K7,0))/$F76),0))))))</f>
        <v>0</v>
      </c>
      <c r="H76" s="8">
        <f>IF($A76="","",IF($D76="Direct $",'B&amp;C Inputs'!L78,IF($D76="Per Bill",$C76*'B&amp;C Inputs'!H8,IF($D76="Time %",$C76*'B&amp;C Inputs'!K8,IF($D76="Per Bill (Applicable only)",IF($E76=0,0,$C76*(IF('B&amp;C Inputs'!F78="Y",'B&amp;C Inputs'!G8,0))/$E76),IF($D76="Time % (Applicable only)",IF($F76=0,0,$C76*(IF('B&amp;C Inputs'!F78="Y",'B&amp;C Inputs'!K8,0))/$F76),0))))))</f>
        <v>0</v>
      </c>
      <c r="I76" s="8">
        <f>IF($A76="","",IF($D76="Direct $",'B&amp;C Inputs'!M78,IF($D76="Per Bill",$C76*'B&amp;C Inputs'!H9,IF($D76="Time %",$C76*'B&amp;C Inputs'!K9,IF($D76="Per Bill (Applicable only)",IF($E76=0,0,$C76*(IF('B&amp;C Inputs'!G78="Y",'B&amp;C Inputs'!G9,0))/$E76),IF($D76="Time % (Applicable only)",IF($F76=0,0,$C76*(IF('B&amp;C Inputs'!G78="Y",'B&amp;C Inputs'!K9,0))/$F76),0))))))</f>
        <v>0</v>
      </c>
      <c r="J76" s="8">
        <f>IF($A76="","",IF($D76="Direct $",'B&amp;C Inputs'!N78,IF($D76="Per Bill",$C76*'B&amp;C Inputs'!H10,IF($D76="Time %",$C76*'B&amp;C Inputs'!K10,IF($D76="Per Bill (Applicable only)",IF($E76=0,0,$C76*(IF('B&amp;C Inputs'!H78="Y",'B&amp;C Inputs'!G10,0))/$E76),IF($D76="Time % (Applicable only)",IF($F76=0,0,$C76*(IF('B&amp;C Inputs'!H78="Y",'B&amp;C Inputs'!K10,0))/$F76),0))))))</f>
        <v>0</v>
      </c>
      <c r="K76" s="8">
        <f>IF($A76="","",IF($D76="Direct $",'B&amp;C Inputs'!O78,IF($D76="Per Bill",$C76*'B&amp;C Inputs'!H11,IF($D76="Time %",$C76*'B&amp;C Inputs'!K11,IF($D76="Per Bill (Applicable only)",IF($E76=0,0,$C76*(IF('B&amp;C Inputs'!I78="Y",'B&amp;C Inputs'!G11,0))/$E76),IF($D76="Time % (Applicable only)",IF($F76=0,0,$C76*(IF('B&amp;C Inputs'!I78="Y",'B&amp;C Inputs'!K11,0))/$F76),0))))))</f>
        <v>0</v>
      </c>
      <c r="L76" s="8">
        <f>IF($A76="","",IF($D76="Direct $",'B&amp;C Inputs'!P78,IF($D76="Per Bill",$C76*'B&amp;C Inputs'!H12,IF($D76="Time %",$C76*'B&amp;C Inputs'!K12,IF($D76="Per Bill (Applicable only)",IF($E76=0,0,$C76*(IF('B&amp;C Inputs'!J78="Y",'B&amp;C Inputs'!G12,0))/$E76),IF($D76="Time % (Applicable only)",IF($F76=0,0,$C76*(IF('B&amp;C Inputs'!J78="Y",'B&amp;C Inputs'!K12,0))/$F76),0))))))</f>
        <v>0</v>
      </c>
    </row>
    <row r="77" spans="1:12" hidden="1" x14ac:dyDescent="0.25">
      <c r="A77" s="7">
        <f>'B&amp;C Inputs'!A79</f>
        <v>0</v>
      </c>
      <c r="B77" s="9">
        <f>'B&amp;C Inputs'!B79</f>
        <v>0</v>
      </c>
      <c r="C77" s="8">
        <f>'B&amp;C Inputs'!C79</f>
        <v>0</v>
      </c>
      <c r="D77" s="9">
        <f>'B&amp;C Inputs'!D79</f>
        <v>0</v>
      </c>
      <c r="E77" s="6">
        <f>IF($A77="","",(IF('B&amp;C Inputs'!E79="Y",'B&amp;C Inputs'!G7,0)+IF('B&amp;C Inputs'!F79="Y",'B&amp;C Inputs'!G8,0)+IF('B&amp;C Inputs'!G79="Y",'B&amp;C Inputs'!G9,0)+IF('B&amp;C Inputs'!H79="Y",'B&amp;C Inputs'!G10,0)+IF('B&amp;C Inputs'!I79="Y",'B&amp;C Inputs'!G11,0)+IF('B&amp;C Inputs'!J79="Y",'B&amp;C Inputs'!G12,0)))</f>
        <v>75816</v>
      </c>
      <c r="F77" s="10">
        <f>IF($A77="","",(IF('B&amp;C Inputs'!E79="Y",'B&amp;C Inputs'!K7,0)+IF('B&amp;C Inputs'!F79="Y",'B&amp;C Inputs'!K8,0)+IF('B&amp;C Inputs'!G79="Y",'B&amp;C Inputs'!K9,0)+IF('B&amp;C Inputs'!H79="Y",'B&amp;C Inputs'!K10,0)+IF('B&amp;C Inputs'!I79="Y",'B&amp;C Inputs'!K11,0)+IF('B&amp;C Inputs'!J79="Y",'B&amp;C Inputs'!K12,0)))</f>
        <v>1.1499999999999997</v>
      </c>
      <c r="G77" s="8">
        <f>IF($A77="","",IF($D77="Direct $",'B&amp;C Inputs'!K79,IF($D77="Per Bill",$C77*'B&amp;C Inputs'!H7,IF($D77="Time %",$C77*'B&amp;C Inputs'!K7,IF($D77="Per Bill (Applicable only)",IF($E77=0,0,$C77*(IF('B&amp;C Inputs'!E79="Y",'B&amp;C Inputs'!G7,0))/$E77),IF($D77="Time % (Applicable only)",IF($F77=0,0,$C77*(IF('B&amp;C Inputs'!E79="Y",'B&amp;C Inputs'!K7,0))/$F77),0))))))</f>
        <v>0</v>
      </c>
      <c r="H77" s="8">
        <f>IF($A77="","",IF($D77="Direct $",'B&amp;C Inputs'!L79,IF($D77="Per Bill",$C77*'B&amp;C Inputs'!H8,IF($D77="Time %",$C77*'B&amp;C Inputs'!K8,IF($D77="Per Bill (Applicable only)",IF($E77=0,0,$C77*(IF('B&amp;C Inputs'!F79="Y",'B&amp;C Inputs'!G8,0))/$E77),IF($D77="Time % (Applicable only)",IF($F77=0,0,$C77*(IF('B&amp;C Inputs'!F79="Y",'B&amp;C Inputs'!K8,0))/$F77),0))))))</f>
        <v>0</v>
      </c>
      <c r="I77" s="8">
        <f>IF($A77="","",IF($D77="Direct $",'B&amp;C Inputs'!M79,IF($D77="Per Bill",$C77*'B&amp;C Inputs'!H9,IF($D77="Time %",$C77*'B&amp;C Inputs'!K9,IF($D77="Per Bill (Applicable only)",IF($E77=0,0,$C77*(IF('B&amp;C Inputs'!G79="Y",'B&amp;C Inputs'!G9,0))/$E77),IF($D77="Time % (Applicable only)",IF($F77=0,0,$C77*(IF('B&amp;C Inputs'!G79="Y",'B&amp;C Inputs'!K9,0))/$F77),0))))))</f>
        <v>0</v>
      </c>
      <c r="J77" s="8">
        <f>IF($A77="","",IF($D77="Direct $",'B&amp;C Inputs'!N79,IF($D77="Per Bill",$C77*'B&amp;C Inputs'!H10,IF($D77="Time %",$C77*'B&amp;C Inputs'!K10,IF($D77="Per Bill (Applicable only)",IF($E77=0,0,$C77*(IF('B&amp;C Inputs'!H79="Y",'B&amp;C Inputs'!G10,0))/$E77),IF($D77="Time % (Applicable only)",IF($F77=0,0,$C77*(IF('B&amp;C Inputs'!H79="Y",'B&amp;C Inputs'!K10,0))/$F77),0))))))</f>
        <v>0</v>
      </c>
      <c r="K77" s="8">
        <f>IF($A77="","",IF($D77="Direct $",'B&amp;C Inputs'!O79,IF($D77="Per Bill",$C77*'B&amp;C Inputs'!H11,IF($D77="Time %",$C77*'B&amp;C Inputs'!K11,IF($D77="Per Bill (Applicable only)",IF($E77=0,0,$C77*(IF('B&amp;C Inputs'!I79="Y",'B&amp;C Inputs'!G11,0))/$E77),IF($D77="Time % (Applicable only)",IF($F77=0,0,$C77*(IF('B&amp;C Inputs'!I79="Y",'B&amp;C Inputs'!K11,0))/$F77),0))))))</f>
        <v>0</v>
      </c>
      <c r="L77" s="8">
        <f>IF($A77="","",IF($D77="Direct $",'B&amp;C Inputs'!P79,IF($D77="Per Bill",$C77*'B&amp;C Inputs'!H12,IF($D77="Time %",$C77*'B&amp;C Inputs'!K12,IF($D77="Per Bill (Applicable only)",IF($E77=0,0,$C77*(IF('B&amp;C Inputs'!J79="Y",'B&amp;C Inputs'!G12,0))/$E77),IF($D77="Time % (Applicable only)",IF($F77=0,0,$C77*(IF('B&amp;C Inputs'!J79="Y",'B&amp;C Inputs'!K12,0))/$F77),0))))))</f>
        <v>0</v>
      </c>
    </row>
    <row r="78" spans="1:12" hidden="1" x14ac:dyDescent="0.25">
      <c r="A78" s="7">
        <f>'B&amp;C Inputs'!A80</f>
        <v>0</v>
      </c>
      <c r="B78" s="9">
        <f>'B&amp;C Inputs'!B80</f>
        <v>0</v>
      </c>
      <c r="C78" s="8">
        <f>'B&amp;C Inputs'!C80</f>
        <v>0</v>
      </c>
      <c r="D78" s="9">
        <f>'B&amp;C Inputs'!D80</f>
        <v>0</v>
      </c>
      <c r="E78" s="6">
        <f>IF($A78="","",(IF('B&amp;C Inputs'!E80="Y",'B&amp;C Inputs'!G7,0)+IF('B&amp;C Inputs'!F80="Y",'B&amp;C Inputs'!G8,0)+IF('B&amp;C Inputs'!G80="Y",'B&amp;C Inputs'!G9,0)+IF('B&amp;C Inputs'!H80="Y",'B&amp;C Inputs'!G10,0)+IF('B&amp;C Inputs'!I80="Y",'B&amp;C Inputs'!G11,0)+IF('B&amp;C Inputs'!J80="Y",'B&amp;C Inputs'!G12,0)))</f>
        <v>75816</v>
      </c>
      <c r="F78" s="10">
        <f>IF($A78="","",(IF('B&amp;C Inputs'!E80="Y",'B&amp;C Inputs'!K7,0)+IF('B&amp;C Inputs'!F80="Y",'B&amp;C Inputs'!K8,0)+IF('B&amp;C Inputs'!G80="Y",'B&amp;C Inputs'!K9,0)+IF('B&amp;C Inputs'!H80="Y",'B&amp;C Inputs'!K10,0)+IF('B&amp;C Inputs'!I80="Y",'B&amp;C Inputs'!K11,0)+IF('B&amp;C Inputs'!J80="Y",'B&amp;C Inputs'!K12,0)))</f>
        <v>1.1499999999999997</v>
      </c>
      <c r="G78" s="8">
        <f>IF($A78="","",IF($D78="Direct $",'B&amp;C Inputs'!K80,IF($D78="Per Bill",$C78*'B&amp;C Inputs'!H7,IF($D78="Time %",$C78*'B&amp;C Inputs'!K7,IF($D78="Per Bill (Applicable only)",IF($E78=0,0,$C78*(IF('B&amp;C Inputs'!E80="Y",'B&amp;C Inputs'!G7,0))/$E78),IF($D78="Time % (Applicable only)",IF($F78=0,0,$C78*(IF('B&amp;C Inputs'!E80="Y",'B&amp;C Inputs'!K7,0))/$F78),0))))))</f>
        <v>0</v>
      </c>
      <c r="H78" s="8">
        <f>IF($A78="","",IF($D78="Direct $",'B&amp;C Inputs'!L80,IF($D78="Per Bill",$C78*'B&amp;C Inputs'!H8,IF($D78="Time %",$C78*'B&amp;C Inputs'!K8,IF($D78="Per Bill (Applicable only)",IF($E78=0,0,$C78*(IF('B&amp;C Inputs'!F80="Y",'B&amp;C Inputs'!G8,0))/$E78),IF($D78="Time % (Applicable only)",IF($F78=0,0,$C78*(IF('B&amp;C Inputs'!F80="Y",'B&amp;C Inputs'!K8,0))/$F78),0))))))</f>
        <v>0</v>
      </c>
      <c r="I78" s="8">
        <f>IF($A78="","",IF($D78="Direct $",'B&amp;C Inputs'!M80,IF($D78="Per Bill",$C78*'B&amp;C Inputs'!H9,IF($D78="Time %",$C78*'B&amp;C Inputs'!K9,IF($D78="Per Bill (Applicable only)",IF($E78=0,0,$C78*(IF('B&amp;C Inputs'!G80="Y",'B&amp;C Inputs'!G9,0))/$E78),IF($D78="Time % (Applicable only)",IF($F78=0,0,$C78*(IF('B&amp;C Inputs'!G80="Y",'B&amp;C Inputs'!K9,0))/$F78),0))))))</f>
        <v>0</v>
      </c>
      <c r="J78" s="8">
        <f>IF($A78="","",IF($D78="Direct $",'B&amp;C Inputs'!N80,IF($D78="Per Bill",$C78*'B&amp;C Inputs'!H10,IF($D78="Time %",$C78*'B&amp;C Inputs'!K10,IF($D78="Per Bill (Applicable only)",IF($E78=0,0,$C78*(IF('B&amp;C Inputs'!H80="Y",'B&amp;C Inputs'!G10,0))/$E78),IF($D78="Time % (Applicable only)",IF($F78=0,0,$C78*(IF('B&amp;C Inputs'!H80="Y",'B&amp;C Inputs'!K10,0))/$F78),0))))))</f>
        <v>0</v>
      </c>
      <c r="K78" s="8">
        <f>IF($A78="","",IF($D78="Direct $",'B&amp;C Inputs'!O80,IF($D78="Per Bill",$C78*'B&amp;C Inputs'!H11,IF($D78="Time %",$C78*'B&amp;C Inputs'!K11,IF($D78="Per Bill (Applicable only)",IF($E78=0,0,$C78*(IF('B&amp;C Inputs'!I80="Y",'B&amp;C Inputs'!G11,0))/$E78),IF($D78="Time % (Applicable only)",IF($F78=0,0,$C78*(IF('B&amp;C Inputs'!I80="Y",'B&amp;C Inputs'!K11,0))/$F78),0))))))</f>
        <v>0</v>
      </c>
      <c r="L78" s="8">
        <f>IF($A78="","",IF($D78="Direct $",'B&amp;C Inputs'!P80,IF($D78="Per Bill",$C78*'B&amp;C Inputs'!H12,IF($D78="Time %",$C78*'B&amp;C Inputs'!K12,IF($D78="Per Bill (Applicable only)",IF($E78=0,0,$C78*(IF('B&amp;C Inputs'!J80="Y",'B&amp;C Inputs'!G12,0))/$E78),IF($D78="Time % (Applicable only)",IF($F78=0,0,$C78*(IF('B&amp;C Inputs'!J80="Y",'B&amp;C Inputs'!K12,0))/$F78),0))))))</f>
        <v>0</v>
      </c>
    </row>
    <row r="79" spans="1:12" hidden="1" x14ac:dyDescent="0.25">
      <c r="A79" s="7">
        <f>'B&amp;C Inputs'!A81</f>
        <v>0</v>
      </c>
      <c r="B79" s="9">
        <f>'B&amp;C Inputs'!B81</f>
        <v>0</v>
      </c>
      <c r="C79" s="8">
        <f>'B&amp;C Inputs'!C81</f>
        <v>0</v>
      </c>
      <c r="D79" s="9">
        <f>'B&amp;C Inputs'!D81</f>
        <v>0</v>
      </c>
      <c r="E79" s="6">
        <f>IF($A79="","",(IF('B&amp;C Inputs'!E81="Y",'B&amp;C Inputs'!G7,0)+IF('B&amp;C Inputs'!F81="Y",'B&amp;C Inputs'!G8,0)+IF('B&amp;C Inputs'!G81="Y",'B&amp;C Inputs'!G9,0)+IF('B&amp;C Inputs'!H81="Y",'B&amp;C Inputs'!G10,0)+IF('B&amp;C Inputs'!I81="Y",'B&amp;C Inputs'!G11,0)+IF('B&amp;C Inputs'!J81="Y",'B&amp;C Inputs'!G12,0)))</f>
        <v>75816</v>
      </c>
      <c r="F79" s="10">
        <f>IF($A79="","",(IF('B&amp;C Inputs'!E81="Y",'B&amp;C Inputs'!K7,0)+IF('B&amp;C Inputs'!F81="Y",'B&amp;C Inputs'!K8,0)+IF('B&amp;C Inputs'!G81="Y",'B&amp;C Inputs'!K9,0)+IF('B&amp;C Inputs'!H81="Y",'B&amp;C Inputs'!K10,0)+IF('B&amp;C Inputs'!I81="Y",'B&amp;C Inputs'!K11,0)+IF('B&amp;C Inputs'!J81="Y",'B&amp;C Inputs'!K12,0)))</f>
        <v>1.1499999999999997</v>
      </c>
      <c r="G79" s="8">
        <f>IF($A79="","",IF($D79="Direct $",'B&amp;C Inputs'!K81,IF($D79="Per Bill",$C79*'B&amp;C Inputs'!H7,IF($D79="Time %",$C79*'B&amp;C Inputs'!K7,IF($D79="Per Bill (Applicable only)",IF($E79=0,0,$C79*(IF('B&amp;C Inputs'!E81="Y",'B&amp;C Inputs'!G7,0))/$E79),IF($D79="Time % (Applicable only)",IF($F79=0,0,$C79*(IF('B&amp;C Inputs'!E81="Y",'B&amp;C Inputs'!K7,0))/$F79),0))))))</f>
        <v>0</v>
      </c>
      <c r="H79" s="8">
        <f>IF($A79="","",IF($D79="Direct $",'B&amp;C Inputs'!L81,IF($D79="Per Bill",$C79*'B&amp;C Inputs'!H8,IF($D79="Time %",$C79*'B&amp;C Inputs'!K8,IF($D79="Per Bill (Applicable only)",IF($E79=0,0,$C79*(IF('B&amp;C Inputs'!F81="Y",'B&amp;C Inputs'!G8,0))/$E79),IF($D79="Time % (Applicable only)",IF($F79=0,0,$C79*(IF('B&amp;C Inputs'!F81="Y",'B&amp;C Inputs'!K8,0))/$F79),0))))))</f>
        <v>0</v>
      </c>
      <c r="I79" s="8">
        <f>IF($A79="","",IF($D79="Direct $",'B&amp;C Inputs'!M81,IF($D79="Per Bill",$C79*'B&amp;C Inputs'!H9,IF($D79="Time %",$C79*'B&amp;C Inputs'!K9,IF($D79="Per Bill (Applicable only)",IF($E79=0,0,$C79*(IF('B&amp;C Inputs'!G81="Y",'B&amp;C Inputs'!G9,0))/$E79),IF($D79="Time % (Applicable only)",IF($F79=0,0,$C79*(IF('B&amp;C Inputs'!G81="Y",'B&amp;C Inputs'!K9,0))/$F79),0))))))</f>
        <v>0</v>
      </c>
      <c r="J79" s="8">
        <f>IF($A79="","",IF($D79="Direct $",'B&amp;C Inputs'!N81,IF($D79="Per Bill",$C79*'B&amp;C Inputs'!H10,IF($D79="Time %",$C79*'B&amp;C Inputs'!K10,IF($D79="Per Bill (Applicable only)",IF($E79=0,0,$C79*(IF('B&amp;C Inputs'!H81="Y",'B&amp;C Inputs'!G10,0))/$E79),IF($D79="Time % (Applicable only)",IF($F79=0,0,$C79*(IF('B&amp;C Inputs'!H81="Y",'B&amp;C Inputs'!K10,0))/$F79),0))))))</f>
        <v>0</v>
      </c>
      <c r="K79" s="8">
        <f>IF($A79="","",IF($D79="Direct $",'B&amp;C Inputs'!O81,IF($D79="Per Bill",$C79*'B&amp;C Inputs'!H11,IF($D79="Time %",$C79*'B&amp;C Inputs'!K11,IF($D79="Per Bill (Applicable only)",IF($E79=0,0,$C79*(IF('B&amp;C Inputs'!I81="Y",'B&amp;C Inputs'!G11,0))/$E79),IF($D79="Time % (Applicable only)",IF($F79=0,0,$C79*(IF('B&amp;C Inputs'!I81="Y",'B&amp;C Inputs'!K11,0))/$F79),0))))))</f>
        <v>0</v>
      </c>
      <c r="L79" s="8">
        <f>IF($A79="","",IF($D79="Direct $",'B&amp;C Inputs'!P81,IF($D79="Per Bill",$C79*'B&amp;C Inputs'!H12,IF($D79="Time %",$C79*'B&amp;C Inputs'!K12,IF($D79="Per Bill (Applicable only)",IF($E79=0,0,$C79*(IF('B&amp;C Inputs'!J81="Y",'B&amp;C Inputs'!G12,0))/$E79),IF($D79="Time % (Applicable only)",IF($F79=0,0,$C79*(IF('B&amp;C Inputs'!J81="Y",'B&amp;C Inputs'!K12,0))/$F79),0))))))</f>
        <v>0</v>
      </c>
    </row>
    <row r="80" spans="1:12" hidden="1" x14ac:dyDescent="0.25">
      <c r="A80" s="7">
        <f>'B&amp;C Inputs'!A82</f>
        <v>0</v>
      </c>
      <c r="B80" s="9">
        <f>'B&amp;C Inputs'!B82</f>
        <v>0</v>
      </c>
      <c r="C80" s="8">
        <f>'B&amp;C Inputs'!C82</f>
        <v>0</v>
      </c>
      <c r="D80" s="9">
        <f>'B&amp;C Inputs'!D82</f>
        <v>0</v>
      </c>
      <c r="E80" s="6">
        <f>IF($A80="","",(IF('B&amp;C Inputs'!E82="Y",'B&amp;C Inputs'!G7,0)+IF('B&amp;C Inputs'!F82="Y",'B&amp;C Inputs'!G8,0)+IF('B&amp;C Inputs'!G82="Y",'B&amp;C Inputs'!G9,0)+IF('B&amp;C Inputs'!H82="Y",'B&amp;C Inputs'!G10,0)+IF('B&amp;C Inputs'!I82="Y",'B&amp;C Inputs'!G11,0)+IF('B&amp;C Inputs'!J82="Y",'B&amp;C Inputs'!G12,0)))</f>
        <v>75816</v>
      </c>
      <c r="F80" s="10">
        <f>IF($A80="","",(IF('B&amp;C Inputs'!E82="Y",'B&amp;C Inputs'!K7,0)+IF('B&amp;C Inputs'!F82="Y",'B&amp;C Inputs'!K8,0)+IF('B&amp;C Inputs'!G82="Y",'B&amp;C Inputs'!K9,0)+IF('B&amp;C Inputs'!H82="Y",'B&amp;C Inputs'!K10,0)+IF('B&amp;C Inputs'!I82="Y",'B&amp;C Inputs'!K11,0)+IF('B&amp;C Inputs'!J82="Y",'B&amp;C Inputs'!K12,0)))</f>
        <v>1.1499999999999997</v>
      </c>
      <c r="G80" s="8">
        <f>IF($A80="","",IF($D80="Direct $",'B&amp;C Inputs'!K82,IF($D80="Per Bill",$C80*'B&amp;C Inputs'!H7,IF($D80="Time %",$C80*'B&amp;C Inputs'!K7,IF($D80="Per Bill (Applicable only)",IF($E80=0,0,$C80*(IF('B&amp;C Inputs'!E82="Y",'B&amp;C Inputs'!G7,0))/$E80),IF($D80="Time % (Applicable only)",IF($F80=0,0,$C80*(IF('B&amp;C Inputs'!E82="Y",'B&amp;C Inputs'!K7,0))/$F80),0))))))</f>
        <v>0</v>
      </c>
      <c r="H80" s="8">
        <f>IF($A80="","",IF($D80="Direct $",'B&amp;C Inputs'!L82,IF($D80="Per Bill",$C80*'B&amp;C Inputs'!H8,IF($D80="Time %",$C80*'B&amp;C Inputs'!K8,IF($D80="Per Bill (Applicable only)",IF($E80=0,0,$C80*(IF('B&amp;C Inputs'!F82="Y",'B&amp;C Inputs'!G8,0))/$E80),IF($D80="Time % (Applicable only)",IF($F80=0,0,$C80*(IF('B&amp;C Inputs'!F82="Y",'B&amp;C Inputs'!K8,0))/$F80),0))))))</f>
        <v>0</v>
      </c>
      <c r="I80" s="8">
        <f>IF($A80="","",IF($D80="Direct $",'B&amp;C Inputs'!M82,IF($D80="Per Bill",$C80*'B&amp;C Inputs'!H9,IF($D80="Time %",$C80*'B&amp;C Inputs'!K9,IF($D80="Per Bill (Applicable only)",IF($E80=0,0,$C80*(IF('B&amp;C Inputs'!G82="Y",'B&amp;C Inputs'!G9,0))/$E80),IF($D80="Time % (Applicable only)",IF($F80=0,0,$C80*(IF('B&amp;C Inputs'!G82="Y",'B&amp;C Inputs'!K9,0))/$F80),0))))))</f>
        <v>0</v>
      </c>
      <c r="J80" s="8">
        <f>IF($A80="","",IF($D80="Direct $",'B&amp;C Inputs'!N82,IF($D80="Per Bill",$C80*'B&amp;C Inputs'!H10,IF($D80="Time %",$C80*'B&amp;C Inputs'!K10,IF($D80="Per Bill (Applicable only)",IF($E80=0,0,$C80*(IF('B&amp;C Inputs'!H82="Y",'B&amp;C Inputs'!G10,0))/$E80),IF($D80="Time % (Applicable only)",IF($F80=0,0,$C80*(IF('B&amp;C Inputs'!H82="Y",'B&amp;C Inputs'!K10,0))/$F80),0))))))</f>
        <v>0</v>
      </c>
      <c r="K80" s="8">
        <f>IF($A80="","",IF($D80="Direct $",'B&amp;C Inputs'!O82,IF($D80="Per Bill",$C80*'B&amp;C Inputs'!H11,IF($D80="Time %",$C80*'B&amp;C Inputs'!K11,IF($D80="Per Bill (Applicable only)",IF($E80=0,0,$C80*(IF('B&amp;C Inputs'!I82="Y",'B&amp;C Inputs'!G11,0))/$E80),IF($D80="Time % (Applicable only)",IF($F80=0,0,$C80*(IF('B&amp;C Inputs'!I82="Y",'B&amp;C Inputs'!K11,0))/$F80),0))))))</f>
        <v>0</v>
      </c>
      <c r="L80" s="8">
        <f>IF($A80="","",IF($D80="Direct $",'B&amp;C Inputs'!P82,IF($D80="Per Bill",$C80*'B&amp;C Inputs'!H12,IF($D80="Time %",$C80*'B&amp;C Inputs'!K12,IF($D80="Per Bill (Applicable only)",IF($E80=0,0,$C80*(IF('B&amp;C Inputs'!J82="Y",'B&amp;C Inputs'!G12,0))/$E80),IF($D80="Time % (Applicable only)",IF($F80=0,0,$C80*(IF('B&amp;C Inputs'!J82="Y",'B&amp;C Inputs'!K12,0))/$F80),0))))))</f>
        <v>0</v>
      </c>
    </row>
    <row r="81" spans="1:12" hidden="1" x14ac:dyDescent="0.25">
      <c r="A81" s="7">
        <f>'B&amp;C Inputs'!A83</f>
        <v>0</v>
      </c>
      <c r="B81" s="9">
        <f>'B&amp;C Inputs'!B83</f>
        <v>0</v>
      </c>
      <c r="C81" s="8">
        <f>'B&amp;C Inputs'!C83</f>
        <v>0</v>
      </c>
      <c r="D81" s="9">
        <f>'B&amp;C Inputs'!D83</f>
        <v>0</v>
      </c>
      <c r="E81" s="6">
        <f>IF($A81="","",(IF('B&amp;C Inputs'!E83="Y",'B&amp;C Inputs'!G7,0)+IF('B&amp;C Inputs'!F83="Y",'B&amp;C Inputs'!G8,0)+IF('B&amp;C Inputs'!G83="Y",'B&amp;C Inputs'!G9,0)+IF('B&amp;C Inputs'!H83="Y",'B&amp;C Inputs'!G10,0)+IF('B&amp;C Inputs'!I83="Y",'B&amp;C Inputs'!G11,0)+IF('B&amp;C Inputs'!J83="Y",'B&amp;C Inputs'!G12,0)))</f>
        <v>75816</v>
      </c>
      <c r="F81" s="10">
        <f>IF($A81="","",(IF('B&amp;C Inputs'!E83="Y",'B&amp;C Inputs'!K7,0)+IF('B&amp;C Inputs'!F83="Y",'B&amp;C Inputs'!K8,0)+IF('B&amp;C Inputs'!G83="Y",'B&amp;C Inputs'!K9,0)+IF('B&amp;C Inputs'!H83="Y",'B&amp;C Inputs'!K10,0)+IF('B&amp;C Inputs'!I83="Y",'B&amp;C Inputs'!K11,0)+IF('B&amp;C Inputs'!J83="Y",'B&amp;C Inputs'!K12,0)))</f>
        <v>1.1499999999999997</v>
      </c>
      <c r="G81" s="8">
        <f>IF($A81="","",IF($D81="Direct $",'B&amp;C Inputs'!K83,IF($D81="Per Bill",$C81*'B&amp;C Inputs'!H7,IF($D81="Time %",$C81*'B&amp;C Inputs'!K7,IF($D81="Per Bill (Applicable only)",IF($E81=0,0,$C81*(IF('B&amp;C Inputs'!E83="Y",'B&amp;C Inputs'!G7,0))/$E81),IF($D81="Time % (Applicable only)",IF($F81=0,0,$C81*(IF('B&amp;C Inputs'!E83="Y",'B&amp;C Inputs'!K7,0))/$F81),0))))))</f>
        <v>0</v>
      </c>
      <c r="H81" s="8">
        <f>IF($A81="","",IF($D81="Direct $",'B&amp;C Inputs'!L83,IF($D81="Per Bill",$C81*'B&amp;C Inputs'!H8,IF($D81="Time %",$C81*'B&amp;C Inputs'!K8,IF($D81="Per Bill (Applicable only)",IF($E81=0,0,$C81*(IF('B&amp;C Inputs'!F83="Y",'B&amp;C Inputs'!G8,0))/$E81),IF($D81="Time % (Applicable only)",IF($F81=0,0,$C81*(IF('B&amp;C Inputs'!F83="Y",'B&amp;C Inputs'!K8,0))/$F81),0))))))</f>
        <v>0</v>
      </c>
      <c r="I81" s="8">
        <f>IF($A81="","",IF($D81="Direct $",'B&amp;C Inputs'!M83,IF($D81="Per Bill",$C81*'B&amp;C Inputs'!H9,IF($D81="Time %",$C81*'B&amp;C Inputs'!K9,IF($D81="Per Bill (Applicable only)",IF($E81=0,0,$C81*(IF('B&amp;C Inputs'!G83="Y",'B&amp;C Inputs'!G9,0))/$E81),IF($D81="Time % (Applicable only)",IF($F81=0,0,$C81*(IF('B&amp;C Inputs'!G83="Y",'B&amp;C Inputs'!K9,0))/$F81),0))))))</f>
        <v>0</v>
      </c>
      <c r="J81" s="8">
        <f>IF($A81="","",IF($D81="Direct $",'B&amp;C Inputs'!N83,IF($D81="Per Bill",$C81*'B&amp;C Inputs'!H10,IF($D81="Time %",$C81*'B&amp;C Inputs'!K10,IF($D81="Per Bill (Applicable only)",IF($E81=0,0,$C81*(IF('B&amp;C Inputs'!H83="Y",'B&amp;C Inputs'!G10,0))/$E81),IF($D81="Time % (Applicable only)",IF($F81=0,0,$C81*(IF('B&amp;C Inputs'!H83="Y",'B&amp;C Inputs'!K10,0))/$F81),0))))))</f>
        <v>0</v>
      </c>
      <c r="K81" s="8">
        <f>IF($A81="","",IF($D81="Direct $",'B&amp;C Inputs'!O83,IF($D81="Per Bill",$C81*'B&amp;C Inputs'!H11,IF($D81="Time %",$C81*'B&amp;C Inputs'!K11,IF($D81="Per Bill (Applicable only)",IF($E81=0,0,$C81*(IF('B&amp;C Inputs'!I83="Y",'B&amp;C Inputs'!G11,0))/$E81),IF($D81="Time % (Applicable only)",IF($F81=0,0,$C81*(IF('B&amp;C Inputs'!I83="Y",'B&amp;C Inputs'!K11,0))/$F81),0))))))</f>
        <v>0</v>
      </c>
      <c r="L81" s="8">
        <f>IF($A81="","",IF($D81="Direct $",'B&amp;C Inputs'!P83,IF($D81="Per Bill",$C81*'B&amp;C Inputs'!H12,IF($D81="Time %",$C81*'B&amp;C Inputs'!K12,IF($D81="Per Bill (Applicable only)",IF($E81=0,0,$C81*(IF('B&amp;C Inputs'!J83="Y",'B&amp;C Inputs'!G12,0))/$E81),IF($D81="Time % (Applicable only)",IF($F81=0,0,$C81*(IF('B&amp;C Inputs'!J83="Y",'B&amp;C Inputs'!K12,0))/$F81),0))))))</f>
        <v>0</v>
      </c>
    </row>
    <row r="82" spans="1:12" hidden="1" x14ac:dyDescent="0.25">
      <c r="A82" s="7">
        <f>'B&amp;C Inputs'!A84</f>
        <v>0</v>
      </c>
      <c r="B82" s="9">
        <f>'B&amp;C Inputs'!B84</f>
        <v>0</v>
      </c>
      <c r="C82" s="8">
        <f>'B&amp;C Inputs'!C84</f>
        <v>0</v>
      </c>
      <c r="D82" s="9">
        <f>'B&amp;C Inputs'!D84</f>
        <v>0</v>
      </c>
      <c r="E82" s="6">
        <f>IF($A82="","",(IF('B&amp;C Inputs'!E84="Y",'B&amp;C Inputs'!G7,0)+IF('B&amp;C Inputs'!F84="Y",'B&amp;C Inputs'!G8,0)+IF('B&amp;C Inputs'!G84="Y",'B&amp;C Inputs'!G9,0)+IF('B&amp;C Inputs'!H84="Y",'B&amp;C Inputs'!G10,0)+IF('B&amp;C Inputs'!I84="Y",'B&amp;C Inputs'!G11,0)+IF('B&amp;C Inputs'!J84="Y",'B&amp;C Inputs'!G12,0)))</f>
        <v>75816</v>
      </c>
      <c r="F82" s="10">
        <f>IF($A82="","",(IF('B&amp;C Inputs'!E84="Y",'B&amp;C Inputs'!K7,0)+IF('B&amp;C Inputs'!F84="Y",'B&amp;C Inputs'!K8,0)+IF('B&amp;C Inputs'!G84="Y",'B&amp;C Inputs'!K9,0)+IF('B&amp;C Inputs'!H84="Y",'B&amp;C Inputs'!K10,0)+IF('B&amp;C Inputs'!I84="Y",'B&amp;C Inputs'!K11,0)+IF('B&amp;C Inputs'!J84="Y",'B&amp;C Inputs'!K12,0)))</f>
        <v>1.1499999999999997</v>
      </c>
      <c r="G82" s="8">
        <f>IF($A82="","",IF($D82="Direct $",'B&amp;C Inputs'!K84,IF($D82="Per Bill",$C82*'B&amp;C Inputs'!H7,IF($D82="Time %",$C82*'B&amp;C Inputs'!K7,IF($D82="Per Bill (Applicable only)",IF($E82=0,0,$C82*(IF('B&amp;C Inputs'!E84="Y",'B&amp;C Inputs'!G7,0))/$E82),IF($D82="Time % (Applicable only)",IF($F82=0,0,$C82*(IF('B&amp;C Inputs'!E84="Y",'B&amp;C Inputs'!K7,0))/$F82),0))))))</f>
        <v>0</v>
      </c>
      <c r="H82" s="8">
        <f>IF($A82="","",IF($D82="Direct $",'B&amp;C Inputs'!L84,IF($D82="Per Bill",$C82*'B&amp;C Inputs'!H8,IF($D82="Time %",$C82*'B&amp;C Inputs'!K8,IF($D82="Per Bill (Applicable only)",IF($E82=0,0,$C82*(IF('B&amp;C Inputs'!F84="Y",'B&amp;C Inputs'!G8,0))/$E82),IF($D82="Time % (Applicable only)",IF($F82=0,0,$C82*(IF('B&amp;C Inputs'!F84="Y",'B&amp;C Inputs'!K8,0))/$F82),0))))))</f>
        <v>0</v>
      </c>
      <c r="I82" s="8">
        <f>IF($A82="","",IF($D82="Direct $",'B&amp;C Inputs'!M84,IF($D82="Per Bill",$C82*'B&amp;C Inputs'!H9,IF($D82="Time %",$C82*'B&amp;C Inputs'!K9,IF($D82="Per Bill (Applicable only)",IF($E82=0,0,$C82*(IF('B&amp;C Inputs'!G84="Y",'B&amp;C Inputs'!G9,0))/$E82),IF($D82="Time % (Applicable only)",IF($F82=0,0,$C82*(IF('B&amp;C Inputs'!G84="Y",'B&amp;C Inputs'!K9,0))/$F82),0))))))</f>
        <v>0</v>
      </c>
      <c r="J82" s="8">
        <f>IF($A82="","",IF($D82="Direct $",'B&amp;C Inputs'!N84,IF($D82="Per Bill",$C82*'B&amp;C Inputs'!H10,IF($D82="Time %",$C82*'B&amp;C Inputs'!K10,IF($D82="Per Bill (Applicable only)",IF($E82=0,0,$C82*(IF('B&amp;C Inputs'!H84="Y",'B&amp;C Inputs'!G10,0))/$E82),IF($D82="Time % (Applicable only)",IF($F82=0,0,$C82*(IF('B&amp;C Inputs'!H84="Y",'B&amp;C Inputs'!K10,0))/$F82),0))))))</f>
        <v>0</v>
      </c>
      <c r="K82" s="8">
        <f>IF($A82="","",IF($D82="Direct $",'B&amp;C Inputs'!O84,IF($D82="Per Bill",$C82*'B&amp;C Inputs'!H11,IF($D82="Time %",$C82*'B&amp;C Inputs'!K11,IF($D82="Per Bill (Applicable only)",IF($E82=0,0,$C82*(IF('B&amp;C Inputs'!I84="Y",'B&amp;C Inputs'!G11,0))/$E82),IF($D82="Time % (Applicable only)",IF($F82=0,0,$C82*(IF('B&amp;C Inputs'!I84="Y",'B&amp;C Inputs'!K11,0))/$F82),0))))))</f>
        <v>0</v>
      </c>
      <c r="L82" s="8">
        <f>IF($A82="","",IF($D82="Direct $",'B&amp;C Inputs'!P84,IF($D82="Per Bill",$C82*'B&amp;C Inputs'!H12,IF($D82="Time %",$C82*'B&amp;C Inputs'!K12,IF($D82="Per Bill (Applicable only)",IF($E82=0,0,$C82*(IF('B&amp;C Inputs'!J84="Y",'B&amp;C Inputs'!G12,0))/$E82),IF($D82="Time % (Applicable only)",IF($F82=0,0,$C82*(IF('B&amp;C Inputs'!J84="Y",'B&amp;C Inputs'!K12,0))/$F82),0))))))</f>
        <v>0</v>
      </c>
    </row>
    <row r="83" spans="1:12" hidden="1" x14ac:dyDescent="0.25">
      <c r="A83" s="7">
        <f>'B&amp;C Inputs'!A85</f>
        <v>0</v>
      </c>
      <c r="B83" s="9">
        <f>'B&amp;C Inputs'!B85</f>
        <v>0</v>
      </c>
      <c r="C83" s="8">
        <f>'B&amp;C Inputs'!C85</f>
        <v>0</v>
      </c>
      <c r="D83" s="9">
        <f>'B&amp;C Inputs'!D85</f>
        <v>0</v>
      </c>
      <c r="E83" s="6">
        <f>IF($A83="","",(IF('B&amp;C Inputs'!E85="Y",'B&amp;C Inputs'!G7,0)+IF('B&amp;C Inputs'!F85="Y",'B&amp;C Inputs'!G8,0)+IF('B&amp;C Inputs'!G85="Y",'B&amp;C Inputs'!G9,0)+IF('B&amp;C Inputs'!H85="Y",'B&amp;C Inputs'!G10,0)+IF('B&amp;C Inputs'!I85="Y",'B&amp;C Inputs'!G11,0)+IF('B&amp;C Inputs'!J85="Y",'B&amp;C Inputs'!G12,0)))</f>
        <v>75816</v>
      </c>
      <c r="F83" s="10">
        <f>IF($A83="","",(IF('B&amp;C Inputs'!E85="Y",'B&amp;C Inputs'!K7,0)+IF('B&amp;C Inputs'!F85="Y",'B&amp;C Inputs'!K8,0)+IF('B&amp;C Inputs'!G85="Y",'B&amp;C Inputs'!K9,0)+IF('B&amp;C Inputs'!H85="Y",'B&amp;C Inputs'!K10,0)+IF('B&amp;C Inputs'!I85="Y",'B&amp;C Inputs'!K11,0)+IF('B&amp;C Inputs'!J85="Y",'B&amp;C Inputs'!K12,0)))</f>
        <v>1.1499999999999997</v>
      </c>
      <c r="G83" s="8">
        <f>IF($A83="","",IF($D83="Direct $",'B&amp;C Inputs'!K85,IF($D83="Per Bill",$C83*'B&amp;C Inputs'!H7,IF($D83="Time %",$C83*'B&amp;C Inputs'!K7,IF($D83="Per Bill (Applicable only)",IF($E83=0,0,$C83*(IF('B&amp;C Inputs'!E85="Y",'B&amp;C Inputs'!G7,0))/$E83),IF($D83="Time % (Applicable only)",IF($F83=0,0,$C83*(IF('B&amp;C Inputs'!E85="Y",'B&amp;C Inputs'!K7,0))/$F83),0))))))</f>
        <v>0</v>
      </c>
      <c r="H83" s="8">
        <f>IF($A83="","",IF($D83="Direct $",'B&amp;C Inputs'!L85,IF($D83="Per Bill",$C83*'B&amp;C Inputs'!H8,IF($D83="Time %",$C83*'B&amp;C Inputs'!K8,IF($D83="Per Bill (Applicable only)",IF($E83=0,0,$C83*(IF('B&amp;C Inputs'!F85="Y",'B&amp;C Inputs'!G8,0))/$E83),IF($D83="Time % (Applicable only)",IF($F83=0,0,$C83*(IF('B&amp;C Inputs'!F85="Y",'B&amp;C Inputs'!K8,0))/$F83),0))))))</f>
        <v>0</v>
      </c>
      <c r="I83" s="8">
        <f>IF($A83="","",IF($D83="Direct $",'B&amp;C Inputs'!M85,IF($D83="Per Bill",$C83*'B&amp;C Inputs'!H9,IF($D83="Time %",$C83*'B&amp;C Inputs'!K9,IF($D83="Per Bill (Applicable only)",IF($E83=0,0,$C83*(IF('B&amp;C Inputs'!G85="Y",'B&amp;C Inputs'!G9,0))/$E83),IF($D83="Time % (Applicable only)",IF($F83=0,0,$C83*(IF('B&amp;C Inputs'!G85="Y",'B&amp;C Inputs'!K9,0))/$F83),0))))))</f>
        <v>0</v>
      </c>
      <c r="J83" s="8">
        <f>IF($A83="","",IF($D83="Direct $",'B&amp;C Inputs'!N85,IF($D83="Per Bill",$C83*'B&amp;C Inputs'!H10,IF($D83="Time %",$C83*'B&amp;C Inputs'!K10,IF($D83="Per Bill (Applicable only)",IF($E83=0,0,$C83*(IF('B&amp;C Inputs'!H85="Y",'B&amp;C Inputs'!G10,0))/$E83),IF($D83="Time % (Applicable only)",IF($F83=0,0,$C83*(IF('B&amp;C Inputs'!H85="Y",'B&amp;C Inputs'!K10,0))/$F83),0))))))</f>
        <v>0</v>
      </c>
      <c r="K83" s="8">
        <f>IF($A83="","",IF($D83="Direct $",'B&amp;C Inputs'!O85,IF($D83="Per Bill",$C83*'B&amp;C Inputs'!H11,IF($D83="Time %",$C83*'B&amp;C Inputs'!K11,IF($D83="Per Bill (Applicable only)",IF($E83=0,0,$C83*(IF('B&amp;C Inputs'!I85="Y",'B&amp;C Inputs'!G11,0))/$E83),IF($D83="Time % (Applicable only)",IF($F83=0,0,$C83*(IF('B&amp;C Inputs'!I85="Y",'B&amp;C Inputs'!K11,0))/$F83),0))))))</f>
        <v>0</v>
      </c>
      <c r="L83" s="8">
        <f>IF($A83="","",IF($D83="Direct $",'B&amp;C Inputs'!P85,IF($D83="Per Bill",$C83*'B&amp;C Inputs'!H12,IF($D83="Time %",$C83*'B&amp;C Inputs'!K12,IF($D83="Per Bill (Applicable only)",IF($E83=0,0,$C83*(IF('B&amp;C Inputs'!J85="Y",'B&amp;C Inputs'!G12,0))/$E83),IF($D83="Time % (Applicable only)",IF($F83=0,0,$C83*(IF('B&amp;C Inputs'!J85="Y",'B&amp;C Inputs'!K12,0))/$F83),0))))))</f>
        <v>0</v>
      </c>
    </row>
    <row r="84" spans="1:12" hidden="1" x14ac:dyDescent="0.25">
      <c r="A84" s="7">
        <f>'B&amp;C Inputs'!A86</f>
        <v>0</v>
      </c>
      <c r="B84" s="9">
        <f>'B&amp;C Inputs'!B86</f>
        <v>0</v>
      </c>
      <c r="C84" s="8">
        <f>'B&amp;C Inputs'!C86</f>
        <v>0</v>
      </c>
      <c r="D84" s="9">
        <f>'B&amp;C Inputs'!D86</f>
        <v>0</v>
      </c>
      <c r="E84" s="6">
        <f>IF($A84="","",(IF('B&amp;C Inputs'!E86="Y",'B&amp;C Inputs'!G7,0)+IF('B&amp;C Inputs'!F86="Y",'B&amp;C Inputs'!G8,0)+IF('B&amp;C Inputs'!G86="Y",'B&amp;C Inputs'!G9,0)+IF('B&amp;C Inputs'!H86="Y",'B&amp;C Inputs'!G10,0)+IF('B&amp;C Inputs'!I86="Y",'B&amp;C Inputs'!G11,0)+IF('B&amp;C Inputs'!J86="Y",'B&amp;C Inputs'!G12,0)))</f>
        <v>75816</v>
      </c>
      <c r="F84" s="10">
        <f>IF($A84="","",(IF('B&amp;C Inputs'!E86="Y",'B&amp;C Inputs'!K7,0)+IF('B&amp;C Inputs'!F86="Y",'B&amp;C Inputs'!K8,0)+IF('B&amp;C Inputs'!G86="Y",'B&amp;C Inputs'!K9,0)+IF('B&amp;C Inputs'!H86="Y",'B&amp;C Inputs'!K10,0)+IF('B&amp;C Inputs'!I86="Y",'B&amp;C Inputs'!K11,0)+IF('B&amp;C Inputs'!J86="Y",'B&amp;C Inputs'!K12,0)))</f>
        <v>1.1499999999999997</v>
      </c>
      <c r="G84" s="8">
        <f>IF($A84="","",IF($D84="Direct $",'B&amp;C Inputs'!K86,IF($D84="Per Bill",$C84*'B&amp;C Inputs'!H7,IF($D84="Time %",$C84*'B&amp;C Inputs'!K7,IF($D84="Per Bill (Applicable only)",IF($E84=0,0,$C84*(IF('B&amp;C Inputs'!E86="Y",'B&amp;C Inputs'!G7,0))/$E84),IF($D84="Time % (Applicable only)",IF($F84=0,0,$C84*(IF('B&amp;C Inputs'!E86="Y",'B&amp;C Inputs'!K7,0))/$F84),0))))))</f>
        <v>0</v>
      </c>
      <c r="H84" s="8">
        <f>IF($A84="","",IF($D84="Direct $",'B&amp;C Inputs'!L86,IF($D84="Per Bill",$C84*'B&amp;C Inputs'!H8,IF($D84="Time %",$C84*'B&amp;C Inputs'!K8,IF($D84="Per Bill (Applicable only)",IF($E84=0,0,$C84*(IF('B&amp;C Inputs'!F86="Y",'B&amp;C Inputs'!G8,0))/$E84),IF($D84="Time % (Applicable only)",IF($F84=0,0,$C84*(IF('B&amp;C Inputs'!F86="Y",'B&amp;C Inputs'!K8,0))/$F84),0))))))</f>
        <v>0</v>
      </c>
      <c r="I84" s="8">
        <f>IF($A84="","",IF($D84="Direct $",'B&amp;C Inputs'!M86,IF($D84="Per Bill",$C84*'B&amp;C Inputs'!H9,IF($D84="Time %",$C84*'B&amp;C Inputs'!K9,IF($D84="Per Bill (Applicable only)",IF($E84=0,0,$C84*(IF('B&amp;C Inputs'!G86="Y",'B&amp;C Inputs'!G9,0))/$E84),IF($D84="Time % (Applicable only)",IF($F84=0,0,$C84*(IF('B&amp;C Inputs'!G86="Y",'B&amp;C Inputs'!K9,0))/$F84),0))))))</f>
        <v>0</v>
      </c>
      <c r="J84" s="8">
        <f>IF($A84="","",IF($D84="Direct $",'B&amp;C Inputs'!N86,IF($D84="Per Bill",$C84*'B&amp;C Inputs'!H10,IF($D84="Time %",$C84*'B&amp;C Inputs'!K10,IF($D84="Per Bill (Applicable only)",IF($E84=0,0,$C84*(IF('B&amp;C Inputs'!H86="Y",'B&amp;C Inputs'!G10,0))/$E84),IF($D84="Time % (Applicable only)",IF($F84=0,0,$C84*(IF('B&amp;C Inputs'!H86="Y",'B&amp;C Inputs'!K10,0))/$F84),0))))))</f>
        <v>0</v>
      </c>
      <c r="K84" s="8">
        <f>IF($A84="","",IF($D84="Direct $",'B&amp;C Inputs'!O86,IF($D84="Per Bill",$C84*'B&amp;C Inputs'!H11,IF($D84="Time %",$C84*'B&amp;C Inputs'!K11,IF($D84="Per Bill (Applicable only)",IF($E84=0,0,$C84*(IF('B&amp;C Inputs'!I86="Y",'B&amp;C Inputs'!G11,0))/$E84),IF($D84="Time % (Applicable only)",IF($F84=0,0,$C84*(IF('B&amp;C Inputs'!I86="Y",'B&amp;C Inputs'!K11,0))/$F84),0))))))</f>
        <v>0</v>
      </c>
      <c r="L84" s="8">
        <f>IF($A84="","",IF($D84="Direct $",'B&amp;C Inputs'!P86,IF($D84="Per Bill",$C84*'B&amp;C Inputs'!H12,IF($D84="Time %",$C84*'B&amp;C Inputs'!K12,IF($D84="Per Bill (Applicable only)",IF($E84=0,0,$C84*(IF('B&amp;C Inputs'!J86="Y",'B&amp;C Inputs'!G12,0))/$E84),IF($D84="Time % (Applicable only)",IF($F84=0,0,$C84*(IF('B&amp;C Inputs'!J86="Y",'B&amp;C Inputs'!K12,0))/$F84),0))))))</f>
        <v>0</v>
      </c>
    </row>
    <row r="85" spans="1:12" hidden="1" x14ac:dyDescent="0.25">
      <c r="A85" s="7">
        <f>'B&amp;C Inputs'!A87</f>
        <v>0</v>
      </c>
      <c r="B85" s="9">
        <f>'B&amp;C Inputs'!B87</f>
        <v>0</v>
      </c>
      <c r="C85" s="8">
        <f>'B&amp;C Inputs'!C87</f>
        <v>0</v>
      </c>
      <c r="D85" s="9">
        <f>'B&amp;C Inputs'!D87</f>
        <v>0</v>
      </c>
      <c r="E85" s="6">
        <f>IF($A85="","",(IF('B&amp;C Inputs'!E87="Y",'B&amp;C Inputs'!G7,0)+IF('B&amp;C Inputs'!F87="Y",'B&amp;C Inputs'!G8,0)+IF('B&amp;C Inputs'!G87="Y",'B&amp;C Inputs'!G9,0)+IF('B&amp;C Inputs'!H87="Y",'B&amp;C Inputs'!G10,0)+IF('B&amp;C Inputs'!I87="Y",'B&amp;C Inputs'!G11,0)+IF('B&amp;C Inputs'!J87="Y",'B&amp;C Inputs'!G12,0)))</f>
        <v>75816</v>
      </c>
      <c r="F85" s="10">
        <f>IF($A85="","",(IF('B&amp;C Inputs'!E87="Y",'B&amp;C Inputs'!K7,0)+IF('B&amp;C Inputs'!F87="Y",'B&amp;C Inputs'!K8,0)+IF('B&amp;C Inputs'!G87="Y",'B&amp;C Inputs'!K9,0)+IF('B&amp;C Inputs'!H87="Y",'B&amp;C Inputs'!K10,0)+IF('B&amp;C Inputs'!I87="Y",'B&amp;C Inputs'!K11,0)+IF('B&amp;C Inputs'!J87="Y",'B&amp;C Inputs'!K12,0)))</f>
        <v>1.1499999999999997</v>
      </c>
      <c r="G85" s="8">
        <f>IF($A85="","",IF($D85="Direct $",'B&amp;C Inputs'!K87,IF($D85="Per Bill",$C85*'B&amp;C Inputs'!H7,IF($D85="Time %",$C85*'B&amp;C Inputs'!K7,IF($D85="Per Bill (Applicable only)",IF($E85=0,0,$C85*(IF('B&amp;C Inputs'!E87="Y",'B&amp;C Inputs'!G7,0))/$E85),IF($D85="Time % (Applicable only)",IF($F85=0,0,$C85*(IF('B&amp;C Inputs'!E87="Y",'B&amp;C Inputs'!K7,0))/$F85),0))))))</f>
        <v>0</v>
      </c>
      <c r="H85" s="8">
        <f>IF($A85="","",IF($D85="Direct $",'B&amp;C Inputs'!L87,IF($D85="Per Bill",$C85*'B&amp;C Inputs'!H8,IF($D85="Time %",$C85*'B&amp;C Inputs'!K8,IF($D85="Per Bill (Applicable only)",IF($E85=0,0,$C85*(IF('B&amp;C Inputs'!F87="Y",'B&amp;C Inputs'!G8,0))/$E85),IF($D85="Time % (Applicable only)",IF($F85=0,0,$C85*(IF('B&amp;C Inputs'!F87="Y",'B&amp;C Inputs'!K8,0))/$F85),0))))))</f>
        <v>0</v>
      </c>
      <c r="I85" s="8">
        <f>IF($A85="","",IF($D85="Direct $",'B&amp;C Inputs'!M87,IF($D85="Per Bill",$C85*'B&amp;C Inputs'!H9,IF($D85="Time %",$C85*'B&amp;C Inputs'!K9,IF($D85="Per Bill (Applicable only)",IF($E85=0,0,$C85*(IF('B&amp;C Inputs'!G87="Y",'B&amp;C Inputs'!G9,0))/$E85),IF($D85="Time % (Applicable only)",IF($F85=0,0,$C85*(IF('B&amp;C Inputs'!G87="Y",'B&amp;C Inputs'!K9,0))/$F85),0))))))</f>
        <v>0</v>
      </c>
      <c r="J85" s="8">
        <f>IF($A85="","",IF($D85="Direct $",'B&amp;C Inputs'!N87,IF($D85="Per Bill",$C85*'B&amp;C Inputs'!H10,IF($D85="Time %",$C85*'B&amp;C Inputs'!K10,IF($D85="Per Bill (Applicable only)",IF($E85=0,0,$C85*(IF('B&amp;C Inputs'!H87="Y",'B&amp;C Inputs'!G10,0))/$E85),IF($D85="Time % (Applicable only)",IF($F85=0,0,$C85*(IF('B&amp;C Inputs'!H87="Y",'B&amp;C Inputs'!K10,0))/$F85),0))))))</f>
        <v>0</v>
      </c>
      <c r="K85" s="8">
        <f>IF($A85="","",IF($D85="Direct $",'B&amp;C Inputs'!O87,IF($D85="Per Bill",$C85*'B&amp;C Inputs'!H11,IF($D85="Time %",$C85*'B&amp;C Inputs'!K11,IF($D85="Per Bill (Applicable only)",IF($E85=0,0,$C85*(IF('B&amp;C Inputs'!I87="Y",'B&amp;C Inputs'!G11,0))/$E85),IF($D85="Time % (Applicable only)",IF($F85=0,0,$C85*(IF('B&amp;C Inputs'!I87="Y",'B&amp;C Inputs'!K11,0))/$F85),0))))))</f>
        <v>0</v>
      </c>
      <c r="L85" s="8">
        <f>IF($A85="","",IF($D85="Direct $",'B&amp;C Inputs'!P87,IF($D85="Per Bill",$C85*'B&amp;C Inputs'!H12,IF($D85="Time %",$C85*'B&amp;C Inputs'!K12,IF($D85="Per Bill (Applicable only)",IF($E85=0,0,$C85*(IF('B&amp;C Inputs'!J87="Y",'B&amp;C Inputs'!G12,0))/$E85),IF($D85="Time % (Applicable only)",IF($F85=0,0,$C85*(IF('B&amp;C Inputs'!J87="Y",'B&amp;C Inputs'!K12,0))/$F85),0))))))</f>
        <v>0</v>
      </c>
    </row>
    <row r="86" spans="1:12" hidden="1" x14ac:dyDescent="0.25">
      <c r="A86" s="7">
        <f>'B&amp;C Inputs'!A88</f>
        <v>0</v>
      </c>
      <c r="B86" s="9">
        <f>'B&amp;C Inputs'!B88</f>
        <v>0</v>
      </c>
      <c r="C86" s="8">
        <f>'B&amp;C Inputs'!C88</f>
        <v>0</v>
      </c>
      <c r="D86" s="9">
        <f>'B&amp;C Inputs'!D88</f>
        <v>0</v>
      </c>
      <c r="E86" s="6">
        <f>IF($A86="","",(IF('B&amp;C Inputs'!E88="Y",'B&amp;C Inputs'!G7,0)+IF('B&amp;C Inputs'!F88="Y",'B&amp;C Inputs'!G8,0)+IF('B&amp;C Inputs'!G88="Y",'B&amp;C Inputs'!G9,0)+IF('B&amp;C Inputs'!H88="Y",'B&amp;C Inputs'!G10,0)+IF('B&amp;C Inputs'!I88="Y",'B&amp;C Inputs'!G11,0)+IF('B&amp;C Inputs'!J88="Y",'B&amp;C Inputs'!G12,0)))</f>
        <v>75816</v>
      </c>
      <c r="F86" s="10">
        <f>IF($A86="","",(IF('B&amp;C Inputs'!E88="Y",'B&amp;C Inputs'!K7,0)+IF('B&amp;C Inputs'!F88="Y",'B&amp;C Inputs'!K8,0)+IF('B&amp;C Inputs'!G88="Y",'B&amp;C Inputs'!K9,0)+IF('B&amp;C Inputs'!H88="Y",'B&amp;C Inputs'!K10,0)+IF('B&amp;C Inputs'!I88="Y",'B&amp;C Inputs'!K11,0)+IF('B&amp;C Inputs'!J88="Y",'B&amp;C Inputs'!K12,0)))</f>
        <v>1.1499999999999997</v>
      </c>
      <c r="G86" s="8">
        <f>IF($A86="","",IF($D86="Direct $",'B&amp;C Inputs'!K88,IF($D86="Per Bill",$C86*'B&amp;C Inputs'!H7,IF($D86="Time %",$C86*'B&amp;C Inputs'!K7,IF($D86="Per Bill (Applicable only)",IF($E86=0,0,$C86*(IF('B&amp;C Inputs'!E88="Y",'B&amp;C Inputs'!G7,0))/$E86),IF($D86="Time % (Applicable only)",IF($F86=0,0,$C86*(IF('B&amp;C Inputs'!E88="Y",'B&amp;C Inputs'!K7,0))/$F86),0))))))</f>
        <v>0</v>
      </c>
      <c r="H86" s="8">
        <f>IF($A86="","",IF($D86="Direct $",'B&amp;C Inputs'!L88,IF($D86="Per Bill",$C86*'B&amp;C Inputs'!H8,IF($D86="Time %",$C86*'B&amp;C Inputs'!K8,IF($D86="Per Bill (Applicable only)",IF($E86=0,0,$C86*(IF('B&amp;C Inputs'!F88="Y",'B&amp;C Inputs'!G8,0))/$E86),IF($D86="Time % (Applicable only)",IF($F86=0,0,$C86*(IF('B&amp;C Inputs'!F88="Y",'B&amp;C Inputs'!K8,0))/$F86),0))))))</f>
        <v>0</v>
      </c>
      <c r="I86" s="8">
        <f>IF($A86="","",IF($D86="Direct $",'B&amp;C Inputs'!M88,IF($D86="Per Bill",$C86*'B&amp;C Inputs'!H9,IF($D86="Time %",$C86*'B&amp;C Inputs'!K9,IF($D86="Per Bill (Applicable only)",IF($E86=0,0,$C86*(IF('B&amp;C Inputs'!G88="Y",'B&amp;C Inputs'!G9,0))/$E86),IF($D86="Time % (Applicable only)",IF($F86=0,0,$C86*(IF('B&amp;C Inputs'!G88="Y",'B&amp;C Inputs'!K9,0))/$F86),0))))))</f>
        <v>0</v>
      </c>
      <c r="J86" s="8">
        <f>IF($A86="","",IF($D86="Direct $",'B&amp;C Inputs'!N88,IF($D86="Per Bill",$C86*'B&amp;C Inputs'!H10,IF($D86="Time %",$C86*'B&amp;C Inputs'!K10,IF($D86="Per Bill (Applicable only)",IF($E86=0,0,$C86*(IF('B&amp;C Inputs'!H88="Y",'B&amp;C Inputs'!G10,0))/$E86),IF($D86="Time % (Applicable only)",IF($F86=0,0,$C86*(IF('B&amp;C Inputs'!H88="Y",'B&amp;C Inputs'!K10,0))/$F86),0))))))</f>
        <v>0</v>
      </c>
      <c r="K86" s="8">
        <f>IF($A86="","",IF($D86="Direct $",'B&amp;C Inputs'!O88,IF($D86="Per Bill",$C86*'B&amp;C Inputs'!H11,IF($D86="Time %",$C86*'B&amp;C Inputs'!K11,IF($D86="Per Bill (Applicable only)",IF($E86=0,0,$C86*(IF('B&amp;C Inputs'!I88="Y",'B&amp;C Inputs'!G11,0))/$E86),IF($D86="Time % (Applicable only)",IF($F86=0,0,$C86*(IF('B&amp;C Inputs'!I88="Y",'B&amp;C Inputs'!K11,0))/$F86),0))))))</f>
        <v>0</v>
      </c>
      <c r="L86" s="8">
        <f>IF($A86="","",IF($D86="Direct $",'B&amp;C Inputs'!P88,IF($D86="Per Bill",$C86*'B&amp;C Inputs'!H12,IF($D86="Time %",$C86*'B&amp;C Inputs'!K12,IF($D86="Per Bill (Applicable only)",IF($E86=0,0,$C86*(IF('B&amp;C Inputs'!J88="Y",'B&amp;C Inputs'!G12,0))/$E86),IF($D86="Time % (Applicable only)",IF($F86=0,0,$C86*(IF('B&amp;C Inputs'!J88="Y",'B&amp;C Inputs'!K12,0))/$F86),0))))))</f>
        <v>0</v>
      </c>
    </row>
    <row r="87" spans="1:12" hidden="1" x14ac:dyDescent="0.25">
      <c r="A87" s="7">
        <f>'B&amp;C Inputs'!A89</f>
        <v>0</v>
      </c>
      <c r="B87" s="9">
        <f>'B&amp;C Inputs'!B89</f>
        <v>0</v>
      </c>
      <c r="C87" s="8">
        <f>'B&amp;C Inputs'!C89</f>
        <v>0</v>
      </c>
      <c r="D87" s="9">
        <f>'B&amp;C Inputs'!D89</f>
        <v>0</v>
      </c>
      <c r="E87" s="6">
        <f>IF($A87="","",(IF('B&amp;C Inputs'!E89="Y",'B&amp;C Inputs'!G7,0)+IF('B&amp;C Inputs'!F89="Y",'B&amp;C Inputs'!G8,0)+IF('B&amp;C Inputs'!G89="Y",'B&amp;C Inputs'!G9,0)+IF('B&amp;C Inputs'!H89="Y",'B&amp;C Inputs'!G10,0)+IF('B&amp;C Inputs'!I89="Y",'B&amp;C Inputs'!G11,0)+IF('B&amp;C Inputs'!J89="Y",'B&amp;C Inputs'!G12,0)))</f>
        <v>75816</v>
      </c>
      <c r="F87" s="10">
        <f>IF($A87="","",(IF('B&amp;C Inputs'!E89="Y",'B&amp;C Inputs'!K7,0)+IF('B&amp;C Inputs'!F89="Y",'B&amp;C Inputs'!K8,0)+IF('B&amp;C Inputs'!G89="Y",'B&amp;C Inputs'!K9,0)+IF('B&amp;C Inputs'!H89="Y",'B&amp;C Inputs'!K10,0)+IF('B&amp;C Inputs'!I89="Y",'B&amp;C Inputs'!K11,0)+IF('B&amp;C Inputs'!J89="Y",'B&amp;C Inputs'!K12,0)))</f>
        <v>1.1499999999999997</v>
      </c>
      <c r="G87" s="8">
        <f>IF($A87="","",IF($D87="Direct $",'B&amp;C Inputs'!K89,IF($D87="Per Bill",$C87*'B&amp;C Inputs'!H7,IF($D87="Time %",$C87*'B&amp;C Inputs'!K7,IF($D87="Per Bill (Applicable only)",IF($E87=0,0,$C87*(IF('B&amp;C Inputs'!E89="Y",'B&amp;C Inputs'!G7,0))/$E87),IF($D87="Time % (Applicable only)",IF($F87=0,0,$C87*(IF('B&amp;C Inputs'!E89="Y",'B&amp;C Inputs'!K7,0))/$F87),0))))))</f>
        <v>0</v>
      </c>
      <c r="H87" s="8">
        <f>IF($A87="","",IF($D87="Direct $",'B&amp;C Inputs'!L89,IF($D87="Per Bill",$C87*'B&amp;C Inputs'!H8,IF($D87="Time %",$C87*'B&amp;C Inputs'!K8,IF($D87="Per Bill (Applicable only)",IF($E87=0,0,$C87*(IF('B&amp;C Inputs'!F89="Y",'B&amp;C Inputs'!G8,0))/$E87),IF($D87="Time % (Applicable only)",IF($F87=0,0,$C87*(IF('B&amp;C Inputs'!F89="Y",'B&amp;C Inputs'!K8,0))/$F87),0))))))</f>
        <v>0</v>
      </c>
      <c r="I87" s="8">
        <f>IF($A87="","",IF($D87="Direct $",'B&amp;C Inputs'!M89,IF($D87="Per Bill",$C87*'B&amp;C Inputs'!H9,IF($D87="Time %",$C87*'B&amp;C Inputs'!K9,IF($D87="Per Bill (Applicable only)",IF($E87=0,0,$C87*(IF('B&amp;C Inputs'!G89="Y",'B&amp;C Inputs'!G9,0))/$E87),IF($D87="Time % (Applicable only)",IF($F87=0,0,$C87*(IF('B&amp;C Inputs'!G89="Y",'B&amp;C Inputs'!K9,0))/$F87),0))))))</f>
        <v>0</v>
      </c>
      <c r="J87" s="8">
        <f>IF($A87="","",IF($D87="Direct $",'B&amp;C Inputs'!N89,IF($D87="Per Bill",$C87*'B&amp;C Inputs'!H10,IF($D87="Time %",$C87*'B&amp;C Inputs'!K10,IF($D87="Per Bill (Applicable only)",IF($E87=0,0,$C87*(IF('B&amp;C Inputs'!H89="Y",'B&amp;C Inputs'!G10,0))/$E87),IF($D87="Time % (Applicable only)",IF($F87=0,0,$C87*(IF('B&amp;C Inputs'!H89="Y",'B&amp;C Inputs'!K10,0))/$F87),0))))))</f>
        <v>0</v>
      </c>
      <c r="K87" s="8">
        <f>IF($A87="","",IF($D87="Direct $",'B&amp;C Inputs'!O89,IF($D87="Per Bill",$C87*'B&amp;C Inputs'!H11,IF($D87="Time %",$C87*'B&amp;C Inputs'!K11,IF($D87="Per Bill (Applicable only)",IF($E87=0,0,$C87*(IF('B&amp;C Inputs'!I89="Y",'B&amp;C Inputs'!G11,0))/$E87),IF($D87="Time % (Applicable only)",IF($F87=0,0,$C87*(IF('B&amp;C Inputs'!I89="Y",'B&amp;C Inputs'!K11,0))/$F87),0))))))</f>
        <v>0</v>
      </c>
      <c r="L87" s="8">
        <f>IF($A87="","",IF($D87="Direct $",'B&amp;C Inputs'!P89,IF($D87="Per Bill",$C87*'B&amp;C Inputs'!H12,IF($D87="Time %",$C87*'B&amp;C Inputs'!K12,IF($D87="Per Bill (Applicable only)",IF($E87=0,0,$C87*(IF('B&amp;C Inputs'!J89="Y",'B&amp;C Inputs'!G12,0))/$E87),IF($D87="Time % (Applicable only)",IF($F87=0,0,$C87*(IF('B&amp;C Inputs'!J89="Y",'B&amp;C Inputs'!K12,0))/$F87),0))))))</f>
        <v>0</v>
      </c>
    </row>
    <row r="88" spans="1:12" hidden="1" x14ac:dyDescent="0.25">
      <c r="A88" s="7">
        <f>'B&amp;C Inputs'!A90</f>
        <v>0</v>
      </c>
      <c r="B88" s="9">
        <f>'B&amp;C Inputs'!B90</f>
        <v>0</v>
      </c>
      <c r="C88" s="8">
        <f>'B&amp;C Inputs'!C90</f>
        <v>0</v>
      </c>
      <c r="D88" s="9">
        <f>'B&amp;C Inputs'!D90</f>
        <v>0</v>
      </c>
      <c r="E88" s="6">
        <f>IF($A88="","",(IF('B&amp;C Inputs'!E90="Y",'B&amp;C Inputs'!G7,0)+IF('B&amp;C Inputs'!F90="Y",'B&amp;C Inputs'!G8,0)+IF('B&amp;C Inputs'!G90="Y",'B&amp;C Inputs'!G9,0)+IF('B&amp;C Inputs'!H90="Y",'B&amp;C Inputs'!G10,0)+IF('B&amp;C Inputs'!I90="Y",'B&amp;C Inputs'!G11,0)+IF('B&amp;C Inputs'!J90="Y",'B&amp;C Inputs'!G12,0)))</f>
        <v>75816</v>
      </c>
      <c r="F88" s="10">
        <f>IF($A88="","",(IF('B&amp;C Inputs'!E90="Y",'B&amp;C Inputs'!K7,0)+IF('B&amp;C Inputs'!F90="Y",'B&amp;C Inputs'!K8,0)+IF('B&amp;C Inputs'!G90="Y",'B&amp;C Inputs'!K9,0)+IF('B&amp;C Inputs'!H90="Y",'B&amp;C Inputs'!K10,0)+IF('B&amp;C Inputs'!I90="Y",'B&amp;C Inputs'!K11,0)+IF('B&amp;C Inputs'!J90="Y",'B&amp;C Inputs'!K12,0)))</f>
        <v>1.1499999999999997</v>
      </c>
      <c r="G88" s="8">
        <f>IF($A88="","",IF($D88="Direct $",'B&amp;C Inputs'!K90,IF($D88="Per Bill",$C88*'B&amp;C Inputs'!H7,IF($D88="Time %",$C88*'B&amp;C Inputs'!K7,IF($D88="Per Bill (Applicable only)",IF($E88=0,0,$C88*(IF('B&amp;C Inputs'!E90="Y",'B&amp;C Inputs'!G7,0))/$E88),IF($D88="Time % (Applicable only)",IF($F88=0,0,$C88*(IF('B&amp;C Inputs'!E90="Y",'B&amp;C Inputs'!K7,0))/$F88),0))))))</f>
        <v>0</v>
      </c>
      <c r="H88" s="8">
        <f>IF($A88="","",IF($D88="Direct $",'B&amp;C Inputs'!L90,IF($D88="Per Bill",$C88*'B&amp;C Inputs'!H8,IF($D88="Time %",$C88*'B&amp;C Inputs'!K8,IF($D88="Per Bill (Applicable only)",IF($E88=0,0,$C88*(IF('B&amp;C Inputs'!F90="Y",'B&amp;C Inputs'!G8,0))/$E88),IF($D88="Time % (Applicable only)",IF($F88=0,0,$C88*(IF('B&amp;C Inputs'!F90="Y",'B&amp;C Inputs'!K8,0))/$F88),0))))))</f>
        <v>0</v>
      </c>
      <c r="I88" s="8">
        <f>IF($A88="","",IF($D88="Direct $",'B&amp;C Inputs'!M90,IF($D88="Per Bill",$C88*'B&amp;C Inputs'!H9,IF($D88="Time %",$C88*'B&amp;C Inputs'!K9,IF($D88="Per Bill (Applicable only)",IF($E88=0,0,$C88*(IF('B&amp;C Inputs'!G90="Y",'B&amp;C Inputs'!G9,0))/$E88),IF($D88="Time % (Applicable only)",IF($F88=0,0,$C88*(IF('B&amp;C Inputs'!G90="Y",'B&amp;C Inputs'!K9,0))/$F88),0))))))</f>
        <v>0</v>
      </c>
      <c r="J88" s="8">
        <f>IF($A88="","",IF($D88="Direct $",'B&amp;C Inputs'!N90,IF($D88="Per Bill",$C88*'B&amp;C Inputs'!H10,IF($D88="Time %",$C88*'B&amp;C Inputs'!K10,IF($D88="Per Bill (Applicable only)",IF($E88=0,0,$C88*(IF('B&amp;C Inputs'!H90="Y",'B&amp;C Inputs'!G10,0))/$E88),IF($D88="Time % (Applicable only)",IF($F88=0,0,$C88*(IF('B&amp;C Inputs'!H90="Y",'B&amp;C Inputs'!K10,0))/$F88),0))))))</f>
        <v>0</v>
      </c>
      <c r="K88" s="8">
        <f>IF($A88="","",IF($D88="Direct $",'B&amp;C Inputs'!O90,IF($D88="Per Bill",$C88*'B&amp;C Inputs'!H11,IF($D88="Time %",$C88*'B&amp;C Inputs'!K11,IF($D88="Per Bill (Applicable only)",IF($E88=0,0,$C88*(IF('B&amp;C Inputs'!I90="Y",'B&amp;C Inputs'!G11,0))/$E88),IF($D88="Time % (Applicable only)",IF($F88=0,0,$C88*(IF('B&amp;C Inputs'!I90="Y",'B&amp;C Inputs'!K11,0))/$F88),0))))))</f>
        <v>0</v>
      </c>
      <c r="L88" s="8">
        <f>IF($A88="","",IF($D88="Direct $",'B&amp;C Inputs'!P90,IF($D88="Per Bill",$C88*'B&amp;C Inputs'!H12,IF($D88="Time %",$C88*'B&amp;C Inputs'!K12,IF($D88="Per Bill (Applicable only)",IF($E88=0,0,$C88*(IF('B&amp;C Inputs'!J90="Y",'B&amp;C Inputs'!G12,0))/$E88),IF($D88="Time % (Applicable only)",IF($F88=0,0,$C88*(IF('B&amp;C Inputs'!J90="Y",'B&amp;C Inputs'!K12,0))/$F88),0))))))</f>
        <v>0</v>
      </c>
    </row>
    <row r="89" spans="1:12" hidden="1" x14ac:dyDescent="0.25">
      <c r="A89" s="7">
        <f>'B&amp;C Inputs'!A91</f>
        <v>0</v>
      </c>
      <c r="B89" s="9">
        <f>'B&amp;C Inputs'!B91</f>
        <v>0</v>
      </c>
      <c r="C89" s="8">
        <f>'B&amp;C Inputs'!C91</f>
        <v>0</v>
      </c>
      <c r="D89" s="9">
        <f>'B&amp;C Inputs'!D91</f>
        <v>0</v>
      </c>
      <c r="E89" s="6">
        <f>IF($A89="","",(IF('B&amp;C Inputs'!E91="Y",'B&amp;C Inputs'!G7,0)+IF('B&amp;C Inputs'!F91="Y",'B&amp;C Inputs'!G8,0)+IF('B&amp;C Inputs'!G91="Y",'B&amp;C Inputs'!G9,0)+IF('B&amp;C Inputs'!H91="Y",'B&amp;C Inputs'!G10,0)+IF('B&amp;C Inputs'!I91="Y",'B&amp;C Inputs'!G11,0)+IF('B&amp;C Inputs'!J91="Y",'B&amp;C Inputs'!G12,0)))</f>
        <v>75816</v>
      </c>
      <c r="F89" s="10">
        <f>IF($A89="","",(IF('B&amp;C Inputs'!E91="Y",'B&amp;C Inputs'!K7,0)+IF('B&amp;C Inputs'!F91="Y",'B&amp;C Inputs'!K8,0)+IF('B&amp;C Inputs'!G91="Y",'B&amp;C Inputs'!K9,0)+IF('B&amp;C Inputs'!H91="Y",'B&amp;C Inputs'!K10,0)+IF('B&amp;C Inputs'!I91="Y",'B&amp;C Inputs'!K11,0)+IF('B&amp;C Inputs'!J91="Y",'B&amp;C Inputs'!K12,0)))</f>
        <v>1.1499999999999997</v>
      </c>
      <c r="G89" s="8">
        <f>IF($A89="","",IF($D89="Direct $",'B&amp;C Inputs'!K91,IF($D89="Per Bill",$C89*'B&amp;C Inputs'!H7,IF($D89="Time %",$C89*'B&amp;C Inputs'!K7,IF($D89="Per Bill (Applicable only)",IF($E89=0,0,$C89*(IF('B&amp;C Inputs'!E91="Y",'B&amp;C Inputs'!G7,0))/$E89),IF($D89="Time % (Applicable only)",IF($F89=0,0,$C89*(IF('B&amp;C Inputs'!E91="Y",'B&amp;C Inputs'!K7,0))/$F89),0))))))</f>
        <v>0</v>
      </c>
      <c r="H89" s="8">
        <f>IF($A89="","",IF($D89="Direct $",'B&amp;C Inputs'!L91,IF($D89="Per Bill",$C89*'B&amp;C Inputs'!H8,IF($D89="Time %",$C89*'B&amp;C Inputs'!K8,IF($D89="Per Bill (Applicable only)",IF($E89=0,0,$C89*(IF('B&amp;C Inputs'!F91="Y",'B&amp;C Inputs'!G8,0))/$E89),IF($D89="Time % (Applicable only)",IF($F89=0,0,$C89*(IF('B&amp;C Inputs'!F91="Y",'B&amp;C Inputs'!K8,0))/$F89),0))))))</f>
        <v>0</v>
      </c>
      <c r="I89" s="8">
        <f>IF($A89="","",IF($D89="Direct $",'B&amp;C Inputs'!M91,IF($D89="Per Bill",$C89*'B&amp;C Inputs'!H9,IF($D89="Time %",$C89*'B&amp;C Inputs'!K9,IF($D89="Per Bill (Applicable only)",IF($E89=0,0,$C89*(IF('B&amp;C Inputs'!G91="Y",'B&amp;C Inputs'!G9,0))/$E89),IF($D89="Time % (Applicable only)",IF($F89=0,0,$C89*(IF('B&amp;C Inputs'!G91="Y",'B&amp;C Inputs'!K9,0))/$F89),0))))))</f>
        <v>0</v>
      </c>
      <c r="J89" s="8">
        <f>IF($A89="","",IF($D89="Direct $",'B&amp;C Inputs'!N91,IF($D89="Per Bill",$C89*'B&amp;C Inputs'!H10,IF($D89="Time %",$C89*'B&amp;C Inputs'!K10,IF($D89="Per Bill (Applicable only)",IF($E89=0,0,$C89*(IF('B&amp;C Inputs'!H91="Y",'B&amp;C Inputs'!G10,0))/$E89),IF($D89="Time % (Applicable only)",IF($F89=0,0,$C89*(IF('B&amp;C Inputs'!H91="Y",'B&amp;C Inputs'!K10,0))/$F89),0))))))</f>
        <v>0</v>
      </c>
      <c r="K89" s="8">
        <f>IF($A89="","",IF($D89="Direct $",'B&amp;C Inputs'!O91,IF($D89="Per Bill",$C89*'B&amp;C Inputs'!H11,IF($D89="Time %",$C89*'B&amp;C Inputs'!K11,IF($D89="Per Bill (Applicable only)",IF($E89=0,0,$C89*(IF('B&amp;C Inputs'!I91="Y",'B&amp;C Inputs'!G11,0))/$E89),IF($D89="Time % (Applicable only)",IF($F89=0,0,$C89*(IF('B&amp;C Inputs'!I91="Y",'B&amp;C Inputs'!K11,0))/$F89),0))))))</f>
        <v>0</v>
      </c>
      <c r="L89" s="8">
        <f>IF($A89="","",IF($D89="Direct $",'B&amp;C Inputs'!P91,IF($D89="Per Bill",$C89*'B&amp;C Inputs'!H12,IF($D89="Time %",$C89*'B&amp;C Inputs'!K12,IF($D89="Per Bill (Applicable only)",IF($E89=0,0,$C89*(IF('B&amp;C Inputs'!J91="Y",'B&amp;C Inputs'!G12,0))/$E89),IF($D89="Time % (Applicable only)",IF($F89=0,0,$C89*(IF('B&amp;C Inputs'!J91="Y",'B&amp;C Inputs'!K12,0))/$F89),0))))))</f>
        <v>0</v>
      </c>
    </row>
    <row r="90" spans="1:12" hidden="1" x14ac:dyDescent="0.25">
      <c r="A90" s="7">
        <f>'B&amp;C Inputs'!A92</f>
        <v>0</v>
      </c>
      <c r="B90" s="9">
        <f>'B&amp;C Inputs'!B92</f>
        <v>0</v>
      </c>
      <c r="C90" s="8">
        <f>'B&amp;C Inputs'!C92</f>
        <v>0</v>
      </c>
      <c r="D90" s="9">
        <f>'B&amp;C Inputs'!D92</f>
        <v>0</v>
      </c>
      <c r="E90" s="6">
        <f>IF($A90="","",(IF('B&amp;C Inputs'!E92="Y",'B&amp;C Inputs'!G7,0)+IF('B&amp;C Inputs'!F92="Y",'B&amp;C Inputs'!G8,0)+IF('B&amp;C Inputs'!G92="Y",'B&amp;C Inputs'!G9,0)+IF('B&amp;C Inputs'!H92="Y",'B&amp;C Inputs'!G10,0)+IF('B&amp;C Inputs'!I92="Y",'B&amp;C Inputs'!G11,0)+IF('B&amp;C Inputs'!J92="Y",'B&amp;C Inputs'!G12,0)))</f>
        <v>75816</v>
      </c>
      <c r="F90" s="10">
        <f>IF($A90="","",(IF('B&amp;C Inputs'!E92="Y",'B&amp;C Inputs'!K7,0)+IF('B&amp;C Inputs'!F92="Y",'B&amp;C Inputs'!K8,0)+IF('B&amp;C Inputs'!G92="Y",'B&amp;C Inputs'!K9,0)+IF('B&amp;C Inputs'!H92="Y",'B&amp;C Inputs'!K10,0)+IF('B&amp;C Inputs'!I92="Y",'B&amp;C Inputs'!K11,0)+IF('B&amp;C Inputs'!J92="Y",'B&amp;C Inputs'!K12,0)))</f>
        <v>1.1499999999999997</v>
      </c>
      <c r="G90" s="8">
        <f>IF($A90="","",IF($D90="Direct $",'B&amp;C Inputs'!K92,IF($D90="Per Bill",$C90*'B&amp;C Inputs'!H7,IF($D90="Time %",$C90*'B&amp;C Inputs'!K7,IF($D90="Per Bill (Applicable only)",IF($E90=0,0,$C90*(IF('B&amp;C Inputs'!E92="Y",'B&amp;C Inputs'!G7,0))/$E90),IF($D90="Time % (Applicable only)",IF($F90=0,0,$C90*(IF('B&amp;C Inputs'!E92="Y",'B&amp;C Inputs'!K7,0))/$F90),0))))))</f>
        <v>0</v>
      </c>
      <c r="H90" s="8">
        <f>IF($A90="","",IF($D90="Direct $",'B&amp;C Inputs'!L92,IF($D90="Per Bill",$C90*'B&amp;C Inputs'!H8,IF($D90="Time %",$C90*'B&amp;C Inputs'!K8,IF($D90="Per Bill (Applicable only)",IF($E90=0,0,$C90*(IF('B&amp;C Inputs'!F92="Y",'B&amp;C Inputs'!G8,0))/$E90),IF($D90="Time % (Applicable only)",IF($F90=0,0,$C90*(IF('B&amp;C Inputs'!F92="Y",'B&amp;C Inputs'!K8,0))/$F90),0))))))</f>
        <v>0</v>
      </c>
      <c r="I90" s="8">
        <f>IF($A90="","",IF($D90="Direct $",'B&amp;C Inputs'!M92,IF($D90="Per Bill",$C90*'B&amp;C Inputs'!H9,IF($D90="Time %",$C90*'B&amp;C Inputs'!K9,IF($D90="Per Bill (Applicable only)",IF($E90=0,0,$C90*(IF('B&amp;C Inputs'!G92="Y",'B&amp;C Inputs'!G9,0))/$E90),IF($D90="Time % (Applicable only)",IF($F90=0,0,$C90*(IF('B&amp;C Inputs'!G92="Y",'B&amp;C Inputs'!K9,0))/$F90),0))))))</f>
        <v>0</v>
      </c>
      <c r="J90" s="8">
        <f>IF($A90="","",IF($D90="Direct $",'B&amp;C Inputs'!N92,IF($D90="Per Bill",$C90*'B&amp;C Inputs'!H10,IF($D90="Time %",$C90*'B&amp;C Inputs'!K10,IF($D90="Per Bill (Applicable only)",IF($E90=0,0,$C90*(IF('B&amp;C Inputs'!H92="Y",'B&amp;C Inputs'!G10,0))/$E90),IF($D90="Time % (Applicable only)",IF($F90=0,0,$C90*(IF('B&amp;C Inputs'!H92="Y",'B&amp;C Inputs'!K10,0))/$F90),0))))))</f>
        <v>0</v>
      </c>
      <c r="K90" s="8">
        <f>IF($A90="","",IF($D90="Direct $",'B&amp;C Inputs'!O92,IF($D90="Per Bill",$C90*'B&amp;C Inputs'!H11,IF($D90="Time %",$C90*'B&amp;C Inputs'!K11,IF($D90="Per Bill (Applicable only)",IF($E90=0,0,$C90*(IF('B&amp;C Inputs'!I92="Y",'B&amp;C Inputs'!G11,0))/$E90),IF($D90="Time % (Applicable only)",IF($F90=0,0,$C90*(IF('B&amp;C Inputs'!I92="Y",'B&amp;C Inputs'!K11,0))/$F90),0))))))</f>
        <v>0</v>
      </c>
      <c r="L90" s="8">
        <f>IF($A90="","",IF($D90="Direct $",'B&amp;C Inputs'!P92,IF($D90="Per Bill",$C90*'B&amp;C Inputs'!H12,IF($D90="Time %",$C90*'B&amp;C Inputs'!K12,IF($D90="Per Bill (Applicable only)",IF($E90=0,0,$C90*(IF('B&amp;C Inputs'!J92="Y",'B&amp;C Inputs'!G12,0))/$E90),IF($D90="Time % (Applicable only)",IF($F90=0,0,$C90*(IF('B&amp;C Inputs'!J92="Y",'B&amp;C Inputs'!K12,0))/$F90),0))))))</f>
        <v>0</v>
      </c>
    </row>
    <row r="91" spans="1:12" hidden="1" x14ac:dyDescent="0.25">
      <c r="A91" s="7">
        <f>'B&amp;C Inputs'!A93</f>
        <v>0</v>
      </c>
      <c r="B91" s="9">
        <f>'B&amp;C Inputs'!B93</f>
        <v>0</v>
      </c>
      <c r="C91" s="8">
        <f>'B&amp;C Inputs'!C93</f>
        <v>0</v>
      </c>
      <c r="D91" s="9">
        <f>'B&amp;C Inputs'!D93</f>
        <v>0</v>
      </c>
      <c r="E91" s="6">
        <f>IF($A91="","",(IF('B&amp;C Inputs'!E93="Y",'B&amp;C Inputs'!G7,0)+IF('B&amp;C Inputs'!F93="Y",'B&amp;C Inputs'!G8,0)+IF('B&amp;C Inputs'!G93="Y",'B&amp;C Inputs'!G9,0)+IF('B&amp;C Inputs'!H93="Y",'B&amp;C Inputs'!G10,0)+IF('B&amp;C Inputs'!I93="Y",'B&amp;C Inputs'!G11,0)+IF('B&amp;C Inputs'!J93="Y",'B&amp;C Inputs'!G12,0)))</f>
        <v>75816</v>
      </c>
      <c r="F91" s="10">
        <f>IF($A91="","",(IF('B&amp;C Inputs'!E93="Y",'B&amp;C Inputs'!K7,0)+IF('B&amp;C Inputs'!F93="Y",'B&amp;C Inputs'!K8,0)+IF('B&amp;C Inputs'!G93="Y",'B&amp;C Inputs'!K9,0)+IF('B&amp;C Inputs'!H93="Y",'B&amp;C Inputs'!K10,0)+IF('B&amp;C Inputs'!I93="Y",'B&amp;C Inputs'!K11,0)+IF('B&amp;C Inputs'!J93="Y",'B&amp;C Inputs'!K12,0)))</f>
        <v>1.1499999999999997</v>
      </c>
      <c r="G91" s="8">
        <f>IF($A91="","",IF($D91="Direct $",'B&amp;C Inputs'!K93,IF($D91="Per Bill",$C91*'B&amp;C Inputs'!H7,IF($D91="Time %",$C91*'B&amp;C Inputs'!K7,IF($D91="Per Bill (Applicable only)",IF($E91=0,0,$C91*(IF('B&amp;C Inputs'!E93="Y",'B&amp;C Inputs'!G7,0))/$E91),IF($D91="Time % (Applicable only)",IF($F91=0,0,$C91*(IF('B&amp;C Inputs'!E93="Y",'B&amp;C Inputs'!K7,0))/$F91),0))))))</f>
        <v>0</v>
      </c>
      <c r="H91" s="8">
        <f>IF($A91="","",IF($D91="Direct $",'B&amp;C Inputs'!L93,IF($D91="Per Bill",$C91*'B&amp;C Inputs'!H8,IF($D91="Time %",$C91*'B&amp;C Inputs'!K8,IF($D91="Per Bill (Applicable only)",IF($E91=0,0,$C91*(IF('B&amp;C Inputs'!F93="Y",'B&amp;C Inputs'!G8,0))/$E91),IF($D91="Time % (Applicable only)",IF($F91=0,0,$C91*(IF('B&amp;C Inputs'!F93="Y",'B&amp;C Inputs'!K8,0))/$F91),0))))))</f>
        <v>0</v>
      </c>
      <c r="I91" s="8">
        <f>IF($A91="","",IF($D91="Direct $",'B&amp;C Inputs'!M93,IF($D91="Per Bill",$C91*'B&amp;C Inputs'!H9,IF($D91="Time %",$C91*'B&amp;C Inputs'!K9,IF($D91="Per Bill (Applicable only)",IF($E91=0,0,$C91*(IF('B&amp;C Inputs'!G93="Y",'B&amp;C Inputs'!G9,0))/$E91),IF($D91="Time % (Applicable only)",IF($F91=0,0,$C91*(IF('B&amp;C Inputs'!G93="Y",'B&amp;C Inputs'!K9,0))/$F91),0))))))</f>
        <v>0</v>
      </c>
      <c r="J91" s="8">
        <f>IF($A91="","",IF($D91="Direct $",'B&amp;C Inputs'!N93,IF($D91="Per Bill",$C91*'B&amp;C Inputs'!H10,IF($D91="Time %",$C91*'B&amp;C Inputs'!K10,IF($D91="Per Bill (Applicable only)",IF($E91=0,0,$C91*(IF('B&amp;C Inputs'!H93="Y",'B&amp;C Inputs'!G10,0))/$E91),IF($D91="Time % (Applicable only)",IF($F91=0,0,$C91*(IF('B&amp;C Inputs'!H93="Y",'B&amp;C Inputs'!K10,0))/$F91),0))))))</f>
        <v>0</v>
      </c>
      <c r="K91" s="8">
        <f>IF($A91="","",IF($D91="Direct $",'B&amp;C Inputs'!O93,IF($D91="Per Bill",$C91*'B&amp;C Inputs'!H11,IF($D91="Time %",$C91*'B&amp;C Inputs'!K11,IF($D91="Per Bill (Applicable only)",IF($E91=0,0,$C91*(IF('B&amp;C Inputs'!I93="Y",'B&amp;C Inputs'!G11,0))/$E91),IF($D91="Time % (Applicable only)",IF($F91=0,0,$C91*(IF('B&amp;C Inputs'!I93="Y",'B&amp;C Inputs'!K11,0))/$F91),0))))))</f>
        <v>0</v>
      </c>
      <c r="L91" s="8">
        <f>IF($A91="","",IF($D91="Direct $",'B&amp;C Inputs'!P93,IF($D91="Per Bill",$C91*'B&amp;C Inputs'!H12,IF($D91="Time %",$C91*'B&amp;C Inputs'!K12,IF($D91="Per Bill (Applicable only)",IF($E91=0,0,$C91*(IF('B&amp;C Inputs'!J93="Y",'B&amp;C Inputs'!G12,0))/$E91),IF($D91="Time % (Applicable only)",IF($F91=0,0,$C91*(IF('B&amp;C Inputs'!J93="Y",'B&amp;C Inputs'!K12,0))/$F91),0))))))</f>
        <v>0</v>
      </c>
    </row>
    <row r="92" spans="1:12" hidden="1" x14ac:dyDescent="0.25">
      <c r="A92" s="7">
        <f>'B&amp;C Inputs'!A94</f>
        <v>0</v>
      </c>
      <c r="B92" s="9">
        <f>'B&amp;C Inputs'!B94</f>
        <v>0</v>
      </c>
      <c r="C92" s="8">
        <f>'B&amp;C Inputs'!C94</f>
        <v>0</v>
      </c>
      <c r="D92" s="9">
        <f>'B&amp;C Inputs'!D94</f>
        <v>0</v>
      </c>
      <c r="E92" s="6">
        <f>IF($A92="","",(IF('B&amp;C Inputs'!E94="Y",'B&amp;C Inputs'!G7,0)+IF('B&amp;C Inputs'!F94="Y",'B&amp;C Inputs'!G8,0)+IF('B&amp;C Inputs'!G94="Y",'B&amp;C Inputs'!G9,0)+IF('B&amp;C Inputs'!H94="Y",'B&amp;C Inputs'!G10,0)+IF('B&amp;C Inputs'!I94="Y",'B&amp;C Inputs'!G11,0)+IF('B&amp;C Inputs'!J94="Y",'B&amp;C Inputs'!G12,0)))</f>
        <v>75816</v>
      </c>
      <c r="F92" s="10">
        <f>IF($A92="","",(IF('B&amp;C Inputs'!E94="Y",'B&amp;C Inputs'!K7,0)+IF('B&amp;C Inputs'!F94="Y",'B&amp;C Inputs'!K8,0)+IF('B&amp;C Inputs'!G94="Y",'B&amp;C Inputs'!K9,0)+IF('B&amp;C Inputs'!H94="Y",'B&amp;C Inputs'!K10,0)+IF('B&amp;C Inputs'!I94="Y",'B&amp;C Inputs'!K11,0)+IF('B&amp;C Inputs'!J94="Y",'B&amp;C Inputs'!K12,0)))</f>
        <v>1.1499999999999997</v>
      </c>
      <c r="G92" s="8">
        <f>IF($A92="","",IF($D92="Direct $",'B&amp;C Inputs'!K94,IF($D92="Per Bill",$C92*'B&amp;C Inputs'!H7,IF($D92="Time %",$C92*'B&amp;C Inputs'!K7,IF($D92="Per Bill (Applicable only)",IF($E92=0,0,$C92*(IF('B&amp;C Inputs'!E94="Y",'B&amp;C Inputs'!G7,0))/$E92),IF($D92="Time % (Applicable only)",IF($F92=0,0,$C92*(IF('B&amp;C Inputs'!E94="Y",'B&amp;C Inputs'!K7,0))/$F92),0))))))</f>
        <v>0</v>
      </c>
      <c r="H92" s="8">
        <f>IF($A92="","",IF($D92="Direct $",'B&amp;C Inputs'!L94,IF($D92="Per Bill",$C92*'B&amp;C Inputs'!H8,IF($D92="Time %",$C92*'B&amp;C Inputs'!K8,IF($D92="Per Bill (Applicable only)",IF($E92=0,0,$C92*(IF('B&amp;C Inputs'!F94="Y",'B&amp;C Inputs'!G8,0))/$E92),IF($D92="Time % (Applicable only)",IF($F92=0,0,$C92*(IF('B&amp;C Inputs'!F94="Y",'B&amp;C Inputs'!K8,0))/$F92),0))))))</f>
        <v>0</v>
      </c>
      <c r="I92" s="8">
        <f>IF($A92="","",IF($D92="Direct $",'B&amp;C Inputs'!M94,IF($D92="Per Bill",$C92*'B&amp;C Inputs'!H9,IF($D92="Time %",$C92*'B&amp;C Inputs'!K9,IF($D92="Per Bill (Applicable only)",IF($E92=0,0,$C92*(IF('B&amp;C Inputs'!G94="Y",'B&amp;C Inputs'!G9,0))/$E92),IF($D92="Time % (Applicable only)",IF($F92=0,0,$C92*(IF('B&amp;C Inputs'!G94="Y",'B&amp;C Inputs'!K9,0))/$F92),0))))))</f>
        <v>0</v>
      </c>
      <c r="J92" s="8">
        <f>IF($A92="","",IF($D92="Direct $",'B&amp;C Inputs'!N94,IF($D92="Per Bill",$C92*'B&amp;C Inputs'!H10,IF($D92="Time %",$C92*'B&amp;C Inputs'!K10,IF($D92="Per Bill (Applicable only)",IF($E92=0,0,$C92*(IF('B&amp;C Inputs'!H94="Y",'B&amp;C Inputs'!G10,0))/$E92),IF($D92="Time % (Applicable only)",IF($F92=0,0,$C92*(IF('B&amp;C Inputs'!H94="Y",'B&amp;C Inputs'!K10,0))/$F92),0))))))</f>
        <v>0</v>
      </c>
      <c r="K92" s="8">
        <f>IF($A92="","",IF($D92="Direct $",'B&amp;C Inputs'!O94,IF($D92="Per Bill",$C92*'B&amp;C Inputs'!H11,IF($D92="Time %",$C92*'B&amp;C Inputs'!K11,IF($D92="Per Bill (Applicable only)",IF($E92=0,0,$C92*(IF('B&amp;C Inputs'!I94="Y",'B&amp;C Inputs'!G11,0))/$E92),IF($D92="Time % (Applicable only)",IF($F92=0,0,$C92*(IF('B&amp;C Inputs'!I94="Y",'B&amp;C Inputs'!K11,0))/$F92),0))))))</f>
        <v>0</v>
      </c>
      <c r="L92" s="8">
        <f>IF($A92="","",IF($D92="Direct $",'B&amp;C Inputs'!P94,IF($D92="Per Bill",$C92*'B&amp;C Inputs'!H12,IF($D92="Time %",$C92*'B&amp;C Inputs'!K12,IF($D92="Per Bill (Applicable only)",IF($E92=0,0,$C92*(IF('B&amp;C Inputs'!J94="Y",'B&amp;C Inputs'!G12,0))/$E92),IF($D92="Time % (Applicable only)",IF($F92=0,0,$C92*(IF('B&amp;C Inputs'!J94="Y",'B&amp;C Inputs'!K12,0))/$F92),0))))))</f>
        <v>0</v>
      </c>
    </row>
    <row r="93" spans="1:12" hidden="1" x14ac:dyDescent="0.25">
      <c r="A93" s="7">
        <f>'B&amp;C Inputs'!A95</f>
        <v>0</v>
      </c>
      <c r="B93" s="9">
        <f>'B&amp;C Inputs'!B95</f>
        <v>0</v>
      </c>
      <c r="C93" s="8">
        <f>'B&amp;C Inputs'!C95</f>
        <v>0</v>
      </c>
      <c r="D93" s="9">
        <f>'B&amp;C Inputs'!D95</f>
        <v>0</v>
      </c>
      <c r="E93" s="6">
        <f>IF($A93="","",(IF('B&amp;C Inputs'!E95="Y",'B&amp;C Inputs'!G7,0)+IF('B&amp;C Inputs'!F95="Y",'B&amp;C Inputs'!G8,0)+IF('B&amp;C Inputs'!G95="Y",'B&amp;C Inputs'!G9,0)+IF('B&amp;C Inputs'!H95="Y",'B&amp;C Inputs'!G10,0)+IF('B&amp;C Inputs'!I95="Y",'B&amp;C Inputs'!G11,0)+IF('B&amp;C Inputs'!J95="Y",'B&amp;C Inputs'!G12,0)))</f>
        <v>75816</v>
      </c>
      <c r="F93" s="10">
        <f>IF($A93="","",(IF('B&amp;C Inputs'!E95="Y",'B&amp;C Inputs'!K7,0)+IF('B&amp;C Inputs'!F95="Y",'B&amp;C Inputs'!K8,0)+IF('B&amp;C Inputs'!G95="Y",'B&amp;C Inputs'!K9,0)+IF('B&amp;C Inputs'!H95="Y",'B&amp;C Inputs'!K10,0)+IF('B&amp;C Inputs'!I95="Y",'B&amp;C Inputs'!K11,0)+IF('B&amp;C Inputs'!J95="Y",'B&amp;C Inputs'!K12,0)))</f>
        <v>1.1499999999999997</v>
      </c>
      <c r="G93" s="8">
        <f>IF($A93="","",IF($D93="Direct $",'B&amp;C Inputs'!K95,IF($D93="Per Bill",$C93*'B&amp;C Inputs'!H7,IF($D93="Time %",$C93*'B&amp;C Inputs'!K7,IF($D93="Per Bill (Applicable only)",IF($E93=0,0,$C93*(IF('B&amp;C Inputs'!E95="Y",'B&amp;C Inputs'!G7,0))/$E93),IF($D93="Time % (Applicable only)",IF($F93=0,0,$C93*(IF('B&amp;C Inputs'!E95="Y",'B&amp;C Inputs'!K7,0))/$F93),0))))))</f>
        <v>0</v>
      </c>
      <c r="H93" s="8">
        <f>IF($A93="","",IF($D93="Direct $",'B&amp;C Inputs'!L95,IF($D93="Per Bill",$C93*'B&amp;C Inputs'!H8,IF($D93="Time %",$C93*'B&amp;C Inputs'!K8,IF($D93="Per Bill (Applicable only)",IF($E93=0,0,$C93*(IF('B&amp;C Inputs'!F95="Y",'B&amp;C Inputs'!G8,0))/$E93),IF($D93="Time % (Applicable only)",IF($F93=0,0,$C93*(IF('B&amp;C Inputs'!F95="Y",'B&amp;C Inputs'!K8,0))/$F93),0))))))</f>
        <v>0</v>
      </c>
      <c r="I93" s="8">
        <f>IF($A93="","",IF($D93="Direct $",'B&amp;C Inputs'!M95,IF($D93="Per Bill",$C93*'B&amp;C Inputs'!H9,IF($D93="Time %",$C93*'B&amp;C Inputs'!K9,IF($D93="Per Bill (Applicable only)",IF($E93=0,0,$C93*(IF('B&amp;C Inputs'!G95="Y",'B&amp;C Inputs'!G9,0))/$E93),IF($D93="Time % (Applicable only)",IF($F93=0,0,$C93*(IF('B&amp;C Inputs'!G95="Y",'B&amp;C Inputs'!K9,0))/$F93),0))))))</f>
        <v>0</v>
      </c>
      <c r="J93" s="8">
        <f>IF($A93="","",IF($D93="Direct $",'B&amp;C Inputs'!N95,IF($D93="Per Bill",$C93*'B&amp;C Inputs'!H10,IF($D93="Time %",$C93*'B&amp;C Inputs'!K10,IF($D93="Per Bill (Applicable only)",IF($E93=0,0,$C93*(IF('B&amp;C Inputs'!H95="Y",'B&amp;C Inputs'!G10,0))/$E93),IF($D93="Time % (Applicable only)",IF($F93=0,0,$C93*(IF('B&amp;C Inputs'!H95="Y",'B&amp;C Inputs'!K10,0))/$F93),0))))))</f>
        <v>0</v>
      </c>
      <c r="K93" s="8">
        <f>IF($A93="","",IF($D93="Direct $",'B&amp;C Inputs'!O95,IF($D93="Per Bill",$C93*'B&amp;C Inputs'!H11,IF($D93="Time %",$C93*'B&amp;C Inputs'!K11,IF($D93="Per Bill (Applicable only)",IF($E93=0,0,$C93*(IF('B&amp;C Inputs'!I95="Y",'B&amp;C Inputs'!G11,0))/$E93),IF($D93="Time % (Applicable only)",IF($F93=0,0,$C93*(IF('B&amp;C Inputs'!I95="Y",'B&amp;C Inputs'!K11,0))/$F93),0))))))</f>
        <v>0</v>
      </c>
      <c r="L93" s="8">
        <f>IF($A93="","",IF($D93="Direct $",'B&amp;C Inputs'!P95,IF($D93="Per Bill",$C93*'B&amp;C Inputs'!H12,IF($D93="Time %",$C93*'B&amp;C Inputs'!K12,IF($D93="Per Bill (Applicable only)",IF($E93=0,0,$C93*(IF('B&amp;C Inputs'!J95="Y",'B&amp;C Inputs'!G12,0))/$E93),IF($D93="Time % (Applicable only)",IF($F93=0,0,$C93*(IF('B&amp;C Inputs'!J95="Y",'B&amp;C Inputs'!K12,0))/$F93),0))))))</f>
        <v>0</v>
      </c>
    </row>
    <row r="94" spans="1:12" x14ac:dyDescent="0.25">
      <c r="A94" s="7">
        <f>'B&amp;C Inputs'!A96</f>
        <v>0</v>
      </c>
      <c r="B94" s="9">
        <f>'B&amp;C Inputs'!B96</f>
        <v>0</v>
      </c>
      <c r="C94" s="8">
        <f>'B&amp;C Inputs'!C96</f>
        <v>0</v>
      </c>
      <c r="D94" s="9">
        <f>'B&amp;C Inputs'!D96</f>
        <v>0</v>
      </c>
      <c r="E94" s="6">
        <f>IF($A94="","",(IF('B&amp;C Inputs'!E96="Y",'B&amp;C Inputs'!G7,0)+IF('B&amp;C Inputs'!F96="Y",'B&amp;C Inputs'!G8,0)+IF('B&amp;C Inputs'!G96="Y",'B&amp;C Inputs'!G9,0)+IF('B&amp;C Inputs'!H96="Y",'B&amp;C Inputs'!G10,0)+IF('B&amp;C Inputs'!I96="Y",'B&amp;C Inputs'!G11,0)+IF('B&amp;C Inputs'!J96="Y",'B&amp;C Inputs'!G12,0)))</f>
        <v>75816</v>
      </c>
      <c r="F94" s="10">
        <f>IF($A94="","",(IF('B&amp;C Inputs'!E96="Y",'B&amp;C Inputs'!K7,0)+IF('B&amp;C Inputs'!F96="Y",'B&amp;C Inputs'!K8,0)+IF('B&amp;C Inputs'!G96="Y",'B&amp;C Inputs'!K9,0)+IF('B&amp;C Inputs'!H96="Y",'B&amp;C Inputs'!K10,0)+IF('B&amp;C Inputs'!I96="Y",'B&amp;C Inputs'!K11,0)+IF('B&amp;C Inputs'!J96="Y",'B&amp;C Inputs'!K12,0)))</f>
        <v>1.1499999999999997</v>
      </c>
      <c r="G94" s="8">
        <f>IF($A94="","",IF($D94="Direct $",'B&amp;C Inputs'!K96,IF($D94="Per Bill",$C94*'B&amp;C Inputs'!H7,IF($D94="Time %",$C94*'B&amp;C Inputs'!K7,IF($D94="Per Bill (Applicable only)",IF($E94=0,0,$C94*(IF('B&amp;C Inputs'!E96="Y",'B&amp;C Inputs'!G7,0))/$E94),IF($D94="Time % (Applicable only)",IF($F94=0,0,$C94*(IF('B&amp;C Inputs'!E96="Y",'B&amp;C Inputs'!K7,0))/$F94),0))))))</f>
        <v>0</v>
      </c>
      <c r="H94" s="8">
        <f>IF($A94="","",IF($D94="Direct $",'B&amp;C Inputs'!L96,IF($D94="Per Bill",$C94*'B&amp;C Inputs'!H8,IF($D94="Time %",$C94*'B&amp;C Inputs'!K8,IF($D94="Per Bill (Applicable only)",IF($E94=0,0,$C94*(IF('B&amp;C Inputs'!F96="Y",'B&amp;C Inputs'!G8,0))/$E94),IF($D94="Time % (Applicable only)",IF($F94=0,0,$C94*(IF('B&amp;C Inputs'!F96="Y",'B&amp;C Inputs'!K8,0))/$F94),0))))))</f>
        <v>0</v>
      </c>
      <c r="I94" s="8">
        <f>IF($A94="","",IF($D94="Direct $",'B&amp;C Inputs'!M96,IF($D94="Per Bill",$C94*'B&amp;C Inputs'!H9,IF($D94="Time %",$C94*'B&amp;C Inputs'!K9,IF($D94="Per Bill (Applicable only)",IF($E94=0,0,$C94*(IF('B&amp;C Inputs'!G96="Y",'B&amp;C Inputs'!G9,0))/$E94),IF($D94="Time % (Applicable only)",IF($F94=0,0,$C94*(IF('B&amp;C Inputs'!G96="Y",'B&amp;C Inputs'!K9,0))/$F94),0))))))</f>
        <v>0</v>
      </c>
      <c r="J94" s="8">
        <f>IF($A94="","",IF($D94="Direct $",'B&amp;C Inputs'!N96,IF($D94="Per Bill",$C94*'B&amp;C Inputs'!H10,IF($D94="Time %",$C94*'B&amp;C Inputs'!K10,IF($D94="Per Bill (Applicable only)",IF($E94=0,0,$C94*(IF('B&amp;C Inputs'!H96="Y",'B&amp;C Inputs'!G10,0))/$E94),IF($D94="Time % (Applicable only)",IF($F94=0,0,$C94*(IF('B&amp;C Inputs'!H96="Y",'B&amp;C Inputs'!K10,0))/$F94),0))))))</f>
        <v>0</v>
      </c>
      <c r="K94" s="8">
        <f>IF($A94="","",IF($D94="Direct $",'B&amp;C Inputs'!O96,IF($D94="Per Bill",$C94*'B&amp;C Inputs'!H11,IF($D94="Time %",$C94*'B&amp;C Inputs'!K11,IF($D94="Per Bill (Applicable only)",IF($E94=0,0,$C94*(IF('B&amp;C Inputs'!I96="Y",'B&amp;C Inputs'!G11,0))/$E94),IF($D94="Time % (Applicable only)",IF($F94=0,0,$C94*(IF('B&amp;C Inputs'!I96="Y",'B&amp;C Inputs'!K11,0))/$F94),0))))))</f>
        <v>0</v>
      </c>
      <c r="L94" s="8">
        <f>IF($A94="","",IF($D94="Direct $",'B&amp;C Inputs'!P96,IF($D94="Per Bill",$C94*'B&amp;C Inputs'!H12,IF($D94="Time %",$C94*'B&amp;C Inputs'!K12,IF($D94="Per Bill (Applicable only)",IF($E94=0,0,$C94*(IF('B&amp;C Inputs'!J96="Y",'B&amp;C Inputs'!G12,0))/$E94),IF($D94="Time % (Applicable only)",IF($F94=0,0,$C94*(IF('B&amp;C Inputs'!J96="Y",'B&amp;C Inputs'!K12,0))/$F94),0))))))</f>
        <v>0</v>
      </c>
    </row>
    <row r="95" spans="1:12" x14ac:dyDescent="0.25">
      <c r="A95" s="7">
        <f>'B&amp;C Inputs'!A97</f>
        <v>0</v>
      </c>
      <c r="B95" s="9" t="str">
        <f>'B&amp;C Inputs'!B97</f>
        <v>TOTAL</v>
      </c>
      <c r="C95" s="8">
        <f>'B&amp;C Inputs'!C97</f>
        <v>529528</v>
      </c>
      <c r="D95" s="9">
        <f>'B&amp;C Inputs'!D97</f>
        <v>0</v>
      </c>
      <c r="E95" s="6">
        <f>IF($A95="","",(IF('B&amp;C Inputs'!E97="Y",'B&amp;C Inputs'!G7,0)+IF('B&amp;C Inputs'!F97="Y",'B&amp;C Inputs'!G8,0)+IF('B&amp;C Inputs'!G97="Y",'B&amp;C Inputs'!G9,0)+IF('B&amp;C Inputs'!H97="Y",'B&amp;C Inputs'!G10,0)+IF('B&amp;C Inputs'!I97="Y",'B&amp;C Inputs'!G11,0)+IF('B&amp;C Inputs'!J97="Y",'B&amp;C Inputs'!G12,0)))</f>
        <v>75816</v>
      </c>
      <c r="F95" s="10">
        <f>IF($A95="","",(IF('B&amp;C Inputs'!E97="Y",'B&amp;C Inputs'!K7,0)+IF('B&amp;C Inputs'!F97="Y",'B&amp;C Inputs'!K8,0)+IF('B&amp;C Inputs'!G97="Y",'B&amp;C Inputs'!K9,0)+IF('B&amp;C Inputs'!H97="Y",'B&amp;C Inputs'!K10,0)+IF('B&amp;C Inputs'!I97="Y",'B&amp;C Inputs'!K11,0)+IF('B&amp;C Inputs'!J97="Y",'B&amp;C Inputs'!K12,0)))</f>
        <v>1.1499999999999997</v>
      </c>
      <c r="G95" s="8">
        <f>IF($A95="","",IF($D95="Direct $",'B&amp;C Inputs'!K97,IF($D95="Per Bill",$C95*'B&amp;C Inputs'!H7,IF($D95="Time %",$C95*'B&amp;C Inputs'!K7,IF($D95="Per Bill (Applicable only)",IF($E95=0,0,$C95*(IF('B&amp;C Inputs'!E97="Y",'B&amp;C Inputs'!G7,0))/$E95),IF($D95="Time % (Applicable only)",IF($F95=0,0,$C95*(IF('B&amp;C Inputs'!E97="Y",'B&amp;C Inputs'!K7,0))/$F95),0))))))</f>
        <v>0</v>
      </c>
      <c r="H95" s="8">
        <f>IF($A95="","",IF($D95="Direct $",'B&amp;C Inputs'!L97,IF($D95="Per Bill",$C95*'B&amp;C Inputs'!H8,IF($D95="Time %",$C95*'B&amp;C Inputs'!K8,IF($D95="Per Bill (Applicable only)",IF($E95=0,0,$C95*(IF('B&amp;C Inputs'!F97="Y",'B&amp;C Inputs'!G8,0))/$E95),IF($D95="Time % (Applicable only)",IF($F95=0,0,$C95*(IF('B&amp;C Inputs'!F97="Y",'B&amp;C Inputs'!K8,0))/$F95),0))))))</f>
        <v>0</v>
      </c>
      <c r="I95" s="8">
        <f>IF($A95="","",IF($D95="Direct $",'B&amp;C Inputs'!M97,IF($D95="Per Bill",$C95*'B&amp;C Inputs'!H9,IF($D95="Time %",$C95*'B&amp;C Inputs'!K9,IF($D95="Per Bill (Applicable only)",IF($E95=0,0,$C95*(IF('B&amp;C Inputs'!G97="Y",'B&amp;C Inputs'!G9,0))/$E95),IF($D95="Time % (Applicable only)",IF($F95=0,0,$C95*(IF('B&amp;C Inputs'!G97="Y",'B&amp;C Inputs'!K9,0))/$F95),0))))))</f>
        <v>0</v>
      </c>
      <c r="J95" s="8">
        <f>IF($A95="","",IF($D95="Direct $",'B&amp;C Inputs'!N97,IF($D95="Per Bill",$C95*'B&amp;C Inputs'!H10,IF($D95="Time %",$C95*'B&amp;C Inputs'!K10,IF($D95="Per Bill (Applicable only)",IF($E95=0,0,$C95*(IF('B&amp;C Inputs'!H97="Y",'B&amp;C Inputs'!G10,0))/$E95),IF($D95="Time % (Applicable only)",IF($F95=0,0,$C95*(IF('B&amp;C Inputs'!H97="Y",'B&amp;C Inputs'!K10,0))/$F95),0))))))</f>
        <v>0</v>
      </c>
      <c r="K95" s="8">
        <f>IF($A95="","",IF($D95="Direct $",'B&amp;C Inputs'!O97,IF($D95="Per Bill",$C95*'B&amp;C Inputs'!H11,IF($D95="Time %",$C95*'B&amp;C Inputs'!K11,IF($D95="Per Bill (Applicable only)",IF($E95=0,0,$C95*(IF('B&amp;C Inputs'!I97="Y",'B&amp;C Inputs'!G11,0))/$E95),IF($D95="Time % (Applicable only)",IF($F95=0,0,$C95*(IF('B&amp;C Inputs'!I97="Y",'B&amp;C Inputs'!K11,0))/$F95),0))))))</f>
        <v>0</v>
      </c>
      <c r="L95" s="8">
        <f>IF($A95="","",IF($D95="Direct $",'B&amp;C Inputs'!P97,IF($D95="Per Bill",$C95*'B&amp;C Inputs'!H12,IF($D95="Time %",$C95*'B&amp;C Inputs'!K12,IF($D95="Per Bill (Applicable only)",IF($E95=0,0,$C95*(IF('B&amp;C Inputs'!J97="Y",'B&amp;C Inputs'!G12,0))/$E95),IF($D95="Time % (Applicable only)",IF($F95=0,0,$C95*(IF('B&amp;C Inputs'!J97="Y",'B&amp;C Inputs'!K12,0))/$F95),0))))))</f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68873-7618-4DA6-9E03-4EECA31CE308}">
  <dimension ref="A1:E78"/>
  <sheetViews>
    <sheetView tabSelected="1" workbookViewId="0">
      <pane ySplit="5" topLeftCell="A6" activePane="bottomLeft" state="frozen"/>
      <selection pane="bottomLeft" activeCell="N11" sqref="N11"/>
    </sheetView>
  </sheetViews>
  <sheetFormatPr defaultRowHeight="15" x14ac:dyDescent="0.25"/>
  <cols>
    <col min="1" max="1" width="28.28515625" customWidth="1"/>
    <col min="2" max="2" width="30" customWidth="1"/>
    <col min="3" max="3" width="18" customWidth="1"/>
    <col min="4" max="4" width="28" customWidth="1"/>
    <col min="5" max="5" width="24" customWidth="1"/>
  </cols>
  <sheetData>
    <row r="1" spans="1:5" ht="18.75" x14ac:dyDescent="0.3">
      <c r="A1" s="1" t="s">
        <v>74</v>
      </c>
    </row>
    <row r="2" spans="1:5" x14ac:dyDescent="0.25">
      <c r="A2" s="2" t="s">
        <v>75</v>
      </c>
    </row>
    <row r="5" spans="1:5" ht="30" x14ac:dyDescent="0.25">
      <c r="A5" s="4" t="s">
        <v>76</v>
      </c>
      <c r="B5" s="4" t="s">
        <v>77</v>
      </c>
      <c r="C5" s="4" t="s">
        <v>78</v>
      </c>
      <c r="D5" s="4" t="s">
        <v>79</v>
      </c>
      <c r="E5" s="4" t="s">
        <v>80</v>
      </c>
    </row>
    <row r="6" spans="1:5" x14ac:dyDescent="0.25">
      <c r="A6" s="5" t="s">
        <v>7</v>
      </c>
      <c r="B6" s="5" t="s">
        <v>81</v>
      </c>
      <c r="C6" s="38">
        <v>50</v>
      </c>
      <c r="D6" s="39">
        <v>1000</v>
      </c>
      <c r="E6" s="8">
        <f t="shared" ref="E6:E61" si="0">IF(C6=0,0,C6*D6)</f>
        <v>50000</v>
      </c>
    </row>
    <row r="7" spans="1:5" x14ac:dyDescent="0.25">
      <c r="A7" s="5" t="s">
        <v>8</v>
      </c>
      <c r="B7" s="5" t="s">
        <v>82</v>
      </c>
      <c r="C7" s="38">
        <v>2</v>
      </c>
      <c r="D7" s="39">
        <v>6000</v>
      </c>
      <c r="E7" s="8">
        <f t="shared" si="0"/>
        <v>12000</v>
      </c>
    </row>
    <row r="8" spans="1:5" x14ac:dyDescent="0.25">
      <c r="A8" s="5" t="s">
        <v>9</v>
      </c>
      <c r="B8" s="5" t="s">
        <v>83</v>
      </c>
      <c r="C8" s="38">
        <v>1</v>
      </c>
      <c r="D8" s="39">
        <v>2482</v>
      </c>
      <c r="E8" s="8">
        <f t="shared" si="0"/>
        <v>2482</v>
      </c>
    </row>
    <row r="9" spans="1:5" x14ac:dyDescent="0.25">
      <c r="A9" s="5"/>
      <c r="B9" s="5"/>
      <c r="C9" s="38"/>
      <c r="D9" s="39"/>
      <c r="E9" s="8">
        <f t="shared" si="0"/>
        <v>0</v>
      </c>
    </row>
    <row r="10" spans="1:5" x14ac:dyDescent="0.25">
      <c r="A10" s="5"/>
      <c r="B10" s="5"/>
      <c r="C10" s="38"/>
      <c r="D10" s="39"/>
      <c r="E10" s="8">
        <f t="shared" si="0"/>
        <v>0</v>
      </c>
    </row>
    <row r="11" spans="1:5" x14ac:dyDescent="0.25">
      <c r="A11" s="5"/>
      <c r="B11" s="5"/>
      <c r="C11" s="38"/>
      <c r="D11" s="39"/>
      <c r="E11" s="8">
        <f t="shared" si="0"/>
        <v>0</v>
      </c>
    </row>
    <row r="12" spans="1:5" x14ac:dyDescent="0.25">
      <c r="A12" s="5"/>
      <c r="B12" s="5"/>
      <c r="C12" s="38"/>
      <c r="D12" s="39"/>
      <c r="E12" s="8">
        <f t="shared" si="0"/>
        <v>0</v>
      </c>
    </row>
    <row r="13" spans="1:5" x14ac:dyDescent="0.25">
      <c r="A13" s="5"/>
      <c r="B13" s="5"/>
      <c r="C13" s="38"/>
      <c r="D13" s="39"/>
      <c r="E13" s="8">
        <f t="shared" si="0"/>
        <v>0</v>
      </c>
    </row>
    <row r="14" spans="1:5" x14ac:dyDescent="0.25">
      <c r="A14" s="5"/>
      <c r="B14" s="5"/>
      <c r="C14" s="38"/>
      <c r="D14" s="39"/>
      <c r="E14" s="8">
        <f t="shared" si="0"/>
        <v>0</v>
      </c>
    </row>
    <row r="15" spans="1:5" x14ac:dyDescent="0.25">
      <c r="A15" s="5"/>
      <c r="B15" s="5"/>
      <c r="C15" s="38"/>
      <c r="D15" s="39"/>
      <c r="E15" s="8">
        <f t="shared" si="0"/>
        <v>0</v>
      </c>
    </row>
    <row r="16" spans="1:5" x14ac:dyDescent="0.25">
      <c r="A16" s="5"/>
      <c r="B16" s="5"/>
      <c r="C16" s="38"/>
      <c r="D16" s="39"/>
      <c r="E16" s="8">
        <f t="shared" si="0"/>
        <v>0</v>
      </c>
    </row>
    <row r="17" spans="1:5" x14ac:dyDescent="0.25">
      <c r="A17" s="5"/>
      <c r="B17" s="5"/>
      <c r="C17" s="38"/>
      <c r="D17" s="39"/>
      <c r="E17" s="8">
        <f t="shared" si="0"/>
        <v>0</v>
      </c>
    </row>
    <row r="18" spans="1:5" x14ac:dyDescent="0.25">
      <c r="A18" s="5"/>
      <c r="B18" s="5"/>
      <c r="C18" s="38"/>
      <c r="D18" s="39"/>
      <c r="E18" s="8">
        <f t="shared" si="0"/>
        <v>0</v>
      </c>
    </row>
    <row r="19" spans="1:5" x14ac:dyDescent="0.25">
      <c r="A19" s="5"/>
      <c r="B19" s="5"/>
      <c r="C19" s="38"/>
      <c r="D19" s="39"/>
      <c r="E19" s="8">
        <f t="shared" si="0"/>
        <v>0</v>
      </c>
    </row>
    <row r="20" spans="1:5" x14ac:dyDescent="0.25">
      <c r="A20" s="5"/>
      <c r="B20" s="5"/>
      <c r="C20" s="38"/>
      <c r="D20" s="39"/>
      <c r="E20" s="8">
        <f t="shared" si="0"/>
        <v>0</v>
      </c>
    </row>
    <row r="21" spans="1:5" x14ac:dyDescent="0.25">
      <c r="A21" s="5"/>
      <c r="B21" s="5"/>
      <c r="C21" s="38"/>
      <c r="D21" s="39"/>
      <c r="E21" s="8">
        <f t="shared" si="0"/>
        <v>0</v>
      </c>
    </row>
    <row r="22" spans="1:5" hidden="1" x14ac:dyDescent="0.25">
      <c r="A22" s="5"/>
      <c r="B22" s="5"/>
      <c r="C22" s="38"/>
      <c r="D22" s="39"/>
      <c r="E22" s="8">
        <f t="shared" si="0"/>
        <v>0</v>
      </c>
    </row>
    <row r="23" spans="1:5" hidden="1" x14ac:dyDescent="0.25">
      <c r="A23" s="5"/>
      <c r="B23" s="5"/>
      <c r="C23" s="38"/>
      <c r="D23" s="39"/>
      <c r="E23" s="8">
        <f t="shared" si="0"/>
        <v>0</v>
      </c>
    </row>
    <row r="24" spans="1:5" hidden="1" x14ac:dyDescent="0.25">
      <c r="A24" s="5"/>
      <c r="B24" s="5"/>
      <c r="C24" s="38"/>
      <c r="D24" s="39"/>
      <c r="E24" s="8">
        <f t="shared" si="0"/>
        <v>0</v>
      </c>
    </row>
    <row r="25" spans="1:5" hidden="1" x14ac:dyDescent="0.25">
      <c r="A25" s="5"/>
      <c r="B25" s="5"/>
      <c r="C25" s="38"/>
      <c r="D25" s="39"/>
      <c r="E25" s="8">
        <f t="shared" si="0"/>
        <v>0</v>
      </c>
    </row>
    <row r="26" spans="1:5" hidden="1" x14ac:dyDescent="0.25">
      <c r="A26" s="5"/>
      <c r="B26" s="5"/>
      <c r="C26" s="38"/>
      <c r="D26" s="39"/>
      <c r="E26" s="8">
        <f t="shared" si="0"/>
        <v>0</v>
      </c>
    </row>
    <row r="27" spans="1:5" hidden="1" x14ac:dyDescent="0.25">
      <c r="A27" s="5"/>
      <c r="B27" s="5"/>
      <c r="C27" s="38"/>
      <c r="D27" s="39"/>
      <c r="E27" s="8">
        <f t="shared" si="0"/>
        <v>0</v>
      </c>
    </row>
    <row r="28" spans="1:5" hidden="1" x14ac:dyDescent="0.25">
      <c r="A28" s="5"/>
      <c r="B28" s="5"/>
      <c r="C28" s="38"/>
      <c r="D28" s="39"/>
      <c r="E28" s="8">
        <f t="shared" si="0"/>
        <v>0</v>
      </c>
    </row>
    <row r="29" spans="1:5" hidden="1" x14ac:dyDescent="0.25">
      <c r="A29" s="5"/>
      <c r="B29" s="5"/>
      <c r="C29" s="38"/>
      <c r="D29" s="39"/>
      <c r="E29" s="8">
        <f t="shared" si="0"/>
        <v>0</v>
      </c>
    </row>
    <row r="30" spans="1:5" hidden="1" x14ac:dyDescent="0.25">
      <c r="A30" s="5"/>
      <c r="B30" s="5"/>
      <c r="C30" s="38"/>
      <c r="D30" s="39"/>
      <c r="E30" s="8">
        <f t="shared" si="0"/>
        <v>0</v>
      </c>
    </row>
    <row r="31" spans="1:5" hidden="1" x14ac:dyDescent="0.25">
      <c r="A31" s="5"/>
      <c r="B31" s="5"/>
      <c r="C31" s="38"/>
      <c r="D31" s="39"/>
      <c r="E31" s="8">
        <f t="shared" si="0"/>
        <v>0</v>
      </c>
    </row>
    <row r="32" spans="1:5" hidden="1" x14ac:dyDescent="0.25">
      <c r="A32" s="5"/>
      <c r="B32" s="5"/>
      <c r="C32" s="38"/>
      <c r="D32" s="39"/>
      <c r="E32" s="8">
        <f t="shared" si="0"/>
        <v>0</v>
      </c>
    </row>
    <row r="33" spans="1:5" hidden="1" x14ac:dyDescent="0.25">
      <c r="A33" s="5"/>
      <c r="B33" s="5"/>
      <c r="C33" s="38"/>
      <c r="D33" s="39"/>
      <c r="E33" s="8">
        <f t="shared" si="0"/>
        <v>0</v>
      </c>
    </row>
    <row r="34" spans="1:5" hidden="1" x14ac:dyDescent="0.25">
      <c r="A34" s="5"/>
      <c r="B34" s="5"/>
      <c r="C34" s="38"/>
      <c r="D34" s="39"/>
      <c r="E34" s="8">
        <f t="shared" si="0"/>
        <v>0</v>
      </c>
    </row>
    <row r="35" spans="1:5" hidden="1" x14ac:dyDescent="0.25">
      <c r="A35" s="5"/>
      <c r="B35" s="5"/>
      <c r="C35" s="38"/>
      <c r="D35" s="39"/>
      <c r="E35" s="8">
        <f t="shared" si="0"/>
        <v>0</v>
      </c>
    </row>
    <row r="36" spans="1:5" hidden="1" x14ac:dyDescent="0.25">
      <c r="A36" s="5"/>
      <c r="B36" s="5"/>
      <c r="C36" s="38"/>
      <c r="D36" s="39"/>
      <c r="E36" s="8">
        <f t="shared" si="0"/>
        <v>0</v>
      </c>
    </row>
    <row r="37" spans="1:5" hidden="1" x14ac:dyDescent="0.25">
      <c r="A37" s="5"/>
      <c r="B37" s="5"/>
      <c r="C37" s="38"/>
      <c r="D37" s="39"/>
      <c r="E37" s="8">
        <f t="shared" si="0"/>
        <v>0</v>
      </c>
    </row>
    <row r="38" spans="1:5" hidden="1" x14ac:dyDescent="0.25">
      <c r="A38" s="5"/>
      <c r="B38" s="5"/>
      <c r="C38" s="38"/>
      <c r="D38" s="39"/>
      <c r="E38" s="8">
        <f t="shared" si="0"/>
        <v>0</v>
      </c>
    </row>
    <row r="39" spans="1:5" hidden="1" x14ac:dyDescent="0.25">
      <c r="A39" s="5"/>
      <c r="B39" s="5"/>
      <c r="C39" s="38"/>
      <c r="D39" s="39"/>
      <c r="E39" s="8">
        <f t="shared" si="0"/>
        <v>0</v>
      </c>
    </row>
    <row r="40" spans="1:5" hidden="1" x14ac:dyDescent="0.25">
      <c r="A40" s="5"/>
      <c r="B40" s="5"/>
      <c r="C40" s="38"/>
      <c r="D40" s="39"/>
      <c r="E40" s="8">
        <f t="shared" si="0"/>
        <v>0</v>
      </c>
    </row>
    <row r="41" spans="1:5" hidden="1" x14ac:dyDescent="0.25">
      <c r="A41" s="5"/>
      <c r="B41" s="5"/>
      <c r="C41" s="38"/>
      <c r="D41" s="39"/>
      <c r="E41" s="8">
        <f t="shared" si="0"/>
        <v>0</v>
      </c>
    </row>
    <row r="42" spans="1:5" hidden="1" x14ac:dyDescent="0.25">
      <c r="A42" s="5"/>
      <c r="B42" s="5"/>
      <c r="C42" s="38"/>
      <c r="D42" s="39"/>
      <c r="E42" s="8">
        <f t="shared" si="0"/>
        <v>0</v>
      </c>
    </row>
    <row r="43" spans="1:5" hidden="1" x14ac:dyDescent="0.25">
      <c r="A43" s="5"/>
      <c r="B43" s="5"/>
      <c r="C43" s="38"/>
      <c r="D43" s="39"/>
      <c r="E43" s="8">
        <f t="shared" si="0"/>
        <v>0</v>
      </c>
    </row>
    <row r="44" spans="1:5" hidden="1" x14ac:dyDescent="0.25">
      <c r="A44" s="5"/>
      <c r="B44" s="5"/>
      <c r="C44" s="38"/>
      <c r="D44" s="39"/>
      <c r="E44" s="8">
        <f t="shared" si="0"/>
        <v>0</v>
      </c>
    </row>
    <row r="45" spans="1:5" hidden="1" x14ac:dyDescent="0.25">
      <c r="A45" s="5"/>
      <c r="B45" s="5"/>
      <c r="C45" s="38"/>
      <c r="D45" s="39"/>
      <c r="E45" s="8">
        <f t="shared" si="0"/>
        <v>0</v>
      </c>
    </row>
    <row r="46" spans="1:5" hidden="1" x14ac:dyDescent="0.25">
      <c r="A46" s="5"/>
      <c r="B46" s="5"/>
      <c r="C46" s="38"/>
      <c r="D46" s="39"/>
      <c r="E46" s="8">
        <f t="shared" si="0"/>
        <v>0</v>
      </c>
    </row>
    <row r="47" spans="1:5" hidden="1" x14ac:dyDescent="0.25">
      <c r="A47" s="5"/>
      <c r="B47" s="5"/>
      <c r="C47" s="38"/>
      <c r="D47" s="39"/>
      <c r="E47" s="8">
        <f t="shared" si="0"/>
        <v>0</v>
      </c>
    </row>
    <row r="48" spans="1:5" hidden="1" x14ac:dyDescent="0.25">
      <c r="A48" s="5"/>
      <c r="B48" s="5"/>
      <c r="C48" s="38"/>
      <c r="D48" s="39"/>
      <c r="E48" s="8">
        <f t="shared" si="0"/>
        <v>0</v>
      </c>
    </row>
    <row r="49" spans="1:5" hidden="1" x14ac:dyDescent="0.25">
      <c r="A49" s="5"/>
      <c r="B49" s="5"/>
      <c r="C49" s="38"/>
      <c r="D49" s="39"/>
      <c r="E49" s="8">
        <f t="shared" si="0"/>
        <v>0</v>
      </c>
    </row>
    <row r="50" spans="1:5" hidden="1" x14ac:dyDescent="0.25">
      <c r="A50" s="5"/>
      <c r="B50" s="5"/>
      <c r="C50" s="38"/>
      <c r="D50" s="39"/>
      <c r="E50" s="8">
        <f t="shared" si="0"/>
        <v>0</v>
      </c>
    </row>
    <row r="51" spans="1:5" hidden="1" x14ac:dyDescent="0.25">
      <c r="A51" s="5"/>
      <c r="B51" s="5"/>
      <c r="C51" s="38"/>
      <c r="D51" s="39"/>
      <c r="E51" s="8">
        <f t="shared" si="0"/>
        <v>0</v>
      </c>
    </row>
    <row r="52" spans="1:5" hidden="1" x14ac:dyDescent="0.25">
      <c r="A52" s="5"/>
      <c r="B52" s="5"/>
      <c r="C52" s="38"/>
      <c r="D52" s="39"/>
      <c r="E52" s="8">
        <f t="shared" si="0"/>
        <v>0</v>
      </c>
    </row>
    <row r="53" spans="1:5" hidden="1" x14ac:dyDescent="0.25">
      <c r="A53" s="5"/>
      <c r="B53" s="5"/>
      <c r="C53" s="38"/>
      <c r="D53" s="39"/>
      <c r="E53" s="8">
        <f t="shared" si="0"/>
        <v>0</v>
      </c>
    </row>
    <row r="54" spans="1:5" hidden="1" x14ac:dyDescent="0.25">
      <c r="A54" s="5"/>
      <c r="B54" s="5"/>
      <c r="C54" s="38"/>
      <c r="D54" s="39"/>
      <c r="E54" s="8">
        <f t="shared" si="0"/>
        <v>0</v>
      </c>
    </row>
    <row r="55" spans="1:5" hidden="1" x14ac:dyDescent="0.25">
      <c r="A55" s="5"/>
      <c r="B55" s="5"/>
      <c r="C55" s="38"/>
      <c r="D55" s="39"/>
      <c r="E55" s="8">
        <f t="shared" si="0"/>
        <v>0</v>
      </c>
    </row>
    <row r="56" spans="1:5" hidden="1" x14ac:dyDescent="0.25">
      <c r="A56" s="5"/>
      <c r="B56" s="5"/>
      <c r="C56" s="38"/>
      <c r="D56" s="39"/>
      <c r="E56" s="8">
        <f t="shared" si="0"/>
        <v>0</v>
      </c>
    </row>
    <row r="57" spans="1:5" hidden="1" x14ac:dyDescent="0.25">
      <c r="A57" s="5"/>
      <c r="B57" s="5"/>
      <c r="C57" s="38"/>
      <c r="D57" s="39"/>
      <c r="E57" s="8">
        <f t="shared" si="0"/>
        <v>0</v>
      </c>
    </row>
    <row r="58" spans="1:5" hidden="1" x14ac:dyDescent="0.25">
      <c r="A58" s="5"/>
      <c r="B58" s="5"/>
      <c r="C58" s="38"/>
      <c r="D58" s="39"/>
      <c r="E58" s="8">
        <f t="shared" si="0"/>
        <v>0</v>
      </c>
    </row>
    <row r="59" spans="1:5" hidden="1" x14ac:dyDescent="0.25">
      <c r="A59" s="5"/>
      <c r="B59" s="5"/>
      <c r="C59" s="38"/>
      <c r="D59" s="39"/>
      <c r="E59" s="8">
        <f t="shared" si="0"/>
        <v>0</v>
      </c>
    </row>
    <row r="60" spans="1:5" hidden="1" x14ac:dyDescent="0.25">
      <c r="A60" s="5"/>
      <c r="B60" s="5"/>
      <c r="C60" s="38"/>
      <c r="D60" s="39"/>
      <c r="E60" s="8">
        <f t="shared" si="0"/>
        <v>0</v>
      </c>
    </row>
    <row r="61" spans="1:5" hidden="1" x14ac:dyDescent="0.25">
      <c r="A61" s="5"/>
      <c r="B61" s="5"/>
      <c r="C61" s="38"/>
      <c r="D61" s="39"/>
      <c r="E61" s="8">
        <f t="shared" si="0"/>
        <v>0</v>
      </c>
    </row>
    <row r="63" spans="1:5" x14ac:dyDescent="0.25">
      <c r="C63" t="s">
        <v>84</v>
      </c>
    </row>
    <row r="64" spans="1:5" x14ac:dyDescent="0.25">
      <c r="A64" s="3" t="s">
        <v>85</v>
      </c>
    </row>
    <row r="66" spans="1:5" ht="30" x14ac:dyDescent="0.25">
      <c r="A66" s="40" t="s">
        <v>76</v>
      </c>
      <c r="B66" s="40" t="s">
        <v>86</v>
      </c>
      <c r="C66" s="40" t="s">
        <v>87</v>
      </c>
      <c r="D66" s="40" t="s">
        <v>88</v>
      </c>
      <c r="E66" s="40" t="s">
        <v>89</v>
      </c>
    </row>
    <row r="67" spans="1:5" x14ac:dyDescent="0.25">
      <c r="A67" s="5" t="s">
        <v>7</v>
      </c>
      <c r="B67" s="6">
        <f>SUMIF(A6:A61,A67,C6:C61)</f>
        <v>50</v>
      </c>
      <c r="C67" s="8">
        <f>SUMIF(A6:A61,A67,E6:E61)</f>
        <v>50000</v>
      </c>
      <c r="D67" s="8">
        <f t="shared" ref="D67:D72" si="1">IF(B67=0,0,C67/B67)</f>
        <v>1000</v>
      </c>
      <c r="E67" s="41">
        <v>1</v>
      </c>
    </row>
    <row r="68" spans="1:5" x14ac:dyDescent="0.25">
      <c r="A68" s="5" t="s">
        <v>8</v>
      </c>
      <c r="B68" s="6">
        <f>SUMIF(A6:A61,A68,C6:C61)</f>
        <v>2</v>
      </c>
      <c r="C68" s="8">
        <f>SUMIF(A6:A61,A68,E6:E61)</f>
        <v>12000</v>
      </c>
      <c r="D68" s="8">
        <f t="shared" si="1"/>
        <v>6000</v>
      </c>
      <c r="E68" s="41">
        <f>IF(D67=0,0,D68/D67)</f>
        <v>6</v>
      </c>
    </row>
    <row r="69" spans="1:5" x14ac:dyDescent="0.25">
      <c r="A69" s="5" t="s">
        <v>9</v>
      </c>
      <c r="B69" s="6">
        <f>SUMIF(A6:A61,A69,C6:C61)</f>
        <v>1</v>
      </c>
      <c r="C69" s="8">
        <f>SUMIF(A6:A61,A69,E6:E61)</f>
        <v>2482</v>
      </c>
      <c r="D69" s="8">
        <f t="shared" si="1"/>
        <v>2482</v>
      </c>
      <c r="E69" s="41">
        <f>IF(D67=0,0,D69/D67)</f>
        <v>2.4820000000000002</v>
      </c>
    </row>
    <row r="70" spans="1:5" x14ac:dyDescent="0.25">
      <c r="A70" s="5" t="s">
        <v>73</v>
      </c>
      <c r="B70" s="6">
        <f>SUMIF(A6:A61,A70,C6:C61)</f>
        <v>0</v>
      </c>
      <c r="C70" s="8">
        <f>SUMIF(A6:A61,A70,E6:E61)</f>
        <v>0</v>
      </c>
      <c r="D70" s="8">
        <f t="shared" si="1"/>
        <v>0</v>
      </c>
      <c r="E70" s="41">
        <f>IF(D67=0,0,D70/D67)</f>
        <v>0</v>
      </c>
    </row>
    <row r="71" spans="1:5" x14ac:dyDescent="0.25">
      <c r="A71" s="5" t="s">
        <v>11</v>
      </c>
      <c r="B71" s="6">
        <f>SUMIF(A6:A61,A71,C6:C61)</f>
        <v>0</v>
      </c>
      <c r="C71" s="8">
        <f>SUMIF(A6:A61,A71,E6:E61)</f>
        <v>0</v>
      </c>
      <c r="D71" s="8">
        <f t="shared" si="1"/>
        <v>0</v>
      </c>
      <c r="E71" s="41">
        <f>IF(D67=0,0,D71/D67)</f>
        <v>0</v>
      </c>
    </row>
    <row r="72" spans="1:5" x14ac:dyDescent="0.25">
      <c r="A72" s="5" t="s">
        <v>12</v>
      </c>
      <c r="B72" s="6">
        <f>SUMIF(A6:A61,A72,C6:C61)</f>
        <v>0</v>
      </c>
      <c r="C72" s="8">
        <f>SUMIF(A6:A61,A72,E6:E61)</f>
        <v>0</v>
      </c>
      <c r="D72" s="8">
        <f t="shared" si="1"/>
        <v>0</v>
      </c>
      <c r="E72" s="41">
        <f>IF(D67=0,0,D72/D67)</f>
        <v>0</v>
      </c>
    </row>
    <row r="75" spans="1:5" x14ac:dyDescent="0.25">
      <c r="A75" s="3" t="s">
        <v>90</v>
      </c>
    </row>
    <row r="76" spans="1:5" x14ac:dyDescent="0.25">
      <c r="A76" s="5" t="s">
        <v>91</v>
      </c>
      <c r="B76" s="8">
        <f>SUM(E6:E61)</f>
        <v>64482</v>
      </c>
    </row>
    <row r="77" spans="1:5" x14ac:dyDescent="0.25">
      <c r="A77" s="5" t="s">
        <v>92</v>
      </c>
      <c r="B77" s="39">
        <v>898381.17</v>
      </c>
    </row>
    <row r="78" spans="1:5" x14ac:dyDescent="0.25">
      <c r="A78" s="5" t="s">
        <v>93</v>
      </c>
      <c r="B78" s="8">
        <f>B76-B77</f>
        <v>-833899.17</v>
      </c>
    </row>
  </sheetData>
  <dataValidations count="1">
    <dataValidation type="list" allowBlank="1" showInputMessage="1" showErrorMessage="1" sqref="A6:A61" xr:uid="{EBF8D5C5-E6F6-4FFB-B4C3-DDC138665F99}">
      <formula1>$A$67:$A$72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EB259D-B411-44B7-AAF4-E69FE92E55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B&amp;C Inputs</vt:lpstr>
      <vt:lpstr>B&amp;C Weighting Factor</vt:lpstr>
      <vt:lpstr>1855 Services Weighting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ManuelaRis@TandemEnergyServicesInc.onmicrosoft.com</dc:creator>
  <cp:lastModifiedBy>Manuela Ris</cp:lastModifiedBy>
  <dcterms:created xsi:type="dcterms:W3CDTF">2026-02-16T15:24:25Z</dcterms:created>
  <dcterms:modified xsi:type="dcterms:W3CDTF">2026-08-20T16:51:41Z</dcterms:modified>
</cp:coreProperties>
</file>