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16202468-my.sharepoint.com/personal/lawrie_gluck_northendconsulting_ca/Documents/Documents/Elexicon/2027 CIR/TC Prep/For Filing/"/>
    </mc:Choice>
  </mc:AlternateContent>
  <xr:revisionPtr revIDLastSave="133" documentId="8_{0B8541D3-DE25-495A-8357-F6FDB22EBF2E}" xr6:coauthVersionLast="47" xr6:coauthVersionMax="47" xr10:uidLastSave="{45B36A1F-69C7-4421-AF9D-3692229AC6EF}"/>
  <bookViews>
    <workbookView xWindow="-120" yWindow="-120" windowWidth="29040" windowHeight="15840" xr2:uid="{913ECE81-D0CE-459B-81CC-FD2475612BB8}"/>
  </bookViews>
  <sheets>
    <sheet name="CCC-4-c" sheetId="1" r:id="rId1"/>
  </sheets>
  <externalReferences>
    <externalReference r:id="rId2"/>
    <externalReference r:id="rId3"/>
  </externalReferences>
  <definedNames>
    <definedName name="Construction_Manager">'[1]2024 EWP Re-Forecast'!$AM$6:$AM$330</definedName>
    <definedName name="d">'[2]VRZ ICM Threshold 2025 PCI'!$E$51</definedName>
    <definedName name="Electrical_Const_DRP">'[1]2024 EWP Re-Forecast'!$AN$6:$AN$330</definedName>
    <definedName name="g">'[2]VRZ ICM Threshold 2025 PCI'!$E$20</definedName>
    <definedName name="PCI">'[2]VRZ ICM Threshold 2025 PCI'!$E$16</definedName>
    <definedName name="PLT_Hrs">'[1]2024 EWP Re-Forecast'!$AJ$6:$AJ$330</definedName>
    <definedName name="_xlnm.Print_Area" localSheetId="0">'CCC-4-c'!$A$1:$T$83</definedName>
    <definedName name="RB">'[2]VRZ ICM Threshold 2025 PCI'!$E$49</definedName>
    <definedName name="Work_Center">'[1]2024 EWP Re-Forecast'!$AI$6:$AI$330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3" i="1" l="1"/>
  <c r="J23" i="1"/>
  <c r="F76" i="1"/>
  <c r="R76" i="1"/>
  <c r="S26" i="1"/>
  <c r="S41" i="1"/>
  <c r="B40" i="1"/>
  <c r="G39" i="1"/>
  <c r="H39" i="1" s="1"/>
  <c r="I39" i="1" s="1"/>
  <c r="J39" i="1" s="1"/>
  <c r="K39" i="1" s="1"/>
  <c r="L39" i="1" s="1"/>
  <c r="C38" i="1"/>
  <c r="C40" i="1" s="1"/>
  <c r="B25" i="1"/>
  <c r="G24" i="1"/>
  <c r="H24" i="1" s="1"/>
  <c r="I24" i="1" s="1"/>
  <c r="J24" i="1" s="1"/>
  <c r="K24" i="1" s="1"/>
  <c r="L24" i="1" s="1"/>
  <c r="C23" i="1"/>
  <c r="C25" i="1" s="1"/>
  <c r="S13" i="1"/>
  <c r="B12" i="1"/>
  <c r="G11" i="1"/>
  <c r="H11" i="1" s="1"/>
  <c r="I11" i="1" s="1"/>
  <c r="J11" i="1" s="1"/>
  <c r="K11" i="1" s="1"/>
  <c r="L11" i="1" s="1"/>
  <c r="C10" i="1"/>
  <c r="D10" i="1" s="1"/>
  <c r="D38" i="1" l="1"/>
  <c r="E38" i="1" s="1"/>
  <c r="F38" i="1" s="1"/>
  <c r="D23" i="1"/>
  <c r="M39" i="1"/>
  <c r="N39" i="1" s="1"/>
  <c r="O39" i="1" s="1"/>
  <c r="P39" i="1" s="1"/>
  <c r="Q39" i="1" s="1"/>
  <c r="R39" i="1" s="1"/>
  <c r="M24" i="1"/>
  <c r="N24" i="1" s="1"/>
  <c r="O24" i="1" s="1"/>
  <c r="P24" i="1" s="1"/>
  <c r="Q24" i="1" s="1"/>
  <c r="R24" i="1" s="1"/>
  <c r="S24" i="1" s="1"/>
  <c r="D40" i="1"/>
  <c r="M11" i="1"/>
  <c r="N11" i="1" s="1"/>
  <c r="O11" i="1" s="1"/>
  <c r="P11" i="1" s="1"/>
  <c r="Q11" i="1" s="1"/>
  <c r="R11" i="1" s="1"/>
  <c r="D12" i="1"/>
  <c r="E10" i="1"/>
  <c r="F10" i="1" s="1"/>
  <c r="C12" i="1"/>
  <c r="E23" i="1" l="1"/>
  <c r="F23" i="1" s="1"/>
  <c r="D25" i="1"/>
  <c r="E12" i="1"/>
  <c r="S11" i="1"/>
  <c r="E40" i="1"/>
  <c r="S39" i="1"/>
  <c r="E25" i="1" l="1"/>
  <c r="F25" i="1"/>
  <c r="G23" i="1"/>
  <c r="G38" i="1"/>
  <c r="F40" i="1"/>
  <c r="G10" i="1"/>
  <c r="F12" i="1"/>
  <c r="H38" i="1" l="1"/>
  <c r="G40" i="1"/>
  <c r="H10" i="1"/>
  <c r="G12" i="1"/>
  <c r="G25" i="1"/>
  <c r="H23" i="1"/>
  <c r="I23" i="1" l="1"/>
  <c r="H25" i="1"/>
  <c r="I10" i="1"/>
  <c r="H12" i="1"/>
  <c r="I38" i="1"/>
  <c r="H40" i="1"/>
  <c r="I40" i="1" l="1"/>
  <c r="J38" i="1"/>
  <c r="I12" i="1"/>
  <c r="J10" i="1"/>
  <c r="I25" i="1"/>
  <c r="K10" i="1" l="1"/>
  <c r="J12" i="1"/>
  <c r="J25" i="1"/>
  <c r="K38" i="1"/>
  <c r="J40" i="1"/>
  <c r="K40" i="1" l="1"/>
  <c r="L38" i="1"/>
  <c r="K25" i="1"/>
  <c r="L23" i="1"/>
  <c r="K12" i="1"/>
  <c r="L10" i="1"/>
  <c r="L25" i="1" l="1"/>
  <c r="M23" i="1"/>
  <c r="L12" i="1"/>
  <c r="M10" i="1"/>
  <c r="L40" i="1"/>
  <c r="M38" i="1"/>
  <c r="M12" i="1" l="1"/>
  <c r="M14" i="1" s="1"/>
  <c r="N10" i="1"/>
  <c r="L14" i="1"/>
  <c r="M40" i="1"/>
  <c r="M42" i="1" s="1"/>
  <c r="M44" i="1" s="1"/>
  <c r="N38" i="1"/>
  <c r="L42" i="1"/>
  <c r="N23" i="1"/>
  <c r="M25" i="1"/>
  <c r="M27" i="1" s="1"/>
  <c r="M29" i="1" s="1"/>
  <c r="L27" i="1"/>
  <c r="N25" i="1" l="1"/>
  <c r="N27" i="1" s="1"/>
  <c r="N29" i="1" s="1"/>
  <c r="O23" i="1"/>
  <c r="L29" i="1"/>
  <c r="N12" i="1"/>
  <c r="O10" i="1"/>
  <c r="L44" i="1"/>
  <c r="N40" i="1"/>
  <c r="O38" i="1"/>
  <c r="P38" i="1" l="1"/>
  <c r="O40" i="1"/>
  <c r="O42" i="1" s="1"/>
  <c r="O44" i="1" s="1"/>
  <c r="O12" i="1"/>
  <c r="O14" i="1" s="1"/>
  <c r="P10" i="1"/>
  <c r="P23" i="1"/>
  <c r="O25" i="1"/>
  <c r="N42" i="1"/>
  <c r="N14" i="1"/>
  <c r="P25" i="1" l="1"/>
  <c r="P27" i="1" s="1"/>
  <c r="P29" i="1" s="1"/>
  <c r="Q23" i="1"/>
  <c r="N44" i="1"/>
  <c r="O27" i="1"/>
  <c r="P12" i="1"/>
  <c r="P14" i="1" s="1"/>
  <c r="Q10" i="1"/>
  <c r="P40" i="1"/>
  <c r="Q38" i="1"/>
  <c r="R38" i="1" l="1"/>
  <c r="R40" i="1" s="1"/>
  <c r="R42" i="1" s="1"/>
  <c r="R44" i="1" s="1"/>
  <c r="Q40" i="1"/>
  <c r="Q42" i="1" s="1"/>
  <c r="Q44" i="1" s="1"/>
  <c r="R10" i="1"/>
  <c r="R12" i="1" s="1"/>
  <c r="R14" i="1" s="1"/>
  <c r="Q12" i="1"/>
  <c r="Q25" i="1"/>
  <c r="R23" i="1"/>
  <c r="P42" i="1"/>
  <c r="S40" i="1"/>
  <c r="O29" i="1"/>
  <c r="S10" i="1" l="1"/>
  <c r="P44" i="1"/>
  <c r="S42" i="1"/>
  <c r="S44" i="1" s="1"/>
  <c r="Q27" i="1"/>
  <c r="S38" i="1"/>
  <c r="R25" i="1"/>
  <c r="S23" i="1"/>
  <c r="Q14" i="1"/>
  <c r="S14" i="1" s="1"/>
  <c r="S12" i="1"/>
  <c r="R27" i="1" l="1"/>
  <c r="S27" i="1" s="1"/>
  <c r="S29" i="1" s="1"/>
  <c r="S25" i="1"/>
  <c r="Q29" i="1"/>
  <c r="R29" i="1" l="1"/>
</calcChain>
</file>

<file path=xl/sharedStrings.xml><?xml version="1.0" encoding="utf-8"?>
<sst xmlns="http://schemas.openxmlformats.org/spreadsheetml/2006/main" count="111" uniqueCount="70">
  <si>
    <t>1-CCC-4(Part C , ii Calculation)</t>
  </si>
  <si>
    <t xml:space="preserve">Legacy Utilities Combined ICM Based Estimate of Capex in Rates from Last COS Escalated by PCI vs Actual Capital Spend </t>
  </si>
  <si>
    <t>Source</t>
  </si>
  <si>
    <t>Total 2020-2026</t>
  </si>
  <si>
    <t>PCI WRZ</t>
  </si>
  <si>
    <t>PCI VRZ</t>
  </si>
  <si>
    <t>Growth WRZ</t>
  </si>
  <si>
    <t>Growth VRZ</t>
  </si>
  <si>
    <t>Whitby Rate Zone 2010 Capital Revenue Rqmt Escalated by PCI</t>
  </si>
  <si>
    <t>Veridian Rate Zone 2014 Capital Revenue Rqmt Escalated by PCI</t>
  </si>
  <si>
    <t>Legacy Utilities Combined Last COS CRR Escalated by PCI</t>
  </si>
  <si>
    <t>Actual Elexicon Capital Spend</t>
  </si>
  <si>
    <t>Variance</t>
  </si>
  <si>
    <t>ICM Funding</t>
  </si>
  <si>
    <t>Total Variance</t>
  </si>
  <si>
    <t>Whitby</t>
  </si>
  <si>
    <t>Veridian</t>
  </si>
  <si>
    <t>Revenue Requirement</t>
  </si>
  <si>
    <t>Line No.</t>
  </si>
  <si>
    <t>Particulars</t>
  </si>
  <si>
    <t>Application</t>
  </si>
  <si>
    <t>Settlement Agreement</t>
  </si>
  <si>
    <t>Per Board Decision</t>
  </si>
  <si>
    <r>
      <t xml:space="preserve">Line
</t>
    </r>
    <r>
      <rPr>
        <b/>
        <u/>
        <sz val="8"/>
        <color indexed="8"/>
        <rFont val="Arial"/>
        <family val="1"/>
        <charset val="204"/>
      </rPr>
      <t>   No.</t>
    </r>
  </si>
  <si>
    <r>
      <t xml:space="preserve">Particulars
</t>
    </r>
    <r>
      <rPr>
        <b/>
        <u/>
        <sz val="8"/>
        <color indexed="8"/>
        <rFont val="Arial"/>
        <family val="1"/>
        <charset val="204"/>
      </rPr>
      <t>                                                                    </t>
    </r>
  </si>
  <si>
    <r>
      <t xml:space="preserve">Application
</t>
    </r>
    <r>
      <rPr>
        <b/>
        <u/>
        <sz val="8"/>
        <color indexed="8"/>
        <rFont val="Arial"/>
        <family val="1"/>
        <charset val="204"/>
      </rPr>
      <t>                                        </t>
    </r>
  </si>
  <si>
    <r>
      <t xml:space="preserve">Per Board Decision
</t>
    </r>
    <r>
      <rPr>
        <b/>
        <u/>
        <sz val="8"/>
        <color indexed="8"/>
        <rFont val="Arial"/>
        <family val="1"/>
        <charset val="204"/>
      </rPr>
      <t>                                         </t>
    </r>
  </si>
  <si>
    <t>OM&amp;A Expenses</t>
  </si>
  <si>
    <t>Amortization/Depreciation</t>
  </si>
  <si>
    <t>Property Taxes</t>
  </si>
  <si>
    <t>$ -</t>
  </si>
  <si>
    <t>Income Taxes (Grossed up)</t>
  </si>
  <si>
    <t>Capital Taxes</t>
  </si>
  <si>
    <t>Other Expenses</t>
  </si>
  <si>
    <t>Return</t>
  </si>
  <si>
    <t>Deemed Interest Expense</t>
  </si>
  <si>
    <t>Return on Deemed Equity</t>
  </si>
  <si>
    <r>
      <t>                   </t>
    </r>
    <r>
      <rPr>
        <u/>
        <sz val="8"/>
        <color indexed="8"/>
        <rFont val="Arial"/>
        <family val="1"/>
        <charset val="204"/>
      </rPr>
      <t>$8,748,056  </t>
    </r>
  </si>
  <si>
    <r>
      <t>                   </t>
    </r>
    <r>
      <rPr>
        <u/>
        <sz val="8"/>
        <color indexed="8"/>
        <rFont val="Arial"/>
        <family val="1"/>
        <charset val="204"/>
      </rPr>
      <t>$8,914,692  </t>
    </r>
  </si>
  <si>
    <t>Service Revenue Requirement (before Revenues)</t>
  </si>
  <si>
    <t>9           Revenue Offsets</t>
  </si>
  <si>
    <t>Distribution Revenue Requirement</t>
  </si>
  <si>
    <r>
      <t xml:space="preserve">10          </t>
    </r>
    <r>
      <rPr>
        <b/>
        <sz val="8"/>
        <color indexed="12"/>
        <rFont val="Arial"/>
        <family val="2"/>
      </rPr>
      <t>Base Revenue Requirement</t>
    </r>
  </si>
  <si>
    <t>before Revenues</t>
  </si>
  <si>
    <t>(excluding Tranformer Owership</t>
  </si>
  <si>
    <t>Distribution revenue</t>
  </si>
  <si>
    <t>Allowance credit adjustment)</t>
  </si>
  <si>
    <t>Other revenue</t>
  </si>
  <si>
    <t>11          Distribution revenue</t>
  </si>
  <si>
    <t>Total revenue</t>
  </si>
  <si>
    <t>12          Other revenue</t>
  </si>
  <si>
    <r>
      <t>                   </t>
    </r>
    <r>
      <rPr>
        <u/>
        <sz val="8"/>
        <color indexed="8"/>
        <rFont val="Arial"/>
        <family val="1"/>
        <charset val="204"/>
      </rPr>
      <t>$3,767,464  </t>
    </r>
  </si>
  <si>
    <r>
      <t>                   </t>
    </r>
    <r>
      <rPr>
        <u/>
        <sz val="8"/>
        <color indexed="8"/>
        <rFont val="Arial"/>
        <family val="1"/>
        <charset val="204"/>
      </rPr>
      <t>$3,927,303  </t>
    </r>
  </si>
  <si>
    <r>
      <t>                     </t>
    </r>
    <r>
      <rPr>
        <u/>
        <sz val="8"/>
        <color indexed="8"/>
        <rFont val="Arial"/>
        <family val="1"/>
        <charset val="204"/>
      </rPr>
      <t>$3,927,303  </t>
    </r>
  </si>
  <si>
    <t>Difference (Total Revenue Less</t>
  </si>
  <si>
    <r>
      <t xml:space="preserve">13          </t>
    </r>
    <r>
      <rPr>
        <b/>
        <sz val="8"/>
        <color indexed="12"/>
        <rFont val="Arial"/>
        <family val="2"/>
      </rPr>
      <t>Total revenue</t>
    </r>
  </si>
  <si>
    <r>
      <t>                 </t>
    </r>
    <r>
      <rPr>
        <u/>
        <sz val="8"/>
        <color indexed="8"/>
        <rFont val="Arial"/>
        <family val="1"/>
        <charset val="204"/>
      </rPr>
      <t>$55,967,034  </t>
    </r>
  </si>
  <si>
    <r>
      <t>                 </t>
    </r>
    <r>
      <rPr>
        <u/>
        <sz val="8"/>
        <color indexed="8"/>
        <rFont val="Arial"/>
        <family val="1"/>
        <charset val="204"/>
      </rPr>
      <t>$53,857,481  </t>
    </r>
  </si>
  <si>
    <r>
      <t>                  </t>
    </r>
    <r>
      <rPr>
        <u/>
        <sz val="8"/>
        <color indexed="8"/>
        <rFont val="Arial"/>
        <family val="1"/>
        <charset val="204"/>
      </rPr>
      <t>$53,857,481  </t>
    </r>
  </si>
  <si>
    <r>
      <t xml:space="preserve">14          </t>
    </r>
    <r>
      <rPr>
        <b/>
        <sz val="8"/>
        <color indexed="12"/>
        <rFont val="Arial"/>
        <family val="2"/>
      </rPr>
      <t>Difference (Total Revenue Less Distribution Revenue Requirement</t>
    </r>
  </si>
  <si>
    <t>before Revenues)</t>
  </si>
  <si>
    <r>
      <t xml:space="preserve">(1) </t>
    </r>
    <r>
      <rPr>
        <u/>
        <sz val="8"/>
        <color indexed="8"/>
        <rFont val="Arial"/>
        <family val="1"/>
        <charset val="204"/>
      </rPr>
      <t>                                  ($0)</t>
    </r>
    <r>
      <rPr>
        <sz val="8"/>
        <color indexed="8"/>
        <rFont val="Arial"/>
        <family val="1"/>
        <charset val="204"/>
      </rPr>
      <t xml:space="preserve">  </t>
    </r>
    <r>
      <rPr>
        <b/>
        <sz val="8"/>
        <color indexed="8"/>
        <rFont val="Arial"/>
        <family val="1"/>
        <charset val="204"/>
      </rPr>
      <t>(1)</t>
    </r>
  </si>
  <si>
    <r>
      <t>                                  </t>
    </r>
    <r>
      <rPr>
        <u/>
        <sz val="8"/>
        <color indexed="8"/>
        <rFont val="Arial"/>
        <family val="1"/>
        <charset val="204"/>
      </rPr>
      <t>$1  </t>
    </r>
  </si>
  <si>
    <r>
      <t>                                    </t>
    </r>
    <r>
      <rPr>
        <u/>
        <sz val="8"/>
        <color indexed="8"/>
        <rFont val="Arial"/>
        <family val="1"/>
        <charset val="204"/>
      </rPr>
      <t>$1  </t>
    </r>
  </si>
  <si>
    <t>CRRR</t>
  </si>
  <si>
    <t>Total Capital Variance</t>
  </si>
  <si>
    <t xml:space="preserve">CCC Recalculated - Scenario 1 - Legacy Utilities Combined ICM Based Estimate of Capex in Rates from Last COS Escalated by PCI + Revenue Growth vs Actual Capital Spend </t>
  </si>
  <si>
    <t xml:space="preserve">CCC Recalculated - Scenario 2 - Legacy Utilities Combined ICM Based Estimate of Capex in Rates from Last COS Escalated by PCI  vs Actual Capital Spend </t>
  </si>
  <si>
    <t>Other Evidence Below</t>
  </si>
  <si>
    <t xml:space="preserve">RRWF - 1-CCC-4(Attachments 2 + 3)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</si>
</sst>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_(&quot;$&quot;* #,##0_);_(&quot;$&quot;* \(#,##0\);_(&quot;$&quot;* &quot;-&quot;??_);_(@_)"/>
    <numFmt numFmtId="166" formatCode="&quot;$&quot;#,##0"/>
    <numFmt numFmtId="167" formatCode="&quot;$&quot;0_);\(&quot;$&quot;0\)"/>
    <numFmt numFmtId="168" formatCode="0_);\(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"/>
      <family val="1"/>
      <charset val="204"/>
    </font>
    <font>
      <b/>
      <u/>
      <sz val="8"/>
      <color indexed="8"/>
      <name val="Arial"/>
      <family val="1"/>
      <charset val="204"/>
    </font>
    <font>
      <sz val="8"/>
      <color indexed="8"/>
      <name val="Arial"/>
      <family val="2"/>
    </font>
    <font>
      <u/>
      <sz val="8"/>
      <color indexed="8"/>
      <name val="Times New Roman"/>
      <family val="1"/>
      <charset val="204"/>
    </font>
    <font>
      <u/>
      <sz val="8"/>
      <color indexed="8"/>
      <name val="Arial"/>
      <family val="1"/>
      <charset val="204"/>
    </font>
    <font>
      <b/>
      <sz val="8"/>
      <color indexed="12"/>
      <name val="Arial"/>
      <family val="2"/>
    </font>
    <font>
      <u/>
      <sz val="8"/>
      <color indexed="8"/>
      <name val="Arial"/>
      <family val="2"/>
    </font>
    <font>
      <sz val="8"/>
      <color indexed="8"/>
      <name val="Arial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6B2C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BF0D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10" fontId="0" fillId="0" borderId="3" xfId="2" applyNumberFormat="1" applyFont="1" applyBorder="1" applyAlignment="1">
      <alignment horizontal="center"/>
    </xf>
    <xf numFmtId="0" fontId="0" fillId="0" borderId="1" xfId="0" applyBorder="1"/>
    <xf numFmtId="0" fontId="5" fillId="2" borderId="4" xfId="0" applyFont="1" applyFill="1" applyBorder="1" applyAlignment="1">
      <alignment horizontal="left"/>
    </xf>
    <xf numFmtId="164" fontId="5" fillId="2" borderId="1" xfId="1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164" fontId="5" fillId="2" borderId="3" xfId="0" applyNumberFormat="1" applyFont="1" applyFill="1" applyBorder="1" applyAlignment="1">
      <alignment horizontal="left"/>
    </xf>
    <xf numFmtId="164" fontId="0" fillId="0" borderId="1" xfId="0" applyNumberFormat="1" applyBorder="1"/>
    <xf numFmtId="0" fontId="5" fillId="2" borderId="1" xfId="0" applyFont="1" applyFill="1" applyBorder="1" applyAlignment="1">
      <alignment horizontal="left"/>
    </xf>
    <xf numFmtId="0" fontId="2" fillId="2" borderId="4" xfId="0" applyFont="1" applyFill="1" applyBorder="1"/>
    <xf numFmtId="164" fontId="2" fillId="2" borderId="1" xfId="0" applyNumberFormat="1" applyFont="1" applyFill="1" applyBorder="1"/>
    <xf numFmtId="164" fontId="2" fillId="2" borderId="3" xfId="0" applyNumberFormat="1" applyFont="1" applyFill="1" applyBorder="1"/>
    <xf numFmtId="164" fontId="2" fillId="0" borderId="1" xfId="0" applyNumberFormat="1" applyFont="1" applyBorder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0" fillId="0" borderId="1" xfId="0" applyNumberFormat="1" applyBorder="1"/>
    <xf numFmtId="165" fontId="0" fillId="0" borderId="3" xfId="0" applyNumberFormat="1" applyBorder="1"/>
    <xf numFmtId="0" fontId="0" fillId="4" borderId="0" xfId="0" applyFill="1"/>
    <xf numFmtId="165" fontId="0" fillId="5" borderId="3" xfId="0" applyNumberFormat="1" applyFill="1" applyBorder="1"/>
    <xf numFmtId="44" fontId="0" fillId="4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 indent="2"/>
    </xf>
    <xf numFmtId="0" fontId="9" fillId="0" borderId="0" xfId="0" applyFont="1" applyAlignment="1">
      <alignment horizontal="left" vertical="top" wrapText="1" indent="3"/>
    </xf>
    <xf numFmtId="0" fontId="9" fillId="0" borderId="5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7" borderId="0" xfId="0" applyFont="1" applyFill="1" applyAlignment="1">
      <alignment horizontal="left" vertical="top" wrapText="1"/>
    </xf>
    <xf numFmtId="1" fontId="9" fillId="0" borderId="0" xfId="0" applyNumberFormat="1" applyFont="1" applyAlignment="1">
      <alignment horizontal="center" vertical="top" shrinkToFit="1"/>
    </xf>
    <xf numFmtId="0" fontId="12" fillId="0" borderId="0" xfId="0" applyFont="1" applyAlignment="1">
      <alignment horizontal="left" vertical="top" wrapText="1"/>
    </xf>
    <xf numFmtId="166" fontId="12" fillId="0" borderId="0" xfId="0" applyNumberFormat="1" applyFont="1" applyAlignment="1">
      <alignment horizontal="right" vertical="top" indent="1" shrinkToFit="1"/>
    </xf>
    <xf numFmtId="0" fontId="7" fillId="8" borderId="0" xfId="0" applyFont="1" applyFill="1" applyAlignment="1">
      <alignment horizontal="left" wrapText="1"/>
    </xf>
    <xf numFmtId="166" fontId="12" fillId="0" borderId="0" xfId="0" applyNumberFormat="1" applyFont="1" applyAlignment="1">
      <alignment horizontal="left" vertical="top" indent="4" shrinkToFit="1"/>
    </xf>
    <xf numFmtId="1" fontId="9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left" vertical="center" wrapText="1" indent="1"/>
    </xf>
    <xf numFmtId="166" fontId="12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horizontal="left" vertical="top" wrapText="1" indent="1"/>
    </xf>
    <xf numFmtId="166" fontId="12" fillId="0" borderId="0" xfId="0" applyNumberFormat="1" applyFont="1" applyAlignment="1">
      <alignment horizontal="right" vertical="top" shrinkToFit="1"/>
    </xf>
    <xf numFmtId="0" fontId="12" fillId="0" borderId="0" xfId="0" applyFont="1" applyAlignment="1">
      <alignment horizontal="right" vertical="top" wrapText="1" indent="1"/>
    </xf>
    <xf numFmtId="0" fontId="12" fillId="0" borderId="0" xfId="0" applyFont="1" applyAlignment="1">
      <alignment horizontal="right" vertical="top" wrapText="1"/>
    </xf>
    <xf numFmtId="166" fontId="12" fillId="0" borderId="0" xfId="0" applyNumberFormat="1" applyFont="1" applyAlignment="1">
      <alignment horizontal="left" vertical="top" indent="5" shrinkToFit="1"/>
    </xf>
    <xf numFmtId="0" fontId="12" fillId="0" borderId="0" xfId="0" applyFont="1" applyAlignment="1">
      <alignment horizontal="right" vertical="top" wrapText="1" indent="4"/>
    </xf>
    <xf numFmtId="0" fontId="13" fillId="0" borderId="0" xfId="0" applyFont="1" applyAlignment="1">
      <alignment horizontal="right" vertical="top" wrapText="1" indent="1"/>
    </xf>
    <xf numFmtId="0" fontId="13" fillId="0" borderId="0" xfId="0" applyFont="1" applyAlignment="1">
      <alignment horizontal="right" vertical="top" wrapText="1"/>
    </xf>
    <xf numFmtId="44" fontId="13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66" fontId="12" fillId="0" borderId="5" xfId="0" applyNumberFormat="1" applyFont="1" applyBorder="1" applyAlignment="1">
      <alignment horizontal="left" vertical="top" indent="4" shrinkToFit="1"/>
    </xf>
    <xf numFmtId="166" fontId="12" fillId="0" borderId="0" xfId="0" applyNumberFormat="1" applyFont="1" applyAlignment="1">
      <alignment horizontal="left" vertical="top" shrinkToFit="1"/>
    </xf>
    <xf numFmtId="166" fontId="12" fillId="0" borderId="0" xfId="0" applyNumberFormat="1" applyFont="1" applyAlignment="1">
      <alignment horizontal="right" vertical="center" indent="1" shrinkToFit="1"/>
    </xf>
    <xf numFmtId="0" fontId="9" fillId="0" borderId="0" xfId="0" applyFont="1" applyAlignment="1">
      <alignment horizontal="left" vertical="top" wrapText="1" indent="1"/>
    </xf>
    <xf numFmtId="166" fontId="12" fillId="0" borderId="5" xfId="0" applyNumberFormat="1" applyFont="1" applyBorder="1" applyAlignment="1">
      <alignment horizontal="right" vertical="top" shrinkToFit="1"/>
    </xf>
    <xf numFmtId="0" fontId="9" fillId="0" borderId="0" xfId="0" applyFont="1" applyAlignment="1">
      <alignment horizontal="left" vertical="center" wrapText="1" indent="1"/>
    </xf>
    <xf numFmtId="166" fontId="12" fillId="0" borderId="7" xfId="0" applyNumberFormat="1" applyFont="1" applyBorder="1" applyAlignment="1">
      <alignment horizontal="right" vertical="center" shrinkToFit="1"/>
    </xf>
    <xf numFmtId="0" fontId="7" fillId="0" borderId="6" xfId="0" applyFont="1" applyBorder="1" applyAlignment="1">
      <alignment horizontal="left" vertical="center" wrapText="1"/>
    </xf>
    <xf numFmtId="167" fontId="16" fillId="0" borderId="0" xfId="0" applyNumberFormat="1" applyFont="1" applyAlignment="1">
      <alignment horizontal="left" vertical="top" shrinkToFit="1"/>
    </xf>
    <xf numFmtId="168" fontId="9" fillId="0" borderId="0" xfId="0" applyNumberFormat="1" applyFont="1" applyAlignment="1">
      <alignment horizontal="left" vertical="top" shrinkToFit="1"/>
    </xf>
    <xf numFmtId="0" fontId="7" fillId="8" borderId="0" xfId="0" applyFont="1" applyFill="1" applyAlignment="1">
      <alignment horizontal="left" vertical="top" wrapText="1"/>
    </xf>
    <xf numFmtId="0" fontId="7" fillId="0" borderId="0" xfId="0" applyFont="1" applyAlignment="1">
      <alignment vertical="top" wrapText="1"/>
    </xf>
    <xf numFmtId="166" fontId="0" fillId="5" borderId="0" xfId="0" applyNumberFormat="1" applyFill="1"/>
    <xf numFmtId="166" fontId="0" fillId="0" borderId="0" xfId="0" applyNumberFormat="1"/>
    <xf numFmtId="166" fontId="12" fillId="5" borderId="0" xfId="0" applyNumberFormat="1" applyFont="1" applyFill="1" applyAlignment="1">
      <alignment horizontal="left" vertical="top" indent="4" shrinkToFit="1"/>
    </xf>
    <xf numFmtId="44" fontId="0" fillId="0" borderId="0" xfId="0" applyNumberFormat="1"/>
    <xf numFmtId="0" fontId="3" fillId="2" borderId="1" xfId="0" applyFont="1" applyFill="1" applyBorder="1" applyAlignment="1">
      <alignment horizontal="center"/>
    </xf>
    <xf numFmtId="0" fontId="8" fillId="6" borderId="0" xfId="0" applyFont="1" applyFill="1" applyAlignment="1">
      <alignment horizontal="left" vertical="top" wrapText="1" indent="6"/>
    </xf>
    <xf numFmtId="0" fontId="9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10" fillId="7" borderId="0" xfId="0" applyFont="1" applyFill="1" applyAlignment="1">
      <alignment horizontal="center" vertical="top" wrapText="1"/>
    </xf>
    <xf numFmtId="1" fontId="9" fillId="0" borderId="0" xfId="0" applyNumberFormat="1" applyFont="1" applyAlignment="1">
      <alignment horizontal="center" vertical="top" shrinkToFit="1"/>
    </xf>
    <xf numFmtId="166" fontId="12" fillId="5" borderId="0" xfId="0" applyNumberFormat="1" applyFont="1" applyFill="1" applyAlignment="1">
      <alignment horizontal="left" vertical="center" indent="8" shrinkToFit="1"/>
    </xf>
    <xf numFmtId="166" fontId="12" fillId="0" borderId="0" xfId="0" applyNumberFormat="1" applyFont="1" applyAlignment="1">
      <alignment horizontal="left" vertical="top" indent="8" shrinkToFit="1"/>
    </xf>
    <xf numFmtId="0" fontId="12" fillId="0" borderId="0" xfId="0" applyFont="1" applyAlignment="1">
      <alignment horizontal="right" vertical="top" wrapText="1" indent="1"/>
    </xf>
    <xf numFmtId="0" fontId="7" fillId="0" borderId="0" xfId="0" applyFont="1" applyAlignment="1">
      <alignment horizontal="left" wrapText="1"/>
    </xf>
    <xf numFmtId="166" fontId="12" fillId="0" borderId="0" xfId="0" applyNumberFormat="1" applyFont="1" applyAlignment="1">
      <alignment horizontal="left" vertical="top" indent="7" shrinkToFit="1"/>
    </xf>
    <xf numFmtId="0" fontId="15" fillId="0" borderId="0" xfId="0" applyFont="1" applyAlignment="1">
      <alignment horizontal="left" vertical="top" wrapText="1" indent="5"/>
    </xf>
    <xf numFmtId="166" fontId="12" fillId="0" borderId="0" xfId="0" applyNumberFormat="1" applyFont="1" applyAlignment="1">
      <alignment horizontal="left" vertical="top" indent="2" shrinkToFit="1"/>
    </xf>
    <xf numFmtId="0" fontId="10" fillId="0" borderId="0" xfId="0" applyFont="1" applyAlignment="1">
      <alignment horizontal="left" vertical="center" wrapText="1" indent="1"/>
    </xf>
    <xf numFmtId="166" fontId="12" fillId="0" borderId="0" xfId="0" applyNumberFormat="1" applyFont="1" applyAlignment="1">
      <alignment horizontal="left" vertical="center" indent="1" shrinkToFit="1"/>
    </xf>
    <xf numFmtId="0" fontId="9" fillId="0" borderId="0" xfId="0" applyFont="1" applyAlignment="1">
      <alignment horizontal="left" vertical="top" wrapText="1" indent="1"/>
    </xf>
    <xf numFmtId="166" fontId="12" fillId="0" borderId="0" xfId="0" applyNumberFormat="1" applyFont="1" applyAlignment="1">
      <alignment horizontal="left" vertical="top" indent="5" shrinkToFit="1"/>
    </xf>
    <xf numFmtId="0" fontId="10" fillId="0" borderId="0" xfId="0" applyFont="1" applyAlignment="1">
      <alignment horizontal="left" vertical="top" wrapText="1" indent="1"/>
    </xf>
    <xf numFmtId="166" fontId="12" fillId="0" borderId="0" xfId="0" applyNumberFormat="1" applyFont="1" applyAlignment="1">
      <alignment horizontal="left" vertical="center" indent="7" shrinkToFit="1"/>
    </xf>
    <xf numFmtId="0" fontId="1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Fera7143/AppData/Local/Microsoft/Windows/INetCache/Content.Outlook/C9WCLIRI/2024%20Capital%20EWP%20Re-Forecast%20Aug%208%202024.xlsx" TargetMode="External"/><Relationship Id="rId2" Type="http://schemas.openxmlformats.org/officeDocument/2006/relationships/externalLinkPath" Target="file:///C:\Users\Fera7143\AppData\Local\Microsoft\Windows\INetCache\Content.Outlook\C9WCLIRI\2024%20Capital%20EWP%20Re-Forecast%20Aug%208%202024.xlsx" TargetMode="External"/><Relationship Id="rId1" Type="http://schemas.openxmlformats.org/officeDocument/2006/relationships/externalLinkPath" Target="/Users/Fera7143/AppData/Local/Microsoft/Windows/INetCache/Content.Outlook/C9WCLIRI/2024%20Capital%20EWP%20Re-Forecast%20Aug%208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ndre\Downloads\Copy%20of%20Copy%20of%20Elexicon%20OMA%20and%20Capital%20Available%20Funding%20Calculation%2020260416F.xlsx" TargetMode="External"/><Relationship Id="rId2" Type="http://schemas.microsoft.com/office/2019/04/relationships/externalLinkLongPath" Target="/personal/lawrie_gluck_northendconsulting_ca/Documents/Documents/Elexicon/2027%20CIR/Evidence/IRRs/Copy%20of%20Copy%20of%20Elexicon%20OMA%20and%20Capital%20Available%20Funding%20Calculation%2020260416F.xlsx?8B19923E" TargetMode="External"/><Relationship Id="rId1" Type="http://schemas.openxmlformats.org/officeDocument/2006/relationships/externalLinkPath" Target="file:///\\8B19923E\Copy%20of%20Copy%20of%20Elexicon%20OMA%20and%20Capital%20Available%20Funding%20Calculation%2020260416F.xlsx" TargetMode="External"/><Relationship Id="rId4" Type="http://schemas.openxmlformats.org/officeDocument/2006/relationships/externalLinkPath" Target="../../Evidence/IRRs/Copy%20of%20Copy%20of%20Elexicon%20OMA%20and%20Capital%20Available%20Funding%20Calculation%2020260416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4 EWP Rev. 1 (In Plan Stns)"/>
      <sheetName val="2024 EWP Rev. 1 (Hold Stns)"/>
      <sheetName val="2024 EWP Rev. 1 (Hold)"/>
      <sheetName val="2024 EWP Rev. 1 (In Plan)"/>
      <sheetName val="Assumptions"/>
      <sheetName val="EWP Summary"/>
      <sheetName val="2024 EWP Re-Forecast"/>
      <sheetName val="2024 ISA Summary"/>
      <sheetName val="2024 ISA Projects"/>
      <sheetName val="2024 Capex Summary"/>
      <sheetName val="2024 Capex Projects"/>
      <sheetName val="Attainment Preview"/>
      <sheetName val="Discretionary Projects"/>
      <sheetName val="Disc Projects (old)"/>
      <sheetName val="NI Extract"/>
      <sheetName val="Ken Design Dates Rev. 3"/>
      <sheetName val="Review-Investigate"/>
      <sheetName val="EWP Project Tracking"/>
      <sheetName val="EWP Rev. 0"/>
      <sheetName val="Jan Actuals"/>
      <sheetName val="Feb Actuals"/>
      <sheetName val="Other Projects-NI"/>
      <sheetName val="Mar Actuals"/>
      <sheetName val="Apr Actuals"/>
      <sheetName val="May Actuals"/>
      <sheetName val="June Actuals"/>
      <sheetName val="Vault Transformer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I6" t="str">
            <v>Ajax</v>
          </cell>
          <cell r="AJ6">
            <v>1400</v>
          </cell>
          <cell r="AM6" t="str">
            <v>Arnett, Brendan</v>
          </cell>
          <cell r="AN6" t="str">
            <v>Westmore</v>
          </cell>
        </row>
        <row r="7">
          <cell r="AI7" t="str">
            <v>Whitby</v>
          </cell>
          <cell r="AJ7">
            <v>3840</v>
          </cell>
          <cell r="AM7" t="str">
            <v>Neelands, Lindsay</v>
          </cell>
          <cell r="AN7" t="str">
            <v>Lowery, Chad</v>
          </cell>
        </row>
        <row r="8">
          <cell r="AI8" t="str">
            <v>Ajax</v>
          </cell>
          <cell r="AJ8">
            <v>6183.3017250000012</v>
          </cell>
          <cell r="AM8" t="str">
            <v>Multiple</v>
          </cell>
          <cell r="AN8" t="str">
            <v>Multiple</v>
          </cell>
        </row>
        <row r="9">
          <cell r="AI9" t="str">
            <v>Multiple</v>
          </cell>
          <cell r="AJ9">
            <v>8644.3509249999988</v>
          </cell>
          <cell r="AM9" t="str">
            <v>Multiple</v>
          </cell>
          <cell r="AN9" t="str">
            <v>Multiple</v>
          </cell>
        </row>
        <row r="10">
          <cell r="AI10" t="str">
            <v>Ajax</v>
          </cell>
          <cell r="AJ10">
            <v>705</v>
          </cell>
          <cell r="AM10" t="str">
            <v>Neelands, Lindsay</v>
          </cell>
          <cell r="AN10" t="str">
            <v>Peroff, Chris</v>
          </cell>
        </row>
        <row r="11">
          <cell r="AI11" t="str">
            <v>Belleville</v>
          </cell>
          <cell r="AJ11">
            <v>100</v>
          </cell>
          <cell r="AM11" t="str">
            <v>Neelands, Lindsay</v>
          </cell>
          <cell r="AN11" t="str">
            <v>O'Neil, Jeff</v>
          </cell>
        </row>
        <row r="12">
          <cell r="AI12" t="str">
            <v>Clarington</v>
          </cell>
          <cell r="AJ12">
            <v>66</v>
          </cell>
          <cell r="AM12" t="str">
            <v>Neelands, Lindsay</v>
          </cell>
          <cell r="AN12" t="str">
            <v>O'Neil, Jeff</v>
          </cell>
        </row>
        <row r="13">
          <cell r="AI13" t="str">
            <v>Gravenhurst</v>
          </cell>
          <cell r="AJ13">
            <v>16</v>
          </cell>
          <cell r="AM13" t="str">
            <v>Neelands, Lindsay</v>
          </cell>
          <cell r="AN13" t="str">
            <v>Neelands, Lindsay</v>
          </cell>
        </row>
        <row r="14">
          <cell r="AI14" t="str">
            <v>Brock</v>
          </cell>
          <cell r="AJ14">
            <v>18</v>
          </cell>
          <cell r="AM14" t="str">
            <v>Neelands, Lindsay</v>
          </cell>
          <cell r="AN14" t="str">
            <v>Neelands, Lindsay</v>
          </cell>
        </row>
        <row r="15">
          <cell r="AI15" t="str">
            <v>Whitby</v>
          </cell>
          <cell r="AJ15">
            <v>22</v>
          </cell>
          <cell r="AM15" t="str">
            <v>Neelands, Lindsay</v>
          </cell>
          <cell r="AN15" t="str">
            <v>Lowery, Chad</v>
          </cell>
        </row>
        <row r="16">
          <cell r="AI16" t="str">
            <v>Ajax</v>
          </cell>
          <cell r="AJ16">
            <v>0</v>
          </cell>
          <cell r="AM16" t="str">
            <v>Neelands, Lindsay</v>
          </cell>
          <cell r="AN16" t="str">
            <v>Unassigned</v>
          </cell>
        </row>
        <row r="17">
          <cell r="AI17" t="str">
            <v>Whitby</v>
          </cell>
          <cell r="AJ17">
            <v>0</v>
          </cell>
          <cell r="AM17" t="str">
            <v>Liu, Qing</v>
          </cell>
          <cell r="AN17" t="str">
            <v>Not Required</v>
          </cell>
        </row>
        <row r="18">
          <cell r="AI18" t="str">
            <v>Multiple</v>
          </cell>
          <cell r="AJ18">
            <v>3500</v>
          </cell>
          <cell r="AM18" t="str">
            <v>Neelands, Lindsay</v>
          </cell>
          <cell r="AN18" t="str">
            <v>Multiple</v>
          </cell>
        </row>
        <row r="19">
          <cell r="AI19" t="str">
            <v>Ajax</v>
          </cell>
          <cell r="AJ19">
            <v>0</v>
          </cell>
          <cell r="AM19" t="str">
            <v>Neelands, Lindsay</v>
          </cell>
          <cell r="AN19" t="str">
            <v>Not Required</v>
          </cell>
        </row>
        <row r="20">
          <cell r="AI20" t="str">
            <v>Ajax</v>
          </cell>
          <cell r="AJ20">
            <v>0</v>
          </cell>
          <cell r="AM20" t="str">
            <v>Cornelius, Neil</v>
          </cell>
          <cell r="AN20" t="str">
            <v>Loomans, Brian</v>
          </cell>
        </row>
        <row r="21">
          <cell r="AI21" t="str">
            <v>Ajax</v>
          </cell>
          <cell r="AJ21">
            <v>0</v>
          </cell>
          <cell r="AM21" t="str">
            <v>Cornelius, Neil</v>
          </cell>
          <cell r="AN21" t="str">
            <v>Loomans, Brian</v>
          </cell>
        </row>
        <row r="22">
          <cell r="AI22" t="str">
            <v>Brock</v>
          </cell>
          <cell r="AJ22">
            <v>0</v>
          </cell>
          <cell r="AM22" t="str">
            <v>Cornelius, Neil</v>
          </cell>
          <cell r="AN22" t="str">
            <v>Loomans, Brian</v>
          </cell>
        </row>
        <row r="23">
          <cell r="AI23" t="str">
            <v>Whitby</v>
          </cell>
          <cell r="AJ23">
            <v>0</v>
          </cell>
          <cell r="AM23" t="str">
            <v>Zuniga, Luis</v>
          </cell>
          <cell r="AN23" t="str">
            <v>Westmore</v>
          </cell>
        </row>
        <row r="24">
          <cell r="AI24" t="str">
            <v>Whitby</v>
          </cell>
          <cell r="AJ24">
            <v>0</v>
          </cell>
          <cell r="AM24" t="str">
            <v>Zuniga, Luis</v>
          </cell>
          <cell r="AN24" t="str">
            <v>Westmore</v>
          </cell>
        </row>
        <row r="25">
          <cell r="AI25" t="str">
            <v>Whitby</v>
          </cell>
          <cell r="AJ25">
            <v>0</v>
          </cell>
          <cell r="AM25" t="str">
            <v>Neelands, Lindsay</v>
          </cell>
          <cell r="AN25" t="str">
            <v>Unassigned</v>
          </cell>
        </row>
        <row r="26">
          <cell r="AI26" t="str">
            <v>Gravenhurst</v>
          </cell>
          <cell r="AJ26">
            <v>0</v>
          </cell>
          <cell r="AM26" t="str">
            <v>Cornelius, Neil</v>
          </cell>
          <cell r="AN26" t="str">
            <v>Loomans, Brian</v>
          </cell>
        </row>
        <row r="27">
          <cell r="AI27" t="str">
            <v>Belleville</v>
          </cell>
          <cell r="AJ27">
            <v>0</v>
          </cell>
          <cell r="AM27" t="str">
            <v>Cornelius, Neil</v>
          </cell>
          <cell r="AN27" t="str">
            <v>Loomans, Brian</v>
          </cell>
        </row>
        <row r="28">
          <cell r="AI28" t="str">
            <v>Ajax</v>
          </cell>
          <cell r="AJ28">
            <v>0</v>
          </cell>
          <cell r="AM28" t="str">
            <v>Cornelius, Neil</v>
          </cell>
          <cell r="AN28" t="str">
            <v>Loomans, Brian</v>
          </cell>
        </row>
        <row r="29">
          <cell r="AI29" t="str">
            <v>Ajax</v>
          </cell>
          <cell r="AJ29">
            <v>0</v>
          </cell>
          <cell r="AM29" t="str">
            <v>Neelands, Lindsay</v>
          </cell>
          <cell r="AN29" t="str">
            <v>Unassigned</v>
          </cell>
        </row>
        <row r="30">
          <cell r="AI30" t="str">
            <v>Ajax</v>
          </cell>
          <cell r="AJ30">
            <v>0</v>
          </cell>
          <cell r="AM30" t="str">
            <v>Cornelius, Neil</v>
          </cell>
          <cell r="AN30" t="str">
            <v>Loomans, Brian</v>
          </cell>
        </row>
        <row r="31">
          <cell r="AI31" t="str">
            <v>Whitby</v>
          </cell>
          <cell r="AJ31">
            <v>0</v>
          </cell>
          <cell r="AM31" t="str">
            <v>Unassigned</v>
          </cell>
          <cell r="AN31" t="str">
            <v>Unassigned</v>
          </cell>
        </row>
        <row r="32">
          <cell r="AI32" t="str">
            <v>Ajax</v>
          </cell>
          <cell r="AJ32">
            <v>0</v>
          </cell>
          <cell r="AM32" t="str">
            <v>Cornelius, Neil</v>
          </cell>
          <cell r="AN32" t="str">
            <v>Loomans, Brian</v>
          </cell>
        </row>
        <row r="33">
          <cell r="AI33" t="str">
            <v>Brock</v>
          </cell>
          <cell r="AJ33">
            <v>0</v>
          </cell>
          <cell r="AM33" t="str">
            <v>Neelands, Lindsay</v>
          </cell>
          <cell r="AN33" t="str">
            <v>Unassigned</v>
          </cell>
        </row>
        <row r="34">
          <cell r="AI34" t="str">
            <v>Clarington</v>
          </cell>
          <cell r="AJ34">
            <v>214.88437500000001</v>
          </cell>
          <cell r="AM34" t="str">
            <v>Cornelius, Neil</v>
          </cell>
          <cell r="AN34" t="str">
            <v>Loomans, Brian</v>
          </cell>
        </row>
        <row r="35">
          <cell r="AI35" t="str">
            <v>Ajax</v>
          </cell>
          <cell r="AJ35">
            <v>360</v>
          </cell>
          <cell r="AM35" t="str">
            <v>Neelands, Lindsay</v>
          </cell>
          <cell r="AN35" t="str">
            <v>Unassigned</v>
          </cell>
        </row>
        <row r="36">
          <cell r="AI36" t="str">
            <v>Gravenhurst</v>
          </cell>
          <cell r="AJ36">
            <v>0</v>
          </cell>
          <cell r="AM36" t="str">
            <v>Neelands, Lindsay</v>
          </cell>
          <cell r="AN36" t="str">
            <v>Unassigned</v>
          </cell>
        </row>
        <row r="37">
          <cell r="AI37" t="str">
            <v>Belleville</v>
          </cell>
          <cell r="AJ37">
            <v>0</v>
          </cell>
          <cell r="AM37" t="str">
            <v>Barnett, Ross</v>
          </cell>
          <cell r="AN37" t="str">
            <v>Contractor TBD</v>
          </cell>
        </row>
        <row r="38">
          <cell r="AI38" t="str">
            <v>Ajax</v>
          </cell>
          <cell r="AJ38">
            <v>0</v>
          </cell>
          <cell r="AM38" t="str">
            <v>Arnett, Brendan</v>
          </cell>
          <cell r="AN38" t="str">
            <v>Unassigned</v>
          </cell>
        </row>
        <row r="39">
          <cell r="AI39" t="str">
            <v>Ajax</v>
          </cell>
          <cell r="AJ39">
            <v>0</v>
          </cell>
          <cell r="AM39" t="str">
            <v>Neelands, Lindsay</v>
          </cell>
          <cell r="AN39" t="str">
            <v>Unassigned</v>
          </cell>
        </row>
        <row r="40">
          <cell r="AI40" t="str">
            <v>Ajax</v>
          </cell>
          <cell r="AJ40">
            <v>0</v>
          </cell>
          <cell r="AM40" t="str">
            <v>Neelands, Lindsay</v>
          </cell>
          <cell r="AN40" t="str">
            <v>Unassigned</v>
          </cell>
        </row>
        <row r="41">
          <cell r="AI41" t="str">
            <v>Ajax</v>
          </cell>
          <cell r="AJ41">
            <v>0</v>
          </cell>
          <cell r="AM41" t="str">
            <v>Neelands, Lindsay</v>
          </cell>
          <cell r="AN41" t="str">
            <v>Unassigned</v>
          </cell>
        </row>
        <row r="42">
          <cell r="AI42" t="str">
            <v>Ajax</v>
          </cell>
          <cell r="AJ42">
            <v>0</v>
          </cell>
          <cell r="AM42" t="str">
            <v>Neelands, Lindsay</v>
          </cell>
          <cell r="AN42" t="str">
            <v>Unassigned</v>
          </cell>
        </row>
        <row r="43">
          <cell r="AI43" t="str">
            <v>Whitby</v>
          </cell>
          <cell r="AJ43">
            <v>0</v>
          </cell>
          <cell r="AM43" t="str">
            <v>Neelands, Lindsay</v>
          </cell>
          <cell r="AN43" t="str">
            <v>Unassigned</v>
          </cell>
        </row>
        <row r="44">
          <cell r="AI44" t="str">
            <v>Whitby</v>
          </cell>
          <cell r="AJ44">
            <v>0</v>
          </cell>
          <cell r="AM44" t="str">
            <v>Neelands, Lindsay</v>
          </cell>
          <cell r="AN44" t="str">
            <v>Unassigned</v>
          </cell>
        </row>
        <row r="45">
          <cell r="AI45" t="str">
            <v>Ajax</v>
          </cell>
          <cell r="AJ45">
            <v>0</v>
          </cell>
          <cell r="AM45" t="str">
            <v>Neelands, Lindsay</v>
          </cell>
          <cell r="AN45" t="str">
            <v>Unassigned</v>
          </cell>
        </row>
        <row r="46">
          <cell r="AI46" t="str">
            <v>Belleville</v>
          </cell>
          <cell r="AJ46">
            <v>0</v>
          </cell>
          <cell r="AM46" t="str">
            <v>Neelands, Lindsay</v>
          </cell>
          <cell r="AN46" t="str">
            <v>Unassigned</v>
          </cell>
        </row>
        <row r="47">
          <cell r="AI47" t="str">
            <v>Clarington</v>
          </cell>
          <cell r="AJ47">
            <v>0</v>
          </cell>
          <cell r="AM47" t="str">
            <v>Neelands, Lindsay</v>
          </cell>
          <cell r="AN47" t="str">
            <v>Unassigned</v>
          </cell>
        </row>
        <row r="48">
          <cell r="AI48" t="str">
            <v>Belleville</v>
          </cell>
          <cell r="AJ48">
            <v>0</v>
          </cell>
          <cell r="AM48" t="str">
            <v>Neelands, Lindsay</v>
          </cell>
          <cell r="AN48" t="str">
            <v>Unassigned</v>
          </cell>
        </row>
        <row r="49">
          <cell r="AI49" t="str">
            <v>Clarington</v>
          </cell>
          <cell r="AJ49">
            <v>0</v>
          </cell>
          <cell r="AM49" t="str">
            <v>Neelands, Lindsay</v>
          </cell>
          <cell r="AN49" t="str">
            <v>Unassigned</v>
          </cell>
        </row>
        <row r="50">
          <cell r="AI50" t="str">
            <v>Gravenhurst</v>
          </cell>
          <cell r="AJ50">
            <v>0</v>
          </cell>
          <cell r="AM50" t="str">
            <v>Neelands, Lindsay</v>
          </cell>
          <cell r="AN50" t="str">
            <v>Unassigned</v>
          </cell>
        </row>
        <row r="51">
          <cell r="AI51" t="str">
            <v>Brock</v>
          </cell>
          <cell r="AJ51">
            <v>0</v>
          </cell>
          <cell r="AM51" t="str">
            <v>Neelands, Lindsay</v>
          </cell>
          <cell r="AN51" t="str">
            <v>Unassigned</v>
          </cell>
        </row>
        <row r="52">
          <cell r="AI52" t="str">
            <v>Gravenhurst</v>
          </cell>
          <cell r="AJ52">
            <v>0</v>
          </cell>
          <cell r="AM52" t="str">
            <v>Neelands, Lindsay</v>
          </cell>
          <cell r="AN52" t="str">
            <v>Unassigned</v>
          </cell>
        </row>
        <row r="53">
          <cell r="AI53" t="str">
            <v>Brock</v>
          </cell>
          <cell r="AJ53">
            <v>0</v>
          </cell>
          <cell r="AM53" t="str">
            <v>Neelands, Lindsay</v>
          </cell>
          <cell r="AN53" t="str">
            <v>Unassigned</v>
          </cell>
        </row>
        <row r="54">
          <cell r="AI54" t="str">
            <v>Clarington</v>
          </cell>
          <cell r="AJ54">
            <v>0</v>
          </cell>
          <cell r="AM54" t="str">
            <v>Unassigned</v>
          </cell>
          <cell r="AN54" t="str">
            <v>Unassigned</v>
          </cell>
        </row>
        <row r="55">
          <cell r="AI55" t="str">
            <v>Ajax</v>
          </cell>
          <cell r="AJ55">
            <v>0</v>
          </cell>
          <cell r="AM55" t="str">
            <v>Neelands, Lindsay</v>
          </cell>
          <cell r="AN55" t="str">
            <v>Unassigned</v>
          </cell>
        </row>
        <row r="56">
          <cell r="AI56" t="str">
            <v>Whitby</v>
          </cell>
          <cell r="AJ56">
            <v>0</v>
          </cell>
          <cell r="AM56" t="str">
            <v>Neelands, Lindsay</v>
          </cell>
          <cell r="AN56" t="str">
            <v>Unassigned</v>
          </cell>
        </row>
        <row r="57">
          <cell r="AI57" t="str">
            <v>Belleville</v>
          </cell>
          <cell r="AJ57">
            <v>0</v>
          </cell>
          <cell r="AM57" t="str">
            <v>Neelands, Lindsay</v>
          </cell>
          <cell r="AN57" t="str">
            <v>Unassigned</v>
          </cell>
        </row>
        <row r="58">
          <cell r="AI58" t="str">
            <v>Clarington</v>
          </cell>
          <cell r="AJ58">
            <v>0</v>
          </cell>
          <cell r="AM58" t="str">
            <v>Neelands, Lindsay</v>
          </cell>
          <cell r="AN58" t="str">
            <v>Unassigned</v>
          </cell>
        </row>
        <row r="59">
          <cell r="AI59" t="str">
            <v>Gravenhurst</v>
          </cell>
          <cell r="AJ59">
            <v>0</v>
          </cell>
          <cell r="AM59" t="str">
            <v>Neelands, Lindsay</v>
          </cell>
          <cell r="AN59" t="str">
            <v>Unassigned</v>
          </cell>
        </row>
        <row r="60">
          <cell r="AI60" t="str">
            <v>Brock</v>
          </cell>
          <cell r="AJ60">
            <v>0</v>
          </cell>
          <cell r="AM60" t="str">
            <v>Neelands, Lindsay</v>
          </cell>
          <cell r="AN60" t="str">
            <v>Unassigned</v>
          </cell>
        </row>
        <row r="61">
          <cell r="AI61" t="str">
            <v>Ajax</v>
          </cell>
          <cell r="AJ61">
            <v>0</v>
          </cell>
          <cell r="AM61" t="str">
            <v>Neelands, Lindsay</v>
          </cell>
          <cell r="AN61" t="str">
            <v>Unassigned</v>
          </cell>
        </row>
        <row r="62">
          <cell r="AI62" t="str">
            <v>Whitby</v>
          </cell>
          <cell r="AJ62">
            <v>285</v>
          </cell>
          <cell r="AM62" t="str">
            <v>Neelands, Lindsay</v>
          </cell>
          <cell r="AN62" t="str">
            <v>Lowery, Chad</v>
          </cell>
        </row>
        <row r="63">
          <cell r="AI63" t="str">
            <v>Ajax</v>
          </cell>
          <cell r="AJ63">
            <v>575</v>
          </cell>
          <cell r="AM63" t="str">
            <v>Neelands, Lindsay</v>
          </cell>
          <cell r="AN63" t="str">
            <v>Peroff, Chris</v>
          </cell>
        </row>
        <row r="64">
          <cell r="AI64" t="str">
            <v>Belleville</v>
          </cell>
          <cell r="AJ64">
            <v>1166.666666666667</v>
          </cell>
          <cell r="AM64" t="str">
            <v>Neelands, Lindsay</v>
          </cell>
          <cell r="AN64" t="str">
            <v>O'Neil, Jeff</v>
          </cell>
        </row>
        <row r="65">
          <cell r="AI65" t="str">
            <v>Clarington</v>
          </cell>
          <cell r="AJ65">
            <v>1167</v>
          </cell>
          <cell r="AM65" t="str">
            <v>Neelands, Lindsay</v>
          </cell>
          <cell r="AN65" t="str">
            <v>O'Neil, Jeff</v>
          </cell>
        </row>
        <row r="66">
          <cell r="AI66" t="str">
            <v>Gravenhurst</v>
          </cell>
          <cell r="AJ66">
            <v>233.33333333333334</v>
          </cell>
          <cell r="AM66" t="str">
            <v>Neelands, Lindsay</v>
          </cell>
          <cell r="AN66" t="str">
            <v>Neelands, Lindsay</v>
          </cell>
        </row>
        <row r="67">
          <cell r="AI67" t="str">
            <v>Brock</v>
          </cell>
          <cell r="AJ67">
            <v>233.33333333333334</v>
          </cell>
          <cell r="AM67" t="str">
            <v>Neelands, Lindsay</v>
          </cell>
          <cell r="AN67" t="str">
            <v>Neelands, Lindsay</v>
          </cell>
        </row>
        <row r="68">
          <cell r="AI68" t="str">
            <v>Ajax</v>
          </cell>
          <cell r="AJ68">
            <v>200</v>
          </cell>
          <cell r="AM68" t="str">
            <v>Arnett, Brendan</v>
          </cell>
          <cell r="AN68" t="str">
            <v>Westmore</v>
          </cell>
        </row>
        <row r="69">
          <cell r="AI69" t="str">
            <v>Ajax</v>
          </cell>
          <cell r="AJ69">
            <v>200</v>
          </cell>
          <cell r="AM69" t="str">
            <v>Arnett, Brendan</v>
          </cell>
          <cell r="AN69" t="str">
            <v>Westmore</v>
          </cell>
        </row>
        <row r="70">
          <cell r="AI70" t="str">
            <v>Ajax</v>
          </cell>
          <cell r="AJ70">
            <v>0</v>
          </cell>
          <cell r="AM70" t="str">
            <v>Neelands, Lindsay</v>
          </cell>
          <cell r="AN70" t="str">
            <v>Unassigned</v>
          </cell>
        </row>
        <row r="71">
          <cell r="AI71" t="str">
            <v>Clarington</v>
          </cell>
          <cell r="AJ71">
            <v>0</v>
          </cell>
          <cell r="AM71" t="str">
            <v>Neelands, Lindsay</v>
          </cell>
          <cell r="AN71" t="str">
            <v>Unassigned</v>
          </cell>
        </row>
        <row r="72">
          <cell r="AI72" t="str">
            <v>Whitby</v>
          </cell>
          <cell r="AJ72">
            <v>550</v>
          </cell>
          <cell r="AM72" t="str">
            <v>Neelands, Lindsay</v>
          </cell>
          <cell r="AN72" t="str">
            <v>Unassigned</v>
          </cell>
        </row>
        <row r="73">
          <cell r="AI73" t="str">
            <v>Ajax</v>
          </cell>
          <cell r="AJ73">
            <v>1600</v>
          </cell>
          <cell r="AM73" t="str">
            <v>Neelands, Lindsay</v>
          </cell>
          <cell r="AN73" t="str">
            <v xml:space="preserve">McCarthy, Drew </v>
          </cell>
        </row>
        <row r="74">
          <cell r="AI74" t="str">
            <v>Gravenhurst</v>
          </cell>
          <cell r="AJ74">
            <v>0</v>
          </cell>
          <cell r="AM74" t="str">
            <v>Neelands, Lindsay</v>
          </cell>
          <cell r="AN74" t="str">
            <v>Unassigned</v>
          </cell>
        </row>
        <row r="75">
          <cell r="AI75" t="str">
            <v>Belleville</v>
          </cell>
          <cell r="AJ75">
            <v>3400</v>
          </cell>
          <cell r="AM75" t="str">
            <v>Barnett, Ross</v>
          </cell>
          <cell r="AN75" t="str">
            <v>Spark Power</v>
          </cell>
        </row>
        <row r="76">
          <cell r="AI76" t="str">
            <v>Ajax</v>
          </cell>
          <cell r="AJ76">
            <v>1600</v>
          </cell>
          <cell r="AM76" t="str">
            <v>Neelands, Lindsay</v>
          </cell>
          <cell r="AN76" t="str">
            <v>Unassigned</v>
          </cell>
        </row>
        <row r="77">
          <cell r="AI77" t="str">
            <v>Ajax</v>
          </cell>
          <cell r="AJ77">
            <v>425</v>
          </cell>
          <cell r="AM77" t="str">
            <v>Neelands, Lindsay</v>
          </cell>
          <cell r="AN77" t="str">
            <v>Lowery, Chad</v>
          </cell>
        </row>
        <row r="78">
          <cell r="AI78" t="str">
            <v>Ajax</v>
          </cell>
          <cell r="AJ78">
            <v>425</v>
          </cell>
          <cell r="AM78" t="str">
            <v>Neelands, Lindsay</v>
          </cell>
          <cell r="AN78" t="str">
            <v>Lowery, Chad</v>
          </cell>
        </row>
        <row r="79">
          <cell r="AI79" t="str">
            <v>Ajax</v>
          </cell>
          <cell r="AJ79">
            <v>200</v>
          </cell>
          <cell r="AM79" t="str">
            <v>Neelands, Lindsay</v>
          </cell>
          <cell r="AN79" t="str">
            <v>Lowery, Chad</v>
          </cell>
        </row>
        <row r="80">
          <cell r="AI80" t="str">
            <v>Ajax</v>
          </cell>
          <cell r="AJ80">
            <v>200</v>
          </cell>
          <cell r="AM80" t="str">
            <v>Neelands, Lindsay</v>
          </cell>
          <cell r="AN80" t="str">
            <v>Lowery, Chad</v>
          </cell>
        </row>
        <row r="81">
          <cell r="AI81" t="str">
            <v>Whitby</v>
          </cell>
          <cell r="AJ81">
            <v>0</v>
          </cell>
          <cell r="AM81" t="str">
            <v>Neelands, Lindsay</v>
          </cell>
          <cell r="AN81" t="str">
            <v>Unassigned</v>
          </cell>
        </row>
        <row r="82">
          <cell r="AI82" t="str">
            <v>Ajax</v>
          </cell>
          <cell r="AJ82">
            <v>800</v>
          </cell>
          <cell r="AM82" t="str">
            <v>Neelands, Lindsay</v>
          </cell>
          <cell r="AN82" t="str">
            <v>Peroff, Chris</v>
          </cell>
        </row>
        <row r="83">
          <cell r="AI83" t="str">
            <v>Belleville</v>
          </cell>
          <cell r="AJ83">
            <v>0</v>
          </cell>
          <cell r="AM83" t="str">
            <v>Neelands, Lindsay</v>
          </cell>
          <cell r="AN83" t="str">
            <v>Unassigned</v>
          </cell>
        </row>
        <row r="84">
          <cell r="AI84" t="str">
            <v>Clarington</v>
          </cell>
          <cell r="AJ84">
            <v>0</v>
          </cell>
          <cell r="AM84" t="str">
            <v>Neelands, Lindsay</v>
          </cell>
          <cell r="AN84" t="str">
            <v>Unassigned</v>
          </cell>
        </row>
        <row r="85">
          <cell r="AI85" t="str">
            <v>Gravenhurst</v>
          </cell>
          <cell r="AJ85">
            <v>200</v>
          </cell>
          <cell r="AM85" t="str">
            <v>Neelands, Lindsay</v>
          </cell>
          <cell r="AN85" t="str">
            <v>Neelands, Lindsay</v>
          </cell>
        </row>
        <row r="86">
          <cell r="AI86" t="str">
            <v>Clarington</v>
          </cell>
          <cell r="AJ86">
            <v>0</v>
          </cell>
          <cell r="AM86" t="str">
            <v>Unassigned</v>
          </cell>
          <cell r="AN86" t="str">
            <v>Unassigned</v>
          </cell>
        </row>
        <row r="87">
          <cell r="AI87" t="str">
            <v>Clarington</v>
          </cell>
          <cell r="AJ87">
            <v>159</v>
          </cell>
          <cell r="AM87" t="str">
            <v>Neelands, Lindsay</v>
          </cell>
          <cell r="AN87" t="str">
            <v>O'Neil, Jeff</v>
          </cell>
        </row>
        <row r="88">
          <cell r="AI88" t="str">
            <v>Ajax</v>
          </cell>
          <cell r="AJ88">
            <v>800</v>
          </cell>
          <cell r="AM88" t="str">
            <v>Neelands, Lindsay</v>
          </cell>
          <cell r="AN88" t="str">
            <v xml:space="preserve">McCarthy, Drew </v>
          </cell>
        </row>
        <row r="89">
          <cell r="AI89" t="str">
            <v>Clarington</v>
          </cell>
          <cell r="AJ89">
            <v>0</v>
          </cell>
          <cell r="AM89" t="str">
            <v>Neelands, Lindsay</v>
          </cell>
          <cell r="AN89" t="str">
            <v>Unassigned</v>
          </cell>
        </row>
        <row r="90">
          <cell r="AI90" t="str">
            <v>Clarington</v>
          </cell>
          <cell r="AJ90">
            <v>2400</v>
          </cell>
          <cell r="AM90" t="str">
            <v>Terry, Matthew</v>
          </cell>
          <cell r="AN90" t="str">
            <v>Westmore</v>
          </cell>
        </row>
        <row r="91">
          <cell r="AI91" t="str">
            <v>Whitby</v>
          </cell>
          <cell r="AJ91">
            <v>0</v>
          </cell>
          <cell r="AM91" t="str">
            <v>Neelands, Lindsay</v>
          </cell>
          <cell r="AN91" t="str">
            <v>Unassigned</v>
          </cell>
        </row>
        <row r="92">
          <cell r="AI92" t="str">
            <v>Ajax</v>
          </cell>
          <cell r="AJ92">
            <v>0</v>
          </cell>
          <cell r="AM92" t="str">
            <v>Neelands, Lindsay</v>
          </cell>
          <cell r="AN92" t="str">
            <v>Unassigned</v>
          </cell>
        </row>
        <row r="93">
          <cell r="AI93" t="str">
            <v>Belleville</v>
          </cell>
          <cell r="AJ93">
            <v>0</v>
          </cell>
          <cell r="AM93" t="str">
            <v>Neelands, Lindsay</v>
          </cell>
          <cell r="AN93" t="str">
            <v>Unassigned</v>
          </cell>
        </row>
        <row r="94">
          <cell r="AI94" t="str">
            <v>Clarington</v>
          </cell>
          <cell r="AJ94">
            <v>0</v>
          </cell>
          <cell r="AM94" t="str">
            <v>Neelands, Lindsay</v>
          </cell>
          <cell r="AN94" t="str">
            <v>Unassigned</v>
          </cell>
        </row>
        <row r="95">
          <cell r="AI95" t="str">
            <v>Gravenhurst</v>
          </cell>
          <cell r="AJ95">
            <v>0</v>
          </cell>
          <cell r="AM95" t="str">
            <v>Neelands, Lindsay</v>
          </cell>
          <cell r="AN95" t="str">
            <v>Unassigned</v>
          </cell>
        </row>
        <row r="96">
          <cell r="AI96" t="str">
            <v>Brock</v>
          </cell>
          <cell r="AJ96">
            <v>0</v>
          </cell>
          <cell r="AM96" t="str">
            <v>Neelands, Lindsay</v>
          </cell>
          <cell r="AN96" t="str">
            <v>Unassigned</v>
          </cell>
        </row>
        <row r="97">
          <cell r="AI97" t="str">
            <v>Whitby</v>
          </cell>
          <cell r="AJ97">
            <v>0</v>
          </cell>
          <cell r="AM97" t="str">
            <v>Zuniga, Luis</v>
          </cell>
          <cell r="AN97" t="str">
            <v>Westmore</v>
          </cell>
        </row>
        <row r="98">
          <cell r="AI98" t="str">
            <v>Whitby</v>
          </cell>
          <cell r="AJ98">
            <v>0</v>
          </cell>
          <cell r="AM98" t="str">
            <v>Zuniga, Luis</v>
          </cell>
          <cell r="AN98" t="str">
            <v>Westmore</v>
          </cell>
        </row>
        <row r="99">
          <cell r="AI99" t="str">
            <v>Whitby</v>
          </cell>
          <cell r="AJ99">
            <v>0</v>
          </cell>
          <cell r="AM99" t="str">
            <v>Zuniga, Luis</v>
          </cell>
          <cell r="AN99" t="str">
            <v>Westmore</v>
          </cell>
        </row>
        <row r="100">
          <cell r="AI100" t="str">
            <v>Whitby</v>
          </cell>
          <cell r="AJ100">
            <v>4800</v>
          </cell>
          <cell r="AM100" t="str">
            <v>Wishak, Adam</v>
          </cell>
          <cell r="AN100" t="str">
            <v>Westmore</v>
          </cell>
        </row>
        <row r="101">
          <cell r="AI101" t="str">
            <v>Clarington</v>
          </cell>
          <cell r="AJ101">
            <v>250</v>
          </cell>
          <cell r="AM101" t="str">
            <v>Barnett, Ross</v>
          </cell>
          <cell r="AN101" t="str">
            <v>Westmore</v>
          </cell>
        </row>
        <row r="102">
          <cell r="AI102" t="str">
            <v>Clarington</v>
          </cell>
          <cell r="AJ102">
            <v>1000</v>
          </cell>
          <cell r="AM102" t="str">
            <v>Neelands, Lindsay</v>
          </cell>
          <cell r="AN102" t="str">
            <v>O'Neil, Jeff</v>
          </cell>
        </row>
        <row r="103">
          <cell r="AI103" t="str">
            <v>Whitby</v>
          </cell>
          <cell r="AJ103">
            <v>0</v>
          </cell>
          <cell r="AM103" t="str">
            <v>Neelands, Lindsay</v>
          </cell>
          <cell r="AN103" t="str">
            <v>Unassigned</v>
          </cell>
        </row>
        <row r="104">
          <cell r="AI104" t="str">
            <v>Ajax</v>
          </cell>
          <cell r="AJ104">
            <v>0</v>
          </cell>
          <cell r="AM104" t="str">
            <v>Neelands, Lindsay</v>
          </cell>
          <cell r="AN104" t="str">
            <v>Unassigned</v>
          </cell>
        </row>
        <row r="105">
          <cell r="AI105" t="str">
            <v>Belleville</v>
          </cell>
          <cell r="AJ105">
            <v>0</v>
          </cell>
          <cell r="AM105" t="str">
            <v>Neelands, Lindsay</v>
          </cell>
          <cell r="AN105" t="str">
            <v>Unassigned</v>
          </cell>
        </row>
        <row r="106">
          <cell r="AI106" t="str">
            <v>Clarington</v>
          </cell>
          <cell r="AJ106">
            <v>0</v>
          </cell>
          <cell r="AM106" t="str">
            <v>Neelands, Lindsay</v>
          </cell>
          <cell r="AN106" t="str">
            <v>Unassigned</v>
          </cell>
        </row>
        <row r="107">
          <cell r="AI107" t="str">
            <v>Gravenhurst</v>
          </cell>
          <cell r="AJ107">
            <v>0</v>
          </cell>
          <cell r="AM107" t="str">
            <v>Neelands, Lindsay</v>
          </cell>
          <cell r="AN107" t="str">
            <v>Unassigned</v>
          </cell>
        </row>
        <row r="108">
          <cell r="AI108" t="str">
            <v>Brock</v>
          </cell>
          <cell r="AJ108">
            <v>0</v>
          </cell>
          <cell r="AM108" t="str">
            <v>Neelands, Lindsay</v>
          </cell>
          <cell r="AN108" t="str">
            <v>Unassigned</v>
          </cell>
        </row>
        <row r="109">
          <cell r="AI109" t="str">
            <v>Ajax</v>
          </cell>
          <cell r="AJ109">
            <v>200</v>
          </cell>
          <cell r="AM109" t="str">
            <v>Neelands, Lindsay</v>
          </cell>
          <cell r="AN109" t="str">
            <v>Peroff, Chris</v>
          </cell>
        </row>
        <row r="110">
          <cell r="AI110" t="str">
            <v>Ajax</v>
          </cell>
          <cell r="AJ110">
            <v>750</v>
          </cell>
          <cell r="AM110" t="str">
            <v>Arnett, Brendan</v>
          </cell>
          <cell r="AN110" t="str">
            <v>Westmore</v>
          </cell>
        </row>
        <row r="111">
          <cell r="AI111" t="str">
            <v>Ajax</v>
          </cell>
          <cell r="AJ111">
            <v>750</v>
          </cell>
          <cell r="AM111" t="str">
            <v>Arnett, Brendan</v>
          </cell>
          <cell r="AN111" t="str">
            <v>Westmore</v>
          </cell>
        </row>
        <row r="112">
          <cell r="AI112" t="str">
            <v>Ajax</v>
          </cell>
          <cell r="AJ112">
            <v>0</v>
          </cell>
          <cell r="AM112" t="str">
            <v>Neelands, Lindsay</v>
          </cell>
          <cell r="AN112" t="str">
            <v>Unassigned</v>
          </cell>
        </row>
        <row r="113">
          <cell r="AI113" t="str">
            <v>Ajax</v>
          </cell>
          <cell r="AJ113">
            <v>1000</v>
          </cell>
          <cell r="AM113" t="str">
            <v>Neelands, Lindsay</v>
          </cell>
          <cell r="AN113" t="str">
            <v>Peroff, Chris</v>
          </cell>
        </row>
        <row r="114">
          <cell r="AI114" t="str">
            <v>Whitby</v>
          </cell>
          <cell r="AJ114">
            <v>800</v>
          </cell>
          <cell r="AM114" t="str">
            <v>Neelands, Lindsay</v>
          </cell>
          <cell r="AN114" t="str">
            <v>Lowery, Chad</v>
          </cell>
        </row>
        <row r="115">
          <cell r="AI115" t="str">
            <v>Belleville</v>
          </cell>
          <cell r="AJ115">
            <v>500</v>
          </cell>
          <cell r="AM115" t="str">
            <v>Neelands, Lindsay</v>
          </cell>
          <cell r="AN115" t="str">
            <v>O'Neil, Jeff</v>
          </cell>
        </row>
        <row r="116">
          <cell r="AI116" t="str">
            <v>Clarington</v>
          </cell>
          <cell r="AJ116">
            <v>500</v>
          </cell>
          <cell r="AM116" t="str">
            <v>Neelands, Lindsay</v>
          </cell>
          <cell r="AN116" t="str">
            <v>O'Neil, Jeff</v>
          </cell>
        </row>
        <row r="117">
          <cell r="AI117" t="str">
            <v>Gravenhurst</v>
          </cell>
          <cell r="AJ117">
            <v>300</v>
          </cell>
          <cell r="AM117" t="str">
            <v>Neelands, Lindsay</v>
          </cell>
          <cell r="AN117" t="str">
            <v>Neelands, Lindsay</v>
          </cell>
        </row>
        <row r="118">
          <cell r="AI118" t="str">
            <v>Brock</v>
          </cell>
          <cell r="AJ118">
            <v>300</v>
          </cell>
          <cell r="AM118" t="str">
            <v>Neelands, Lindsay</v>
          </cell>
          <cell r="AN118" t="str">
            <v>Neelands, Lindsay</v>
          </cell>
        </row>
        <row r="119">
          <cell r="AI119" t="str">
            <v>Clarington</v>
          </cell>
          <cell r="AJ119">
            <v>0</v>
          </cell>
          <cell r="AM119" t="str">
            <v>Neelands, Lindsay</v>
          </cell>
          <cell r="AN119" t="str">
            <v>O'Neil, Jeff</v>
          </cell>
        </row>
        <row r="120">
          <cell r="AI120" t="str">
            <v>Brock</v>
          </cell>
          <cell r="AJ120">
            <v>375</v>
          </cell>
          <cell r="AM120" t="str">
            <v>Neelands, Lindsay</v>
          </cell>
          <cell r="AN120" t="str">
            <v>Neelands, Lindsay</v>
          </cell>
        </row>
        <row r="121">
          <cell r="AI121" t="str">
            <v>Ajax</v>
          </cell>
          <cell r="AJ121">
            <v>600</v>
          </cell>
          <cell r="AM121" t="str">
            <v>Neelands, Lindsay</v>
          </cell>
          <cell r="AN121" t="str">
            <v xml:space="preserve">McCarthy, Drew </v>
          </cell>
        </row>
        <row r="122">
          <cell r="AI122" t="str">
            <v>Brock</v>
          </cell>
          <cell r="AJ122">
            <v>600</v>
          </cell>
          <cell r="AM122" t="str">
            <v>Arnett, Brendan</v>
          </cell>
          <cell r="AN122" t="str">
            <v>Westmore</v>
          </cell>
        </row>
        <row r="123">
          <cell r="AI123" t="str">
            <v>Gravenhurst</v>
          </cell>
          <cell r="AJ123">
            <v>300</v>
          </cell>
          <cell r="AM123" t="str">
            <v>Neelands, Lindsay</v>
          </cell>
          <cell r="AN123" t="str">
            <v>Neelands, Lindsay</v>
          </cell>
        </row>
        <row r="124">
          <cell r="AI124" t="str">
            <v>Whitby</v>
          </cell>
          <cell r="AJ124">
            <v>1200</v>
          </cell>
          <cell r="AM124" t="str">
            <v>Liu, Qing</v>
          </cell>
          <cell r="AN124" t="str">
            <v>Westmore</v>
          </cell>
        </row>
        <row r="125">
          <cell r="AI125" t="str">
            <v>Whitby</v>
          </cell>
          <cell r="AJ125">
            <v>1800</v>
          </cell>
          <cell r="AM125" t="str">
            <v>Liu, Qing</v>
          </cell>
          <cell r="AN125" t="str">
            <v>Westmore</v>
          </cell>
        </row>
        <row r="126">
          <cell r="AI126" t="str">
            <v>Whitby</v>
          </cell>
          <cell r="AJ126">
            <v>0</v>
          </cell>
          <cell r="AM126" t="str">
            <v>Zuniga, Luis</v>
          </cell>
          <cell r="AN126" t="str">
            <v>Westmore</v>
          </cell>
        </row>
        <row r="127">
          <cell r="AI127" t="str">
            <v>Whitby</v>
          </cell>
          <cell r="AJ127">
            <v>0</v>
          </cell>
          <cell r="AM127" t="str">
            <v>Zuniga, Luis</v>
          </cell>
          <cell r="AN127" t="str">
            <v>Westmore</v>
          </cell>
        </row>
        <row r="128">
          <cell r="AI128" t="str">
            <v>Ajax</v>
          </cell>
          <cell r="AJ128">
            <v>400</v>
          </cell>
          <cell r="AM128" t="str">
            <v>Cornelius, Neil</v>
          </cell>
          <cell r="AN128" t="str">
            <v>Loomans, Brian</v>
          </cell>
        </row>
        <row r="129">
          <cell r="AI129" t="str">
            <v>Whitby</v>
          </cell>
          <cell r="AJ129">
            <v>32</v>
          </cell>
          <cell r="AM129" t="str">
            <v>Cornelius, Neil</v>
          </cell>
          <cell r="AN129" t="str">
            <v>Loomans, Brian</v>
          </cell>
        </row>
        <row r="130">
          <cell r="AI130" t="str">
            <v>Ajax</v>
          </cell>
          <cell r="AJ130">
            <v>1200</v>
          </cell>
          <cell r="AM130" t="str">
            <v>Arnett, Brendan</v>
          </cell>
          <cell r="AN130" t="str">
            <v>Westmore</v>
          </cell>
        </row>
        <row r="131">
          <cell r="AI131" t="str">
            <v>Multiple</v>
          </cell>
          <cell r="AJ131">
            <v>0</v>
          </cell>
          <cell r="AM131" t="str">
            <v>Cornelius, Neil</v>
          </cell>
          <cell r="AN131" t="str">
            <v>Loomans, Brian</v>
          </cell>
        </row>
        <row r="132">
          <cell r="AI132" t="str">
            <v>Ajax</v>
          </cell>
          <cell r="AJ132">
            <v>700</v>
          </cell>
          <cell r="AM132" t="str">
            <v>Arnett, Brendan</v>
          </cell>
          <cell r="AN132" t="str">
            <v>Westmore</v>
          </cell>
        </row>
        <row r="133">
          <cell r="AI133" t="str">
            <v>Whitby</v>
          </cell>
          <cell r="AJ133">
            <v>0</v>
          </cell>
          <cell r="AM133" t="str">
            <v>Unassigned</v>
          </cell>
          <cell r="AN133" t="str">
            <v>Unassigned</v>
          </cell>
        </row>
        <row r="134">
          <cell r="AI134" t="str">
            <v>Whitby</v>
          </cell>
          <cell r="AJ134">
            <v>0</v>
          </cell>
          <cell r="AM134" t="str">
            <v>Unassigned</v>
          </cell>
          <cell r="AN134" t="str">
            <v>Unassigned</v>
          </cell>
        </row>
        <row r="135">
          <cell r="AI135" t="str">
            <v>Whitby</v>
          </cell>
          <cell r="AJ135">
            <v>0</v>
          </cell>
          <cell r="AM135" t="str">
            <v>Unassigned</v>
          </cell>
          <cell r="AN135" t="str">
            <v>Unassigned</v>
          </cell>
        </row>
        <row r="136">
          <cell r="AI136" t="str">
            <v>Whitby</v>
          </cell>
          <cell r="AJ136">
            <v>0</v>
          </cell>
          <cell r="AM136" t="str">
            <v>Unassigned</v>
          </cell>
          <cell r="AN136" t="str">
            <v>Unassigned</v>
          </cell>
        </row>
        <row r="137">
          <cell r="AI137" t="str">
            <v>Whitby</v>
          </cell>
          <cell r="AJ137">
            <v>0</v>
          </cell>
          <cell r="AM137" t="str">
            <v>Unassigned</v>
          </cell>
          <cell r="AN137" t="str">
            <v>Unassigned</v>
          </cell>
        </row>
        <row r="138">
          <cell r="AI138" t="str">
            <v>Whitby</v>
          </cell>
          <cell r="AJ138">
            <v>0</v>
          </cell>
          <cell r="AM138" t="str">
            <v>Unassigned</v>
          </cell>
          <cell r="AN138" t="str">
            <v>Unassigned</v>
          </cell>
        </row>
        <row r="139">
          <cell r="AI139" t="str">
            <v>Whitby</v>
          </cell>
          <cell r="AJ139">
            <v>280</v>
          </cell>
          <cell r="AM139" t="str">
            <v>Sheng, Lizhen</v>
          </cell>
          <cell r="AN139" t="str">
            <v>Westmore</v>
          </cell>
        </row>
        <row r="140">
          <cell r="AI140" t="str">
            <v>Whitby</v>
          </cell>
          <cell r="AJ140">
            <v>280</v>
          </cell>
          <cell r="AM140" t="str">
            <v>Sheng, Lizhen</v>
          </cell>
          <cell r="AN140" t="str">
            <v>Westmore</v>
          </cell>
        </row>
        <row r="141">
          <cell r="AI141" t="str">
            <v>Multiple</v>
          </cell>
          <cell r="AJ141">
            <v>5000</v>
          </cell>
          <cell r="AM141" t="str">
            <v>Multiple</v>
          </cell>
          <cell r="AN141" t="str">
            <v>Multiple</v>
          </cell>
        </row>
        <row r="142">
          <cell r="AI142" t="str">
            <v>Multiple</v>
          </cell>
          <cell r="AJ142">
            <v>0</v>
          </cell>
          <cell r="AM142" t="str">
            <v>N/A</v>
          </cell>
          <cell r="AN142" t="str">
            <v>N/A</v>
          </cell>
        </row>
        <row r="143">
          <cell r="AI143" t="str">
            <v>Multiple</v>
          </cell>
          <cell r="AJ143">
            <v>3500</v>
          </cell>
          <cell r="AM143" t="str">
            <v>Multiple</v>
          </cell>
          <cell r="AN143" t="str">
            <v>Multiple</v>
          </cell>
        </row>
        <row r="144">
          <cell r="AI144" t="str">
            <v>Multiple</v>
          </cell>
          <cell r="AJ144">
            <v>2425</v>
          </cell>
          <cell r="AM144" t="str">
            <v>Multiple</v>
          </cell>
          <cell r="AN144" t="str">
            <v>Multiple</v>
          </cell>
        </row>
        <row r="145">
          <cell r="AI145" t="str">
            <v>General</v>
          </cell>
          <cell r="AM145" t="str">
            <v>N/A</v>
          </cell>
          <cell r="AN145" t="str">
            <v>N/A</v>
          </cell>
        </row>
        <row r="146">
          <cell r="AI146" t="str">
            <v>Ajax</v>
          </cell>
          <cell r="AJ146">
            <v>0</v>
          </cell>
          <cell r="AM146" t="str">
            <v>N/A</v>
          </cell>
          <cell r="AN146" t="str">
            <v>N/A</v>
          </cell>
        </row>
        <row r="147">
          <cell r="AI147" t="str">
            <v>General</v>
          </cell>
          <cell r="AM147" t="str">
            <v>N/A</v>
          </cell>
          <cell r="AN147" t="str">
            <v>N/A</v>
          </cell>
        </row>
        <row r="148">
          <cell r="AI148" t="str">
            <v>Whitby</v>
          </cell>
          <cell r="AJ148">
            <v>0</v>
          </cell>
          <cell r="AM148" t="str">
            <v>N/A</v>
          </cell>
          <cell r="AN148" t="str">
            <v>N/A</v>
          </cell>
        </row>
        <row r="149">
          <cell r="AI149" t="str">
            <v>Whitby</v>
          </cell>
          <cell r="AJ149">
            <v>0</v>
          </cell>
          <cell r="AM149" t="str">
            <v>N/A</v>
          </cell>
          <cell r="AN149" t="str">
            <v>N/A</v>
          </cell>
        </row>
        <row r="150">
          <cell r="AI150" t="str">
            <v>Brock</v>
          </cell>
          <cell r="AJ150">
            <v>0</v>
          </cell>
          <cell r="AM150" t="str">
            <v>Cornelius, Neil</v>
          </cell>
          <cell r="AN150" t="str">
            <v>Loomans, Brian</v>
          </cell>
        </row>
        <row r="151">
          <cell r="AI151" t="str">
            <v>General</v>
          </cell>
          <cell r="AM151" t="str">
            <v>N/A</v>
          </cell>
          <cell r="AN151" t="str">
            <v>N/A</v>
          </cell>
        </row>
        <row r="152">
          <cell r="AI152" t="str">
            <v>General</v>
          </cell>
          <cell r="AM152" t="str">
            <v>N/A</v>
          </cell>
          <cell r="AN152" t="str">
            <v>N/A</v>
          </cell>
        </row>
        <row r="153">
          <cell r="AI153" t="str">
            <v>General</v>
          </cell>
          <cell r="AM153" t="str">
            <v>N/A</v>
          </cell>
          <cell r="AN153" t="str">
            <v>N/A</v>
          </cell>
        </row>
        <row r="154">
          <cell r="AI154" t="str">
            <v>Multiple</v>
          </cell>
          <cell r="AJ154">
            <v>0</v>
          </cell>
          <cell r="AM154" t="str">
            <v>N/A</v>
          </cell>
          <cell r="AN154" t="str">
            <v>N/A</v>
          </cell>
        </row>
        <row r="155">
          <cell r="AI155" t="str">
            <v>Multiple</v>
          </cell>
          <cell r="AJ155">
            <v>0</v>
          </cell>
          <cell r="AM155" t="str">
            <v>N/A</v>
          </cell>
          <cell r="AN155" t="str">
            <v>N/A</v>
          </cell>
        </row>
        <row r="156">
          <cell r="AI156" t="str">
            <v>Multiple</v>
          </cell>
          <cell r="AJ156">
            <v>0</v>
          </cell>
          <cell r="AM156" t="str">
            <v>N/A</v>
          </cell>
          <cell r="AN156" t="str">
            <v>N/A</v>
          </cell>
        </row>
        <row r="157">
          <cell r="AI157" t="str">
            <v>General</v>
          </cell>
          <cell r="AM157" t="str">
            <v>N/A</v>
          </cell>
          <cell r="AN157" t="str">
            <v>N/A</v>
          </cell>
        </row>
        <row r="158">
          <cell r="AI158" t="str">
            <v>General</v>
          </cell>
          <cell r="AM158" t="str">
            <v>N/A</v>
          </cell>
          <cell r="AN158" t="str">
            <v>N/A</v>
          </cell>
        </row>
        <row r="159">
          <cell r="AI159" t="str">
            <v>General</v>
          </cell>
          <cell r="AM159" t="str">
            <v>N/A</v>
          </cell>
          <cell r="AN159" t="str">
            <v>N/A</v>
          </cell>
        </row>
        <row r="160">
          <cell r="AI160" t="str">
            <v>General</v>
          </cell>
          <cell r="AM160" t="str">
            <v>N/A</v>
          </cell>
          <cell r="AN160" t="str">
            <v>N/A</v>
          </cell>
        </row>
        <row r="161">
          <cell r="AI161" t="str">
            <v>General</v>
          </cell>
          <cell r="AM161" t="str">
            <v>N/A</v>
          </cell>
          <cell r="AN161" t="str">
            <v>N/A</v>
          </cell>
        </row>
        <row r="162">
          <cell r="AI162" t="str">
            <v>General</v>
          </cell>
          <cell r="AM162" t="str">
            <v>N/A</v>
          </cell>
          <cell r="AN162" t="str">
            <v>N/A</v>
          </cell>
        </row>
        <row r="163">
          <cell r="AI163" t="str">
            <v>General</v>
          </cell>
          <cell r="AM163" t="str">
            <v>N/A</v>
          </cell>
          <cell r="AN163" t="str">
            <v>N/A</v>
          </cell>
        </row>
        <row r="164">
          <cell r="AI164" t="str">
            <v>General</v>
          </cell>
          <cell r="AM164" t="str">
            <v>N/A</v>
          </cell>
          <cell r="AN164" t="str">
            <v>N/A</v>
          </cell>
        </row>
        <row r="165">
          <cell r="AI165" t="str">
            <v>General</v>
          </cell>
          <cell r="AM165" t="str">
            <v>N/A</v>
          </cell>
          <cell r="AN165" t="str">
            <v>N/A</v>
          </cell>
        </row>
        <row r="166">
          <cell r="AI166" t="str">
            <v>General</v>
          </cell>
          <cell r="AM166" t="str">
            <v>N/A</v>
          </cell>
          <cell r="AN166" t="str">
            <v>N/A</v>
          </cell>
        </row>
        <row r="167">
          <cell r="AI167" t="str">
            <v>General</v>
          </cell>
          <cell r="AM167" t="str">
            <v>N/A</v>
          </cell>
          <cell r="AN167" t="str">
            <v>N/A</v>
          </cell>
        </row>
        <row r="168">
          <cell r="AI168" t="str">
            <v>General</v>
          </cell>
          <cell r="AM168" t="str">
            <v>N/A</v>
          </cell>
          <cell r="AN168" t="str">
            <v>N/A</v>
          </cell>
        </row>
        <row r="169">
          <cell r="AI169" t="str">
            <v>General</v>
          </cell>
          <cell r="AM169" t="str">
            <v>N/A</v>
          </cell>
          <cell r="AN169" t="str">
            <v>N/A</v>
          </cell>
        </row>
        <row r="170">
          <cell r="AI170" t="str">
            <v>General</v>
          </cell>
          <cell r="AM170" t="str">
            <v>N/A</v>
          </cell>
          <cell r="AN170" t="str">
            <v>N/A</v>
          </cell>
        </row>
        <row r="171">
          <cell r="AI171" t="str">
            <v>General</v>
          </cell>
          <cell r="AM171" t="str">
            <v>N/A</v>
          </cell>
          <cell r="AN171" t="str">
            <v>N/A</v>
          </cell>
        </row>
        <row r="172">
          <cell r="AI172" t="str">
            <v>Multiple</v>
          </cell>
          <cell r="AJ172">
            <v>0</v>
          </cell>
          <cell r="AM172" t="str">
            <v>N/A</v>
          </cell>
          <cell r="AN172" t="str">
            <v>N/A</v>
          </cell>
        </row>
        <row r="173">
          <cell r="AI173" t="str">
            <v>General</v>
          </cell>
          <cell r="AM173" t="str">
            <v>N/A</v>
          </cell>
          <cell r="AN173" t="str">
            <v>N/A</v>
          </cell>
        </row>
        <row r="174">
          <cell r="AI174" t="str">
            <v>General</v>
          </cell>
          <cell r="AM174" t="str">
            <v>N/A</v>
          </cell>
          <cell r="AN174" t="str">
            <v>N/A</v>
          </cell>
        </row>
        <row r="175">
          <cell r="AI175" t="str">
            <v>General</v>
          </cell>
          <cell r="AM175" t="str">
            <v>N/A</v>
          </cell>
          <cell r="AN175" t="str">
            <v>N/A</v>
          </cell>
        </row>
        <row r="176">
          <cell r="AI176" t="str">
            <v>General</v>
          </cell>
          <cell r="AM176" t="str">
            <v>N/A</v>
          </cell>
          <cell r="AN176" t="str">
            <v>N/A</v>
          </cell>
        </row>
        <row r="177">
          <cell r="AI177" t="str">
            <v>General</v>
          </cell>
          <cell r="AM177" t="str">
            <v>N/A</v>
          </cell>
          <cell r="AN177" t="str">
            <v>N/A</v>
          </cell>
        </row>
        <row r="178">
          <cell r="AI178" t="str">
            <v>General</v>
          </cell>
          <cell r="AM178" t="str">
            <v>N/A</v>
          </cell>
          <cell r="AN178" t="str">
            <v>N/A</v>
          </cell>
        </row>
        <row r="179">
          <cell r="AI179" t="str">
            <v>General</v>
          </cell>
          <cell r="AM179" t="str">
            <v>N/A</v>
          </cell>
          <cell r="AN179" t="str">
            <v>N/A</v>
          </cell>
        </row>
        <row r="180">
          <cell r="AI180" t="str">
            <v>General</v>
          </cell>
          <cell r="AM180" t="str">
            <v>N/A</v>
          </cell>
          <cell r="AN180" t="str">
            <v>N/A</v>
          </cell>
        </row>
        <row r="181">
          <cell r="AI181" t="str">
            <v>General</v>
          </cell>
          <cell r="AM181" t="str">
            <v>N/A</v>
          </cell>
          <cell r="AN181" t="str">
            <v>N/A</v>
          </cell>
        </row>
        <row r="182">
          <cell r="AI182" t="str">
            <v>General</v>
          </cell>
          <cell r="AM182" t="str">
            <v>N/A</v>
          </cell>
          <cell r="AN182" t="str">
            <v>N/A</v>
          </cell>
        </row>
        <row r="183">
          <cell r="AI183" t="str">
            <v>General</v>
          </cell>
          <cell r="AM183" t="str">
            <v>N/A</v>
          </cell>
          <cell r="AN183" t="str">
            <v>N/A</v>
          </cell>
        </row>
        <row r="184">
          <cell r="AI184" t="str">
            <v>General</v>
          </cell>
          <cell r="AM184" t="str">
            <v>N/A</v>
          </cell>
          <cell r="AN184" t="str">
            <v>N/A</v>
          </cell>
        </row>
        <row r="185">
          <cell r="AI185" t="str">
            <v>General</v>
          </cell>
          <cell r="AM185" t="str">
            <v>N/A</v>
          </cell>
          <cell r="AN185" t="str">
            <v>N/A</v>
          </cell>
        </row>
        <row r="186">
          <cell r="AI186" t="str">
            <v>General</v>
          </cell>
          <cell r="AJ186">
            <v>0</v>
          </cell>
          <cell r="AM186" t="str">
            <v>N/A</v>
          </cell>
          <cell r="AN186" t="str">
            <v>N/A</v>
          </cell>
        </row>
        <row r="187">
          <cell r="AI187" t="str">
            <v>Whitby</v>
          </cell>
          <cell r="AJ187">
            <v>0</v>
          </cell>
          <cell r="AM187" t="str">
            <v>Unassigned</v>
          </cell>
          <cell r="AN187" t="str">
            <v>Not Required</v>
          </cell>
        </row>
        <row r="188">
          <cell r="AI188" t="str">
            <v>Multiple</v>
          </cell>
          <cell r="AM188" t="str">
            <v>N/A</v>
          </cell>
          <cell r="AN188" t="str">
            <v>N/A</v>
          </cell>
        </row>
        <row r="189">
          <cell r="AI189" t="str">
            <v>General</v>
          </cell>
          <cell r="AM189" t="str">
            <v>N/A</v>
          </cell>
          <cell r="AN189" t="str">
            <v>N/A</v>
          </cell>
        </row>
        <row r="190">
          <cell r="AI190" t="str">
            <v>Multiple</v>
          </cell>
          <cell r="AJ190">
            <v>0</v>
          </cell>
          <cell r="AM190" t="str">
            <v>Cornelius, Neil</v>
          </cell>
          <cell r="AN190" t="str">
            <v>Loomans, Brian</v>
          </cell>
        </row>
        <row r="191">
          <cell r="AI191" t="str">
            <v>General</v>
          </cell>
          <cell r="AM191" t="str">
            <v>N/A</v>
          </cell>
          <cell r="AN191" t="str">
            <v>N/A</v>
          </cell>
        </row>
        <row r="192">
          <cell r="AI192" t="str">
            <v>General</v>
          </cell>
          <cell r="AM192" t="str">
            <v>N/A</v>
          </cell>
          <cell r="AN192" t="str">
            <v>N/A</v>
          </cell>
        </row>
        <row r="193">
          <cell r="AI193" t="str">
            <v>General</v>
          </cell>
          <cell r="AM193" t="str">
            <v>N/A</v>
          </cell>
          <cell r="AN193" t="str">
            <v>N/A</v>
          </cell>
        </row>
        <row r="194">
          <cell r="AI194" t="str">
            <v>Ajax</v>
          </cell>
          <cell r="AJ194">
            <v>7671.9672000000028</v>
          </cell>
          <cell r="AM194" t="str">
            <v>Neelands, Lindsay</v>
          </cell>
          <cell r="AN194" t="str">
            <v>Multiple</v>
          </cell>
        </row>
        <row r="195">
          <cell r="AI195" t="str">
            <v>Belleville</v>
          </cell>
          <cell r="AJ195">
            <v>3422.2427532000002</v>
          </cell>
          <cell r="AM195" t="str">
            <v>Neelands, Lindsay</v>
          </cell>
          <cell r="AN195" t="str">
            <v>Multiple</v>
          </cell>
        </row>
        <row r="196">
          <cell r="AI196" t="str">
            <v>Clarington</v>
          </cell>
          <cell r="AJ196">
            <v>3234.4287697800005</v>
          </cell>
          <cell r="AM196" t="str">
            <v>Neelands, Lindsay</v>
          </cell>
          <cell r="AN196" t="str">
            <v>Multiple</v>
          </cell>
        </row>
        <row r="197">
          <cell r="AI197" t="str">
            <v>Gravenhurst</v>
          </cell>
          <cell r="AJ197">
            <v>2263.8814821000005</v>
          </cell>
          <cell r="AM197" t="str">
            <v>Neelands, Lindsay</v>
          </cell>
          <cell r="AN197" t="str">
            <v>Multiple</v>
          </cell>
        </row>
        <row r="198">
          <cell r="AI198" t="str">
            <v>Brock</v>
          </cell>
          <cell r="AJ198">
            <v>3500</v>
          </cell>
          <cell r="AM198" t="str">
            <v>Neelands, Lindsay</v>
          </cell>
          <cell r="AN198" t="str">
            <v>Multiple</v>
          </cell>
        </row>
        <row r="199">
          <cell r="AI199" t="str">
            <v>Whitby</v>
          </cell>
          <cell r="AJ199">
            <v>6917.2423389999985</v>
          </cell>
          <cell r="AM199" t="str">
            <v>Neelands, Lindsay</v>
          </cell>
          <cell r="AN199" t="str">
            <v>Multiple</v>
          </cell>
        </row>
        <row r="200">
          <cell r="AI200" t="str">
            <v>Ajax</v>
          </cell>
          <cell r="AJ200">
            <v>0</v>
          </cell>
          <cell r="AM200" t="str">
            <v>N/A</v>
          </cell>
          <cell r="AN200" t="str">
            <v>N/A</v>
          </cell>
        </row>
        <row r="201">
          <cell r="AI201" t="str">
            <v>Ajax</v>
          </cell>
          <cell r="AJ201">
            <v>0</v>
          </cell>
          <cell r="AM201" t="str">
            <v>N/A</v>
          </cell>
          <cell r="AN201" t="str">
            <v>N/A</v>
          </cell>
        </row>
        <row r="202">
          <cell r="AI202" t="str">
            <v>Belleville</v>
          </cell>
          <cell r="AJ202">
            <v>0</v>
          </cell>
          <cell r="AM202" t="str">
            <v>N/A</v>
          </cell>
          <cell r="AN202" t="str">
            <v>N/A</v>
          </cell>
        </row>
        <row r="203">
          <cell r="AI203" t="str">
            <v>Clarington</v>
          </cell>
          <cell r="AJ203">
            <v>0</v>
          </cell>
          <cell r="AM203" t="str">
            <v>N/A</v>
          </cell>
          <cell r="AN203" t="str">
            <v>N/A</v>
          </cell>
        </row>
        <row r="204">
          <cell r="AI204" t="str">
            <v>Gravenhurst</v>
          </cell>
          <cell r="AJ204">
            <v>0</v>
          </cell>
          <cell r="AM204" t="str">
            <v>N/A</v>
          </cell>
          <cell r="AN204" t="str">
            <v>N/A</v>
          </cell>
        </row>
        <row r="205">
          <cell r="AI205" t="str">
            <v>Brock</v>
          </cell>
          <cell r="AJ205">
            <v>0</v>
          </cell>
          <cell r="AM205" t="str">
            <v>N/A</v>
          </cell>
          <cell r="AN205" t="str">
            <v>N/A</v>
          </cell>
        </row>
        <row r="206">
          <cell r="AI206" t="str">
            <v>Multiple</v>
          </cell>
          <cell r="AJ206">
            <v>0</v>
          </cell>
          <cell r="AM206" t="str">
            <v>N/A</v>
          </cell>
          <cell r="AN206" t="str">
            <v>N/A</v>
          </cell>
        </row>
        <row r="207">
          <cell r="AI207" t="str">
            <v>Multiple</v>
          </cell>
          <cell r="AJ207">
            <v>539.59441666666305</v>
          </cell>
          <cell r="AM207" t="str">
            <v>Multiple</v>
          </cell>
          <cell r="AN207" t="str">
            <v>Multiple</v>
          </cell>
        </row>
        <row r="208">
          <cell r="AI208" t="str">
            <v>Multiple</v>
          </cell>
          <cell r="AJ208">
            <v>0</v>
          </cell>
          <cell r="AM208" t="str">
            <v>N/A</v>
          </cell>
          <cell r="AN208" t="str">
            <v>N/A</v>
          </cell>
        </row>
        <row r="209">
          <cell r="AI209" t="str">
            <v>Multiple</v>
          </cell>
          <cell r="AJ209">
            <v>0</v>
          </cell>
          <cell r="AM209" t="str">
            <v>N/A</v>
          </cell>
          <cell r="AN209" t="str">
            <v>N/A</v>
          </cell>
        </row>
        <row r="210">
          <cell r="AI210" t="str">
            <v>Multiple</v>
          </cell>
          <cell r="AJ210">
            <v>0</v>
          </cell>
          <cell r="AM210" t="str">
            <v>N/A</v>
          </cell>
          <cell r="AN210" t="str">
            <v>N/A</v>
          </cell>
        </row>
        <row r="211">
          <cell r="AI211" t="str">
            <v>Multiple</v>
          </cell>
          <cell r="AJ211">
            <v>0</v>
          </cell>
          <cell r="AM211" t="str">
            <v>N/A</v>
          </cell>
          <cell r="AN211" t="str">
            <v>N/A</v>
          </cell>
        </row>
        <row r="212">
          <cell r="AI212" t="str">
            <v>Multiple</v>
          </cell>
          <cell r="AJ212">
            <v>0</v>
          </cell>
          <cell r="AM212" t="str">
            <v>N/A</v>
          </cell>
          <cell r="AN212" t="str">
            <v>N/A</v>
          </cell>
        </row>
        <row r="213">
          <cell r="AI213" t="str">
            <v>Ajax</v>
          </cell>
          <cell r="AJ213">
            <v>0</v>
          </cell>
          <cell r="AM213" t="str">
            <v>Unassigned</v>
          </cell>
          <cell r="AN213" t="str">
            <v>Not Required</v>
          </cell>
        </row>
        <row r="214">
          <cell r="AI214" t="str">
            <v>Belleville</v>
          </cell>
          <cell r="AJ214">
            <v>0</v>
          </cell>
          <cell r="AM214" t="str">
            <v>Unassigned</v>
          </cell>
          <cell r="AN214" t="str">
            <v>Not Required</v>
          </cell>
        </row>
        <row r="215">
          <cell r="AI215" t="str">
            <v>Belleville</v>
          </cell>
          <cell r="AJ215">
            <v>0</v>
          </cell>
          <cell r="AM215" t="str">
            <v>Neelands, Lindsay</v>
          </cell>
          <cell r="AN215" t="str">
            <v>O'Neil, Jeff</v>
          </cell>
        </row>
        <row r="216">
          <cell r="AI216" t="str">
            <v>Belleville</v>
          </cell>
          <cell r="AJ216">
            <v>0</v>
          </cell>
          <cell r="AM216" t="str">
            <v>Multiple</v>
          </cell>
          <cell r="AN216" t="str">
            <v>Multiple</v>
          </cell>
        </row>
        <row r="217">
          <cell r="AI217" t="str">
            <v>Whitby</v>
          </cell>
          <cell r="AJ217">
            <v>0</v>
          </cell>
          <cell r="AM217" t="str">
            <v>Unassigned</v>
          </cell>
          <cell r="AN217" t="str">
            <v>Not Required</v>
          </cell>
        </row>
        <row r="218">
          <cell r="AI218" t="str">
            <v>Belleville</v>
          </cell>
          <cell r="AJ218">
            <v>0</v>
          </cell>
          <cell r="AM218" t="str">
            <v>Cornelius, Neil</v>
          </cell>
          <cell r="AN218" t="str">
            <v>Loomans, Brian</v>
          </cell>
        </row>
        <row r="219">
          <cell r="AI219" t="str">
            <v>Multiple</v>
          </cell>
          <cell r="AJ219">
            <v>0</v>
          </cell>
          <cell r="AM219" t="str">
            <v>Cornelius, Neil</v>
          </cell>
          <cell r="AN219" t="str">
            <v>Loomans, Brian</v>
          </cell>
        </row>
        <row r="220">
          <cell r="AI220" t="str">
            <v>Belleville</v>
          </cell>
          <cell r="AJ220">
            <v>0</v>
          </cell>
          <cell r="AM220" t="str">
            <v>Unassigned</v>
          </cell>
          <cell r="AN220" t="str">
            <v>Not Required</v>
          </cell>
        </row>
        <row r="221">
          <cell r="AI221" t="str">
            <v>Ajax</v>
          </cell>
          <cell r="AJ221">
            <v>0</v>
          </cell>
          <cell r="AM221" t="str">
            <v>Cornelius, Neil</v>
          </cell>
          <cell r="AN221" t="str">
            <v>Loomans, Brian</v>
          </cell>
        </row>
        <row r="222">
          <cell r="AI222" t="str">
            <v>Whitby</v>
          </cell>
          <cell r="AJ222">
            <v>0</v>
          </cell>
          <cell r="AM222" t="str">
            <v>Unassigned</v>
          </cell>
          <cell r="AN222" t="str">
            <v>Not Required</v>
          </cell>
        </row>
        <row r="223">
          <cell r="AI223" t="str">
            <v>Whitby</v>
          </cell>
          <cell r="AJ223">
            <v>0</v>
          </cell>
          <cell r="AM223" t="str">
            <v>Unassigned</v>
          </cell>
          <cell r="AN223" t="str">
            <v>Unassigned</v>
          </cell>
        </row>
        <row r="224">
          <cell r="AI224" t="str">
            <v>Multiple</v>
          </cell>
          <cell r="AJ224">
            <v>0</v>
          </cell>
          <cell r="AM224" t="str">
            <v>N/A</v>
          </cell>
          <cell r="AN224" t="str">
            <v>N/A</v>
          </cell>
        </row>
        <row r="225">
          <cell r="AI225" t="str">
            <v>Belleville</v>
          </cell>
          <cell r="AJ225">
            <v>0</v>
          </cell>
          <cell r="AM225" t="str">
            <v>Neelands, Lindsay</v>
          </cell>
          <cell r="AN225" t="str">
            <v>O'Neil, Jeff</v>
          </cell>
        </row>
        <row r="226">
          <cell r="AI226" t="str">
            <v>Multiple</v>
          </cell>
          <cell r="AJ226">
            <v>0</v>
          </cell>
          <cell r="AM226" t="str">
            <v>N/A</v>
          </cell>
          <cell r="AN226" t="str">
            <v>N/A</v>
          </cell>
        </row>
        <row r="227">
          <cell r="AI227" t="str">
            <v>Whitby</v>
          </cell>
          <cell r="AJ227">
            <v>0</v>
          </cell>
          <cell r="AM227" t="str">
            <v>Unassigned</v>
          </cell>
          <cell r="AN227" t="str">
            <v>Not Required</v>
          </cell>
        </row>
        <row r="228">
          <cell r="AI228" t="str">
            <v>Multiple</v>
          </cell>
          <cell r="AJ228">
            <v>0</v>
          </cell>
          <cell r="AM228" t="str">
            <v>N/A</v>
          </cell>
          <cell r="AN228" t="str">
            <v>N/A</v>
          </cell>
        </row>
        <row r="229">
          <cell r="AI229" t="str">
            <v>Multiple</v>
          </cell>
          <cell r="AJ229">
            <v>0</v>
          </cell>
          <cell r="AM229" t="str">
            <v>N/A</v>
          </cell>
          <cell r="AN229" t="str">
            <v>N/A</v>
          </cell>
        </row>
        <row r="230">
          <cell r="AI230" t="str">
            <v>Multiple</v>
          </cell>
          <cell r="AJ230">
            <v>0</v>
          </cell>
          <cell r="AM230" t="str">
            <v>N/A</v>
          </cell>
          <cell r="AN230" t="str">
            <v>N/A</v>
          </cell>
        </row>
        <row r="231">
          <cell r="AI231" t="str">
            <v>Multiple</v>
          </cell>
          <cell r="AJ231">
            <v>0</v>
          </cell>
          <cell r="AM231" t="str">
            <v>N/A</v>
          </cell>
          <cell r="AN231" t="str">
            <v>N/A</v>
          </cell>
        </row>
        <row r="232">
          <cell r="AI232" t="str">
            <v>Multiple</v>
          </cell>
          <cell r="AJ232">
            <v>0</v>
          </cell>
          <cell r="AM232" t="str">
            <v>N/A</v>
          </cell>
          <cell r="AN232" t="str">
            <v>N/A</v>
          </cell>
        </row>
        <row r="233">
          <cell r="AI233" t="str">
            <v>Multiple</v>
          </cell>
          <cell r="AJ233">
            <v>0</v>
          </cell>
          <cell r="AM233" t="str">
            <v>N/A</v>
          </cell>
          <cell r="AN233" t="str">
            <v>N/A</v>
          </cell>
        </row>
        <row r="234">
          <cell r="AI234" t="str">
            <v>Belleville</v>
          </cell>
          <cell r="AJ234">
            <v>0</v>
          </cell>
          <cell r="AM234" t="str">
            <v>Unassigned</v>
          </cell>
          <cell r="AN234" t="str">
            <v>Not Required</v>
          </cell>
        </row>
        <row r="235">
          <cell r="AI235" t="str">
            <v>Ajax</v>
          </cell>
          <cell r="AJ235">
            <v>1030</v>
          </cell>
          <cell r="AM235" t="str">
            <v>Neelands, Lindsay</v>
          </cell>
          <cell r="AN235" t="str">
            <v xml:space="preserve">McCarthy, Drew </v>
          </cell>
        </row>
        <row r="236">
          <cell r="AI236" t="str">
            <v>Ajax</v>
          </cell>
          <cell r="AJ236">
            <v>0</v>
          </cell>
          <cell r="AM236" t="str">
            <v>Unassigned</v>
          </cell>
          <cell r="AN236" t="str">
            <v>Not Required</v>
          </cell>
        </row>
        <row r="237">
          <cell r="AI237" t="str">
            <v>Ajax</v>
          </cell>
          <cell r="AJ237">
            <v>0</v>
          </cell>
          <cell r="AM237" t="str">
            <v>Arnett, Brendan</v>
          </cell>
          <cell r="AN237" t="str">
            <v>Contractor TBD</v>
          </cell>
        </row>
        <row r="238">
          <cell r="AI238" t="str">
            <v>Ajax</v>
          </cell>
          <cell r="AJ238">
            <v>0</v>
          </cell>
          <cell r="AM238" t="str">
            <v>Arnett, Brendan</v>
          </cell>
          <cell r="AN238" t="str">
            <v>Contractor TBD</v>
          </cell>
        </row>
        <row r="239">
          <cell r="AI239" t="str">
            <v>Ajax</v>
          </cell>
          <cell r="AJ239">
            <v>0</v>
          </cell>
          <cell r="AM239" t="str">
            <v>Unassigned</v>
          </cell>
          <cell r="AN239" t="str">
            <v>Not Required</v>
          </cell>
        </row>
        <row r="240">
          <cell r="AI240" t="str">
            <v>Ajax</v>
          </cell>
          <cell r="AJ240">
            <v>0</v>
          </cell>
          <cell r="AM240" t="str">
            <v>Unassigned</v>
          </cell>
          <cell r="AN240" t="str">
            <v>Not Required</v>
          </cell>
        </row>
        <row r="241">
          <cell r="AI241" t="str">
            <v>Whitby</v>
          </cell>
          <cell r="AJ241">
            <v>0</v>
          </cell>
          <cell r="AM241" t="str">
            <v>Unassigned</v>
          </cell>
          <cell r="AN241" t="str">
            <v>Not Required</v>
          </cell>
        </row>
        <row r="242">
          <cell r="AI242" t="str">
            <v>Whitby</v>
          </cell>
          <cell r="AJ242">
            <v>0</v>
          </cell>
          <cell r="AM242" t="str">
            <v>Unassigned</v>
          </cell>
          <cell r="AN242" t="str">
            <v>Not Required</v>
          </cell>
        </row>
        <row r="243">
          <cell r="AI243" t="str">
            <v>Whitby</v>
          </cell>
          <cell r="AJ243">
            <v>0</v>
          </cell>
          <cell r="AM243" t="str">
            <v>Unassigned</v>
          </cell>
          <cell r="AN243" t="str">
            <v>Not Required</v>
          </cell>
        </row>
        <row r="244">
          <cell r="AI244" t="str">
            <v>Belleville</v>
          </cell>
          <cell r="AJ244">
            <v>0</v>
          </cell>
          <cell r="AM244" t="str">
            <v>Barnett, Ross</v>
          </cell>
          <cell r="AN244" t="str">
            <v>Contractor TBD</v>
          </cell>
        </row>
        <row r="245">
          <cell r="AI245" t="str">
            <v>Belleville</v>
          </cell>
          <cell r="AJ245">
            <v>0</v>
          </cell>
          <cell r="AM245" t="str">
            <v>Neelands, Lindsay</v>
          </cell>
        </row>
        <row r="246">
          <cell r="AI246" t="str">
            <v>Multiple</v>
          </cell>
          <cell r="AJ246">
            <v>0</v>
          </cell>
          <cell r="AM246" t="str">
            <v>N/A</v>
          </cell>
          <cell r="AN246" t="str">
            <v>N/A</v>
          </cell>
        </row>
        <row r="247">
          <cell r="AI247" t="str">
            <v>Whitby</v>
          </cell>
          <cell r="AJ247">
            <v>0</v>
          </cell>
          <cell r="AM247" t="str">
            <v>Zuniga, Luis</v>
          </cell>
          <cell r="AN247" t="str">
            <v>Westmore</v>
          </cell>
        </row>
        <row r="248">
          <cell r="AI248" t="str">
            <v>Ajax</v>
          </cell>
          <cell r="AJ248">
            <v>0</v>
          </cell>
          <cell r="AM248" t="str">
            <v>Unassigned</v>
          </cell>
          <cell r="AN248" t="str">
            <v>Not Required</v>
          </cell>
        </row>
        <row r="249">
          <cell r="AI249" t="str">
            <v>Ajax</v>
          </cell>
          <cell r="AJ249">
            <v>0</v>
          </cell>
          <cell r="AM249" t="str">
            <v>Arnett, Brendan</v>
          </cell>
          <cell r="AN249" t="str">
            <v>Westmore</v>
          </cell>
        </row>
        <row r="250">
          <cell r="AI250" t="str">
            <v>Whitby</v>
          </cell>
          <cell r="AJ250">
            <v>0</v>
          </cell>
          <cell r="AM250" t="str">
            <v>Unassigned</v>
          </cell>
          <cell r="AN250" t="str">
            <v>Not Required</v>
          </cell>
        </row>
        <row r="251">
          <cell r="AI251" t="str">
            <v>Ajax</v>
          </cell>
          <cell r="AJ251">
            <v>0</v>
          </cell>
          <cell r="AM251" t="str">
            <v>Unassigned</v>
          </cell>
          <cell r="AN251" t="str">
            <v>Not Required</v>
          </cell>
        </row>
        <row r="252">
          <cell r="AI252" t="str">
            <v>Ajax</v>
          </cell>
          <cell r="AJ252">
            <v>1600</v>
          </cell>
          <cell r="AM252" t="str">
            <v>Neelands, Lindsay</v>
          </cell>
          <cell r="AN252" t="str">
            <v>Unassigned</v>
          </cell>
        </row>
        <row r="253">
          <cell r="AI253" t="str">
            <v>Belleville</v>
          </cell>
          <cell r="AJ253">
            <v>0</v>
          </cell>
          <cell r="AM253" t="str">
            <v>Neelands, Lindsay</v>
          </cell>
        </row>
        <row r="254">
          <cell r="AI254" t="str">
            <v>Whitby</v>
          </cell>
          <cell r="AJ254">
            <v>520</v>
          </cell>
          <cell r="AM254" t="str">
            <v>Neelands, Lindsay</v>
          </cell>
          <cell r="AN254" t="str">
            <v>Lowery, Chad</v>
          </cell>
        </row>
        <row r="255">
          <cell r="AI255" t="str">
            <v>Multiple</v>
          </cell>
          <cell r="AJ255">
            <v>478.10889999999984</v>
          </cell>
          <cell r="AM255" t="str">
            <v>Multiple</v>
          </cell>
          <cell r="AN255" t="str">
            <v>Multiple</v>
          </cell>
        </row>
        <row r="256">
          <cell r="AI256" t="str">
            <v>Multiple</v>
          </cell>
          <cell r="AJ256">
            <v>4375</v>
          </cell>
          <cell r="AM256" t="str">
            <v>Multiple</v>
          </cell>
          <cell r="AN256" t="str">
            <v>Multiple</v>
          </cell>
        </row>
        <row r="257">
          <cell r="AI257" t="str">
            <v>General</v>
          </cell>
          <cell r="AM257" t="str">
            <v>N/A</v>
          </cell>
          <cell r="AN257" t="str">
            <v>N/A</v>
          </cell>
        </row>
        <row r="258">
          <cell r="AI258" t="str">
            <v>General</v>
          </cell>
          <cell r="AM258" t="str">
            <v>N/A</v>
          </cell>
          <cell r="AN258" t="str">
            <v>N/A</v>
          </cell>
        </row>
        <row r="259">
          <cell r="AI259" t="str">
            <v>General</v>
          </cell>
          <cell r="AM259" t="str">
            <v>N/A</v>
          </cell>
          <cell r="AN259" t="str">
            <v>N/A</v>
          </cell>
        </row>
        <row r="260">
          <cell r="AI260" t="str">
            <v>Whitby</v>
          </cell>
          <cell r="AJ260">
            <v>0</v>
          </cell>
          <cell r="AM260" t="str">
            <v>N/A</v>
          </cell>
          <cell r="AN260" t="str">
            <v>N/A</v>
          </cell>
        </row>
        <row r="261">
          <cell r="AI261" t="str">
            <v>Whitby</v>
          </cell>
          <cell r="AJ261">
            <v>0</v>
          </cell>
          <cell r="AM261" t="str">
            <v>Unassigned</v>
          </cell>
          <cell r="AN261" t="str">
            <v>Not Required</v>
          </cell>
        </row>
        <row r="262">
          <cell r="AI262" t="str">
            <v>Whitby</v>
          </cell>
          <cell r="AJ262">
            <v>0</v>
          </cell>
          <cell r="AM262" t="str">
            <v>Cornelius, Neil</v>
          </cell>
          <cell r="AN262" t="str">
            <v>Unassigned</v>
          </cell>
        </row>
        <row r="263">
          <cell r="AI263" t="str">
            <v>Whitby</v>
          </cell>
          <cell r="AJ263">
            <v>0</v>
          </cell>
          <cell r="AM263" t="str">
            <v>Sheng, Lizhen</v>
          </cell>
          <cell r="AN263" t="str">
            <v>Westmore</v>
          </cell>
        </row>
        <row r="264">
          <cell r="AI264" t="str">
            <v>Whitby</v>
          </cell>
          <cell r="AJ264">
            <v>0</v>
          </cell>
          <cell r="AM264" t="str">
            <v>Unassigned</v>
          </cell>
          <cell r="AN264" t="str">
            <v>Unassigned</v>
          </cell>
        </row>
        <row r="265">
          <cell r="AI265" t="str">
            <v>Belleville</v>
          </cell>
          <cell r="AJ265">
            <v>0</v>
          </cell>
          <cell r="AM265" t="str">
            <v>Unassigned</v>
          </cell>
          <cell r="AN265" t="str">
            <v>Unassigned</v>
          </cell>
        </row>
        <row r="266">
          <cell r="AI266" t="str">
            <v>Multiple</v>
          </cell>
          <cell r="AJ266">
            <v>0</v>
          </cell>
          <cell r="AM266" t="str">
            <v>Cornelius, Neil</v>
          </cell>
          <cell r="AN266" t="str">
            <v>Loomans, Brian</v>
          </cell>
        </row>
        <row r="267">
          <cell r="AI267" t="str">
            <v>Brock</v>
          </cell>
          <cell r="AJ267">
            <v>0</v>
          </cell>
          <cell r="AM267" t="str">
            <v>Unassigned</v>
          </cell>
          <cell r="AN267" t="str">
            <v>Not Required</v>
          </cell>
        </row>
        <row r="268">
          <cell r="AI268" t="str">
            <v>Whitby</v>
          </cell>
          <cell r="AJ268">
            <v>20</v>
          </cell>
          <cell r="AM268" t="str">
            <v>Cornelius, Neil</v>
          </cell>
          <cell r="AN268" t="str">
            <v>Loomans, Brian</v>
          </cell>
        </row>
        <row r="269">
          <cell r="AI269" t="str">
            <v>Multiple</v>
          </cell>
          <cell r="AJ269">
            <v>0</v>
          </cell>
          <cell r="AM269" t="str">
            <v>N/A</v>
          </cell>
          <cell r="AN269" t="str">
            <v>N/A</v>
          </cell>
        </row>
        <row r="270">
          <cell r="AI270" t="str">
            <v>Belleville</v>
          </cell>
          <cell r="AJ270">
            <v>0</v>
          </cell>
          <cell r="AM270" t="str">
            <v>Unassigned</v>
          </cell>
          <cell r="AN270" t="str">
            <v>Not Required</v>
          </cell>
        </row>
        <row r="271">
          <cell r="AI271" t="str">
            <v>Multiple</v>
          </cell>
          <cell r="AJ271">
            <v>0</v>
          </cell>
          <cell r="AM271" t="str">
            <v>N/A</v>
          </cell>
          <cell r="AN271" t="str">
            <v>N/A</v>
          </cell>
        </row>
        <row r="272">
          <cell r="AI272" t="str">
            <v>Ajax</v>
          </cell>
          <cell r="AJ272">
            <v>0</v>
          </cell>
          <cell r="AM272" t="str">
            <v>Arnett, Brendan</v>
          </cell>
          <cell r="AN272" t="str">
            <v>Contractor TBD</v>
          </cell>
        </row>
        <row r="273">
          <cell r="AI273" t="str">
            <v>Ajax</v>
          </cell>
          <cell r="AJ273">
            <v>0</v>
          </cell>
          <cell r="AM273" t="str">
            <v>Arnett, Brendan</v>
          </cell>
          <cell r="AN273" t="str">
            <v>Contractor TBD</v>
          </cell>
        </row>
        <row r="274">
          <cell r="AI274" t="str">
            <v>Ajax</v>
          </cell>
          <cell r="AJ274">
            <v>0</v>
          </cell>
          <cell r="AM274" t="str">
            <v>Arnett, Brendan</v>
          </cell>
          <cell r="AN274" t="str">
            <v>Contractor TBD</v>
          </cell>
        </row>
        <row r="275">
          <cell r="AI275" t="str">
            <v>Whitby</v>
          </cell>
          <cell r="AJ275">
            <v>0</v>
          </cell>
          <cell r="AM275" t="str">
            <v>Unassigned</v>
          </cell>
          <cell r="AN275" t="str">
            <v>Not Required</v>
          </cell>
        </row>
        <row r="276">
          <cell r="AI276" t="str">
            <v>Whitby</v>
          </cell>
          <cell r="AJ276">
            <v>0</v>
          </cell>
          <cell r="AM276" t="str">
            <v>Unassigned</v>
          </cell>
          <cell r="AN276" t="str">
            <v>Not Required</v>
          </cell>
        </row>
        <row r="277">
          <cell r="AI277" t="str">
            <v>Clarington</v>
          </cell>
          <cell r="AJ277">
            <v>0</v>
          </cell>
          <cell r="AM277" t="str">
            <v>Unassigned</v>
          </cell>
          <cell r="AN277" t="str">
            <v>Not Required</v>
          </cell>
        </row>
        <row r="278">
          <cell r="AI278" t="str">
            <v>Ajax</v>
          </cell>
          <cell r="AJ278">
            <v>90</v>
          </cell>
          <cell r="AM278" t="str">
            <v>Arnett, Brendan</v>
          </cell>
          <cell r="AN278" t="str">
            <v>Westmore</v>
          </cell>
        </row>
        <row r="279">
          <cell r="AI279" t="str">
            <v>Ajax</v>
          </cell>
          <cell r="AJ279">
            <v>0</v>
          </cell>
          <cell r="AM279" t="str">
            <v>Unassigned</v>
          </cell>
          <cell r="AN279" t="str">
            <v>Not Required</v>
          </cell>
        </row>
        <row r="280">
          <cell r="AI280" t="str">
            <v>Multiple</v>
          </cell>
          <cell r="AJ280">
            <v>0</v>
          </cell>
          <cell r="AM280" t="str">
            <v>N/A</v>
          </cell>
          <cell r="AN280" t="str">
            <v>N/A</v>
          </cell>
        </row>
        <row r="281">
          <cell r="AI281" t="str">
            <v>Multiple</v>
          </cell>
          <cell r="AJ281">
            <v>0</v>
          </cell>
          <cell r="AM281" t="str">
            <v>N/A</v>
          </cell>
          <cell r="AN281" t="str">
            <v>N/A</v>
          </cell>
        </row>
        <row r="282">
          <cell r="AI282" t="str">
            <v>Ajax</v>
          </cell>
          <cell r="AJ282">
            <v>800</v>
          </cell>
          <cell r="AM282" t="str">
            <v>Neelands, Lindsay</v>
          </cell>
          <cell r="AN282" t="str">
            <v xml:space="preserve">McCarthy, Drew </v>
          </cell>
        </row>
        <row r="283">
          <cell r="AI283" t="str">
            <v>Ajax</v>
          </cell>
          <cell r="AJ283">
            <v>0</v>
          </cell>
          <cell r="AM283" t="str">
            <v>Arnett, Brendan</v>
          </cell>
          <cell r="AN283" t="str">
            <v>Aecon</v>
          </cell>
        </row>
        <row r="284">
          <cell r="AI284" t="str">
            <v>Clarington</v>
          </cell>
          <cell r="AJ284">
            <v>0</v>
          </cell>
          <cell r="AM284" t="str">
            <v>Cornelius, Neil</v>
          </cell>
          <cell r="AN284" t="str">
            <v>Not Required</v>
          </cell>
        </row>
        <row r="285">
          <cell r="AI285" t="str">
            <v>Gravenhurst</v>
          </cell>
          <cell r="AJ285">
            <v>0</v>
          </cell>
          <cell r="AM285" t="str">
            <v>N/A</v>
          </cell>
          <cell r="AN285" t="str">
            <v>N/A</v>
          </cell>
        </row>
        <row r="286">
          <cell r="AI286" t="str">
            <v>Gravenhurst</v>
          </cell>
          <cell r="AJ286">
            <v>0</v>
          </cell>
          <cell r="AM286" t="str">
            <v>Terry, Matthew</v>
          </cell>
          <cell r="AN286" t="str">
            <v>McNamara</v>
          </cell>
        </row>
        <row r="287">
          <cell r="AI287" t="str">
            <v>Brock</v>
          </cell>
          <cell r="AJ287">
            <v>0</v>
          </cell>
          <cell r="AM287" t="str">
            <v>Terry, Matthew</v>
          </cell>
          <cell r="AN287" t="str">
            <v>Westmore</v>
          </cell>
        </row>
        <row r="288">
          <cell r="AI288" t="str">
            <v>Ajax</v>
          </cell>
          <cell r="AJ288">
            <v>0</v>
          </cell>
          <cell r="AM288" t="str">
            <v>Unassigned</v>
          </cell>
          <cell r="AN288" t="str">
            <v>Not Required</v>
          </cell>
        </row>
        <row r="289">
          <cell r="AI289" t="str">
            <v>Ajax</v>
          </cell>
          <cell r="AJ289">
            <v>0</v>
          </cell>
          <cell r="AM289" t="str">
            <v>Unassigned</v>
          </cell>
          <cell r="AN289" t="str">
            <v>Not Required</v>
          </cell>
        </row>
        <row r="290">
          <cell r="AI290" t="str">
            <v>Ajax</v>
          </cell>
          <cell r="AJ290">
            <v>0</v>
          </cell>
          <cell r="AM290" t="str">
            <v>Unassigned</v>
          </cell>
          <cell r="AN290" t="str">
            <v>Not Required</v>
          </cell>
        </row>
        <row r="291">
          <cell r="AI291" t="str">
            <v>Whitby</v>
          </cell>
          <cell r="AJ291">
            <v>0</v>
          </cell>
          <cell r="AM291" t="str">
            <v>Unassigned</v>
          </cell>
          <cell r="AN291" t="str">
            <v>Not Required</v>
          </cell>
        </row>
        <row r="292">
          <cell r="AI292" t="str">
            <v>Belleville</v>
          </cell>
          <cell r="AJ292">
            <v>0</v>
          </cell>
          <cell r="AM292" t="str">
            <v>Neelands, Lindsay</v>
          </cell>
        </row>
        <row r="293">
          <cell r="AI293" t="str">
            <v>Gravenhurst</v>
          </cell>
          <cell r="AJ293">
            <v>0</v>
          </cell>
          <cell r="AM293" t="str">
            <v>N/A</v>
          </cell>
          <cell r="AN293" t="str">
            <v>N/A</v>
          </cell>
        </row>
        <row r="294">
          <cell r="AI294" t="str">
            <v>Whitby</v>
          </cell>
          <cell r="AJ294">
            <v>0</v>
          </cell>
          <cell r="AM294" t="str">
            <v>Young, Jordon</v>
          </cell>
          <cell r="AN294" t="str">
            <v>Westmore</v>
          </cell>
        </row>
        <row r="295">
          <cell r="AI295" t="str">
            <v>Whitby</v>
          </cell>
          <cell r="AJ295">
            <v>0</v>
          </cell>
          <cell r="AM295" t="str">
            <v>Unassigned</v>
          </cell>
          <cell r="AN295" t="str">
            <v>Not Required</v>
          </cell>
        </row>
        <row r="296">
          <cell r="AI296" t="str">
            <v>Multiple</v>
          </cell>
          <cell r="AJ296">
            <v>75</v>
          </cell>
          <cell r="AM296" t="str">
            <v>Multiple</v>
          </cell>
          <cell r="AN296" t="str">
            <v>Multiple</v>
          </cell>
        </row>
        <row r="297">
          <cell r="AI297" t="str">
            <v>Whitby</v>
          </cell>
          <cell r="AJ297">
            <v>0</v>
          </cell>
          <cell r="AM297" t="str">
            <v>Unassigned</v>
          </cell>
          <cell r="AN297" t="str">
            <v>Not Required</v>
          </cell>
        </row>
        <row r="298">
          <cell r="AI298" t="str">
            <v>Ajax</v>
          </cell>
          <cell r="AJ298">
            <v>0</v>
          </cell>
          <cell r="AM298" t="str">
            <v>Cornelius, Neil</v>
          </cell>
          <cell r="AN298" t="str">
            <v>Loomans, Brian</v>
          </cell>
        </row>
        <row r="299">
          <cell r="AI299" t="str">
            <v>Brock</v>
          </cell>
          <cell r="AJ299">
            <v>0</v>
          </cell>
          <cell r="AM299" t="str">
            <v>Neelands, Lindsay</v>
          </cell>
          <cell r="AN299" t="str">
            <v>Neelands, Lindsay</v>
          </cell>
        </row>
        <row r="300">
          <cell r="AI300" t="str">
            <v>Ajax</v>
          </cell>
          <cell r="AJ300">
            <v>0</v>
          </cell>
          <cell r="AM300" t="str">
            <v>N/A</v>
          </cell>
          <cell r="AN300" t="str">
            <v>N/A</v>
          </cell>
        </row>
        <row r="301">
          <cell r="AI301" t="str">
            <v>Ajax</v>
          </cell>
          <cell r="AJ301">
            <v>0</v>
          </cell>
          <cell r="AM301" t="str">
            <v>Unassigned</v>
          </cell>
          <cell r="AN301" t="str">
            <v>Not Required</v>
          </cell>
        </row>
        <row r="302">
          <cell r="AI302" t="str">
            <v>Ajax</v>
          </cell>
          <cell r="AJ302">
            <v>0</v>
          </cell>
          <cell r="AM302" t="str">
            <v>Unassigned</v>
          </cell>
          <cell r="AN302" t="str">
            <v>Not Required</v>
          </cell>
        </row>
        <row r="303">
          <cell r="AI303" t="str">
            <v>Multiple</v>
          </cell>
          <cell r="AJ303">
            <v>0</v>
          </cell>
          <cell r="AM303" t="str">
            <v>Multiple</v>
          </cell>
          <cell r="AN303" t="str">
            <v>Multiple</v>
          </cell>
        </row>
        <row r="304">
          <cell r="AI304" t="str">
            <v>Whitby</v>
          </cell>
          <cell r="AJ304">
            <v>0</v>
          </cell>
          <cell r="AM304" t="str">
            <v>Neelands, Lindsay</v>
          </cell>
          <cell r="AN304" t="str">
            <v>Unassigned</v>
          </cell>
        </row>
        <row r="305">
          <cell r="AI305" t="str">
            <v>Gravenhurst</v>
          </cell>
          <cell r="AJ305">
            <v>0</v>
          </cell>
          <cell r="AM305" t="str">
            <v>N/A</v>
          </cell>
          <cell r="AN305" t="str">
            <v>N/A</v>
          </cell>
        </row>
        <row r="306">
          <cell r="AI306" t="str">
            <v>Ajax</v>
          </cell>
          <cell r="AJ306">
            <v>0</v>
          </cell>
          <cell r="AM306" t="str">
            <v>Cornelius, Neil</v>
          </cell>
          <cell r="AN306" t="str">
            <v>Loomans, Brian</v>
          </cell>
        </row>
        <row r="307">
          <cell r="AI307" t="str">
            <v>Whitby</v>
          </cell>
          <cell r="AJ307">
            <v>0</v>
          </cell>
          <cell r="AM307" t="str">
            <v>Unassigned</v>
          </cell>
          <cell r="AN307" t="str">
            <v>Not Required</v>
          </cell>
        </row>
        <row r="308">
          <cell r="AI308" t="str">
            <v>Brock</v>
          </cell>
          <cell r="AJ308">
            <v>0</v>
          </cell>
          <cell r="AM308" t="str">
            <v>Unassigned</v>
          </cell>
          <cell r="AN308" t="str">
            <v>Not Required</v>
          </cell>
        </row>
        <row r="309">
          <cell r="AI309" t="str">
            <v>Ajax</v>
          </cell>
          <cell r="AJ309">
            <v>0</v>
          </cell>
          <cell r="AM309" t="str">
            <v>Neelands, Lindsay</v>
          </cell>
          <cell r="AN309" t="str">
            <v>Lowery, Chad</v>
          </cell>
        </row>
        <row r="310">
          <cell r="AI310" t="str">
            <v>Whitby</v>
          </cell>
          <cell r="AJ310">
            <v>0</v>
          </cell>
          <cell r="AM310" t="str">
            <v>Unassigned</v>
          </cell>
          <cell r="AN310" t="str">
            <v>Not Required</v>
          </cell>
        </row>
        <row r="311">
          <cell r="AI311" t="str">
            <v>Multiple</v>
          </cell>
          <cell r="AJ311">
            <v>0</v>
          </cell>
          <cell r="AM311" t="str">
            <v>N/A</v>
          </cell>
          <cell r="AN311" t="str">
            <v>N/A</v>
          </cell>
        </row>
        <row r="312">
          <cell r="AI312" t="str">
            <v>General</v>
          </cell>
          <cell r="AM312" t="str">
            <v>N/A</v>
          </cell>
          <cell r="AN312" t="str">
            <v>N/A</v>
          </cell>
        </row>
        <row r="313">
          <cell r="AI313" t="str">
            <v>Gravenhurst</v>
          </cell>
          <cell r="AJ313">
            <v>0</v>
          </cell>
          <cell r="AM313" t="str">
            <v>N/A</v>
          </cell>
          <cell r="AN313" t="str">
            <v>N/A</v>
          </cell>
        </row>
        <row r="314">
          <cell r="AI314" t="str">
            <v>Belleville</v>
          </cell>
          <cell r="AJ314">
            <v>0</v>
          </cell>
          <cell r="AM314" t="str">
            <v>Unassigned</v>
          </cell>
          <cell r="AN314" t="str">
            <v>Not Required</v>
          </cell>
        </row>
        <row r="315">
          <cell r="AI315" t="str">
            <v>Belleville</v>
          </cell>
          <cell r="AJ315">
            <v>0</v>
          </cell>
          <cell r="AM315" t="str">
            <v>Unassigned</v>
          </cell>
          <cell r="AN315" t="str">
            <v>Unassigned</v>
          </cell>
        </row>
        <row r="316">
          <cell r="AI316" t="str">
            <v>Ajax</v>
          </cell>
          <cell r="AJ316">
            <v>0</v>
          </cell>
          <cell r="AM316" t="str">
            <v>Neelands, Lindsay</v>
          </cell>
          <cell r="AN316" t="str">
            <v>Unassigned</v>
          </cell>
        </row>
        <row r="317">
          <cell r="AI317" t="str">
            <v>Ajax</v>
          </cell>
          <cell r="AM317" t="str">
            <v>N/A</v>
          </cell>
          <cell r="AN317" t="str">
            <v>N/A</v>
          </cell>
        </row>
        <row r="318">
          <cell r="AI318" t="str">
            <v>Ajax</v>
          </cell>
          <cell r="AJ318">
            <v>0</v>
          </cell>
          <cell r="AM318" t="str">
            <v>Cornelius, Neil</v>
          </cell>
          <cell r="AN318" t="str">
            <v>Loomans, Brian</v>
          </cell>
        </row>
        <row r="319">
          <cell r="AI319" t="str">
            <v>Multiple</v>
          </cell>
          <cell r="AJ319">
            <v>0</v>
          </cell>
          <cell r="AM319" t="str">
            <v>N/A</v>
          </cell>
          <cell r="AN319" t="str">
            <v>N/A</v>
          </cell>
        </row>
        <row r="320">
          <cell r="AI320" t="str">
            <v>Multiple</v>
          </cell>
          <cell r="AJ320">
            <v>0</v>
          </cell>
          <cell r="AM320" t="str">
            <v>Cornelius, Neil</v>
          </cell>
          <cell r="AN320" t="str">
            <v>Loomans, Brian</v>
          </cell>
        </row>
        <row r="321">
          <cell r="AI321" t="str">
            <v>Whitby</v>
          </cell>
          <cell r="AJ321">
            <v>0</v>
          </cell>
          <cell r="AM321" t="str">
            <v>Cornelius, Neil</v>
          </cell>
          <cell r="AN321" t="str">
            <v>Loomans, Brian</v>
          </cell>
        </row>
        <row r="322">
          <cell r="AI322" t="str">
            <v>Belleville</v>
          </cell>
          <cell r="AJ322">
            <v>0</v>
          </cell>
          <cell r="AM322" t="str">
            <v>Cornelius, Neil</v>
          </cell>
          <cell r="AN322" t="str">
            <v>Loomans, Brian</v>
          </cell>
        </row>
        <row r="323">
          <cell r="AI323" t="str">
            <v>Ajax</v>
          </cell>
          <cell r="AJ323">
            <v>0</v>
          </cell>
          <cell r="AM323" t="str">
            <v>Cornelius, Neil</v>
          </cell>
          <cell r="AN323" t="str">
            <v>Loomans, Brian</v>
          </cell>
        </row>
        <row r="324">
          <cell r="AI324" t="str">
            <v>Multiple</v>
          </cell>
          <cell r="AJ324">
            <v>0</v>
          </cell>
          <cell r="AM324" t="str">
            <v>N/A</v>
          </cell>
          <cell r="AN324" t="str">
            <v>N/A</v>
          </cell>
        </row>
        <row r="325">
          <cell r="AJ325">
            <v>0</v>
          </cell>
        </row>
        <row r="326">
          <cell r="AJ326">
            <v>0</v>
          </cell>
        </row>
        <row r="327">
          <cell r="AI327" t="str">
            <v>Whitby</v>
          </cell>
          <cell r="AJ327">
            <v>470</v>
          </cell>
          <cell r="AM327" t="str">
            <v>Neelands, Lindsay</v>
          </cell>
          <cell r="AN327" t="str">
            <v>Lowery, Chad</v>
          </cell>
        </row>
        <row r="328">
          <cell r="AI328" t="str">
            <v>Whitby</v>
          </cell>
          <cell r="AJ328">
            <v>320</v>
          </cell>
          <cell r="AM328" t="str">
            <v>Neelands, Lindsay</v>
          </cell>
          <cell r="AN328" t="str">
            <v>Unassigned</v>
          </cell>
        </row>
        <row r="329">
          <cell r="AI329" t="str">
            <v>Whitby</v>
          </cell>
          <cell r="AJ329">
            <v>320</v>
          </cell>
          <cell r="AM329" t="str">
            <v>Neelands, Lindsay</v>
          </cell>
          <cell r="AN329" t="str">
            <v>Unassigned</v>
          </cell>
        </row>
        <row r="330">
          <cell r="AI330" t="str">
            <v>Whitby</v>
          </cell>
          <cell r="AJ330">
            <v>0</v>
          </cell>
          <cell r="AM330" t="str">
            <v>Neelands, Lindsay</v>
          </cell>
          <cell r="AN330" t="str">
            <v>Unassigned</v>
          </cell>
        </row>
      </sheetData>
      <sheetData sheetId="7"/>
      <sheetData sheetId="8"/>
      <sheetData sheetId="9"/>
      <sheetData sheetId="10">
        <row r="1">
          <cell r="H1">
            <v>95577168.463857099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OM&amp;A Summary"/>
      <sheetName val="Capital Summary"/>
      <sheetName val="WRZ ICM Threshold 2025 PCI"/>
      <sheetName val="VRZ ICM Threshold 2025 PCI"/>
      <sheetName val="WRZ ICM Threshold Actual PC2025"/>
      <sheetName val="VRZ ICM Threshold Actual PC2025"/>
      <sheetName val="WRZ ICM Threshold Actual PCI"/>
      <sheetName val="VRZ ICM Threshold Actual PCI"/>
    </sheetNames>
    <sheetDataSet>
      <sheetData sheetId="0"/>
      <sheetData sheetId="1">
        <row r="1">
          <cell r="G1">
            <v>2020</v>
          </cell>
        </row>
      </sheetData>
      <sheetData sheetId="2"/>
      <sheetData sheetId="3">
        <row r="16">
          <cell r="E16">
            <v>3.3000000000000002E-2</v>
          </cell>
        </row>
        <row r="20">
          <cell r="E20">
            <v>3.9903130198614507E-3</v>
          </cell>
        </row>
        <row r="49">
          <cell r="E49">
            <v>238106078.248</v>
          </cell>
        </row>
        <row r="51">
          <cell r="E51">
            <v>11232271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EF61-E4CB-47C7-80D0-4C4D59A1EE6C}">
  <dimension ref="A1:T76"/>
  <sheetViews>
    <sheetView tabSelected="1" zoomScale="98" workbookViewId="0">
      <selection activeCell="J27" sqref="J27"/>
    </sheetView>
  </sheetViews>
  <sheetFormatPr defaultColWidth="8.85546875" defaultRowHeight="15" x14ac:dyDescent="0.25"/>
  <cols>
    <col min="1" max="1" width="77.140625" customWidth="1"/>
    <col min="2" max="2" width="15.5703125" customWidth="1"/>
    <col min="3" max="3" width="15.42578125" customWidth="1"/>
    <col min="4" max="4" width="15.85546875" customWidth="1"/>
    <col min="5" max="5" width="15.5703125" customWidth="1"/>
    <col min="6" max="6" width="18.85546875" customWidth="1"/>
    <col min="7" max="7" width="15.85546875" customWidth="1"/>
    <col min="8" max="8" width="16.42578125" customWidth="1"/>
    <col min="9" max="11" width="15.5703125" customWidth="1"/>
    <col min="12" max="18" width="17.140625" bestFit="1" customWidth="1"/>
    <col min="19" max="19" width="18.140625" customWidth="1"/>
    <col min="20" max="20" width="18.7109375" customWidth="1"/>
    <col min="21" max="21" width="16.28515625" bestFit="1" customWidth="1"/>
    <col min="22" max="25" width="9.85546875" bestFit="1" customWidth="1"/>
  </cols>
  <sheetData>
    <row r="1" spans="1:19" x14ac:dyDescent="0.25">
      <c r="A1" s="1" t="s">
        <v>0</v>
      </c>
    </row>
    <row r="4" spans="1:19" ht="18.75" x14ac:dyDescent="0.3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</row>
    <row r="5" spans="1:19" ht="15.75" x14ac:dyDescent="0.25">
      <c r="A5" s="2" t="s">
        <v>2</v>
      </c>
      <c r="B5" s="2">
        <v>2010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2">
        <v>2018</v>
      </c>
      <c r="K5" s="2">
        <v>2019</v>
      </c>
      <c r="L5" s="2">
        <v>2020</v>
      </c>
      <c r="M5" s="2">
        <v>2021</v>
      </c>
      <c r="N5" s="2">
        <v>2022</v>
      </c>
      <c r="O5" s="2">
        <v>2023</v>
      </c>
      <c r="P5" s="2">
        <v>2024</v>
      </c>
      <c r="Q5" s="2">
        <v>2025</v>
      </c>
      <c r="R5" s="2">
        <v>2026</v>
      </c>
      <c r="S5" s="2" t="s">
        <v>3</v>
      </c>
    </row>
    <row r="6" spans="1:19" ht="15.75" x14ac:dyDescent="0.25">
      <c r="A6" s="3" t="s">
        <v>4</v>
      </c>
      <c r="B6" s="4"/>
      <c r="C6" s="4"/>
      <c r="D6" s="5">
        <v>5.7999999999999996E-3</v>
      </c>
      <c r="E6" s="5">
        <v>1.0800000000000001E-2</v>
      </c>
      <c r="F6" s="5">
        <v>1.4000000000000002E-2</v>
      </c>
      <c r="G6" s="5">
        <v>1.2999999999999999E-2</v>
      </c>
      <c r="H6" s="5">
        <v>1.8000000000000002E-2</v>
      </c>
      <c r="I6" s="5">
        <v>1.6E-2</v>
      </c>
      <c r="J6" s="5">
        <v>6.0000000000000001E-3</v>
      </c>
      <c r="K6" s="5">
        <v>8.9999999999999993E-3</v>
      </c>
      <c r="L6" s="5">
        <v>1.4E-2</v>
      </c>
      <c r="M6" s="5">
        <v>1.6E-2</v>
      </c>
      <c r="N6" s="5">
        <v>2.7000000000000003E-2</v>
      </c>
      <c r="O6" s="5">
        <v>3.3999999999999996E-2</v>
      </c>
      <c r="P6" s="5">
        <v>4.4999999999999998E-2</v>
      </c>
      <c r="Q6" s="5">
        <v>3.2999999999999995E-2</v>
      </c>
      <c r="R6" s="6">
        <v>3.4000000000000002E-2</v>
      </c>
      <c r="S6" s="7"/>
    </row>
    <row r="7" spans="1:19" ht="15.75" x14ac:dyDescent="0.25">
      <c r="A7" s="3" t="s">
        <v>5</v>
      </c>
      <c r="B7" s="4"/>
      <c r="C7" s="4"/>
      <c r="D7" s="5"/>
      <c r="E7" s="5"/>
      <c r="F7" s="5"/>
      <c r="G7" s="5">
        <v>1.3000000000000001E-2</v>
      </c>
      <c r="H7" s="5">
        <v>1.8000000000000002E-2</v>
      </c>
      <c r="I7" s="5">
        <v>1.6E-2</v>
      </c>
      <c r="J7" s="5">
        <v>9.0000000000000011E-3</v>
      </c>
      <c r="K7" s="5">
        <v>1.2E-2</v>
      </c>
      <c r="L7" s="5">
        <v>1.7000000000000001E-2</v>
      </c>
      <c r="M7" s="5">
        <v>1.9E-2</v>
      </c>
      <c r="N7" s="5">
        <v>3.0000000000000002E-2</v>
      </c>
      <c r="O7" s="5">
        <v>3.3999999999999996E-2</v>
      </c>
      <c r="P7" s="5">
        <v>4.4999999999999998E-2</v>
      </c>
      <c r="Q7" s="5">
        <v>3.2999999999999995E-2</v>
      </c>
      <c r="R7" s="6">
        <v>3.4000000000000002E-2</v>
      </c>
      <c r="S7" s="7"/>
    </row>
    <row r="8" spans="1:19" ht="15.75" x14ac:dyDescent="0.25">
      <c r="A8" s="3" t="s">
        <v>6</v>
      </c>
      <c r="B8" s="4"/>
      <c r="C8" s="4"/>
      <c r="D8" s="5">
        <v>1.1900000000000001E-2</v>
      </c>
      <c r="E8" s="5">
        <v>1.1900000000000001E-2</v>
      </c>
      <c r="F8" s="5">
        <v>1.1900000000000001E-2</v>
      </c>
      <c r="G8" s="5">
        <v>1.1900000000000001E-2</v>
      </c>
      <c r="H8" s="5">
        <v>1.1900000000000001E-2</v>
      </c>
      <c r="I8" s="5">
        <v>1.1900000000000001E-2</v>
      </c>
      <c r="J8" s="5">
        <v>1.1900000000000001E-2</v>
      </c>
      <c r="K8" s="5">
        <v>1.1900000000000001E-2</v>
      </c>
      <c r="L8" s="5">
        <v>1.1900000000000001E-2</v>
      </c>
      <c r="M8" s="5">
        <v>1.1900000000000001E-2</v>
      </c>
      <c r="N8" s="5">
        <v>1.1900000000000001E-2</v>
      </c>
      <c r="O8" s="5">
        <v>1.1900000000000001E-2</v>
      </c>
      <c r="P8" s="5">
        <v>1.1900000000000001E-2</v>
      </c>
      <c r="Q8" s="5">
        <v>1.1900000000000001E-2</v>
      </c>
      <c r="R8" s="6">
        <v>1.1900000000000001E-2</v>
      </c>
      <c r="S8" s="7"/>
    </row>
    <row r="9" spans="1:19" ht="15.75" x14ac:dyDescent="0.25">
      <c r="A9" s="3" t="s">
        <v>7</v>
      </c>
      <c r="B9" s="4"/>
      <c r="C9" s="4"/>
      <c r="D9" s="5"/>
      <c r="E9" s="5"/>
      <c r="F9" s="5"/>
      <c r="G9" s="5">
        <v>5.1999999999999998E-3</v>
      </c>
      <c r="H9" s="5">
        <v>5.1999999999999998E-3</v>
      </c>
      <c r="I9" s="5">
        <v>5.1999999999999998E-3</v>
      </c>
      <c r="J9" s="5">
        <v>5.1999999999999998E-3</v>
      </c>
      <c r="K9" s="5">
        <v>5.1999999999999998E-3</v>
      </c>
      <c r="L9" s="5">
        <v>5.1999999999999998E-3</v>
      </c>
      <c r="M9" s="5">
        <v>5.1999999999999998E-3</v>
      </c>
      <c r="N9" s="5">
        <v>5.1999999999999998E-3</v>
      </c>
      <c r="O9" s="5">
        <v>5.1999999999999998E-3</v>
      </c>
      <c r="P9" s="5">
        <v>5.1999999999999998E-3</v>
      </c>
      <c r="Q9" s="5">
        <v>5.1999999999999998E-3</v>
      </c>
      <c r="R9" s="6">
        <v>5.1999999999999998E-3</v>
      </c>
      <c r="S9" s="7"/>
    </row>
    <row r="10" spans="1:19" ht="15.75" x14ac:dyDescent="0.25">
      <c r="A10" s="8" t="s">
        <v>8</v>
      </c>
      <c r="B10" s="9">
        <v>10317005</v>
      </c>
      <c r="C10" s="10">
        <f>B10</f>
        <v>10317005</v>
      </c>
      <c r="D10" s="10">
        <f>C10+(1+D6)</f>
        <v>10317006.005799999</v>
      </c>
      <c r="E10" s="10">
        <f>D10+(1+E6)</f>
        <v>10317007.0166</v>
      </c>
      <c r="F10" s="10">
        <f>E10+(1+F6)</f>
        <v>10317008.0306</v>
      </c>
      <c r="G10" s="10">
        <f>F10+(1+G6)</f>
        <v>10317009.0436</v>
      </c>
      <c r="H10" s="10">
        <f t="shared" ref="G10:R11" si="0">G10+(1+H6)</f>
        <v>10317010.0616</v>
      </c>
      <c r="I10" s="10">
        <f t="shared" si="0"/>
        <v>10317011.0776</v>
      </c>
      <c r="J10" s="10">
        <f t="shared" si="0"/>
        <v>10317012.0836</v>
      </c>
      <c r="K10" s="10">
        <f t="shared" si="0"/>
        <v>10317013.092599999</v>
      </c>
      <c r="L10" s="10">
        <f t="shared" si="0"/>
        <v>10317014.1066</v>
      </c>
      <c r="M10" s="10">
        <f t="shared" si="0"/>
        <v>10317015.1226</v>
      </c>
      <c r="N10" s="10">
        <f t="shared" si="0"/>
        <v>10317016.149600001</v>
      </c>
      <c r="O10" s="10">
        <f t="shared" si="0"/>
        <v>10317017.183600001</v>
      </c>
      <c r="P10" s="10">
        <f t="shared" si="0"/>
        <v>10317018.228600001</v>
      </c>
      <c r="Q10" s="10">
        <f t="shared" si="0"/>
        <v>10317019.261600001</v>
      </c>
      <c r="R10" s="11">
        <f t="shared" si="0"/>
        <v>10317020.295600001</v>
      </c>
      <c r="S10" s="12">
        <f>SUM(L10:R10)</f>
        <v>72219120.348200008</v>
      </c>
    </row>
    <row r="11" spans="1:19" ht="15.75" x14ac:dyDescent="0.25">
      <c r="A11" s="8" t="s">
        <v>9</v>
      </c>
      <c r="B11" s="13"/>
      <c r="C11" s="13"/>
      <c r="D11" s="13"/>
      <c r="E11" s="13"/>
      <c r="F11" s="9">
        <v>27573789</v>
      </c>
      <c r="G11" s="10">
        <f t="shared" si="0"/>
        <v>27573790.013</v>
      </c>
      <c r="H11" s="10">
        <f t="shared" si="0"/>
        <v>27573791.030999999</v>
      </c>
      <c r="I11" s="10">
        <f t="shared" si="0"/>
        <v>27573792.046999998</v>
      </c>
      <c r="J11" s="10">
        <f t="shared" si="0"/>
        <v>27573793.055999998</v>
      </c>
      <c r="K11" s="10">
        <f t="shared" si="0"/>
        <v>27573794.067999996</v>
      </c>
      <c r="L11" s="10">
        <f t="shared" si="0"/>
        <v>27573795.084999997</v>
      </c>
      <c r="M11" s="10">
        <f t="shared" si="0"/>
        <v>27573796.103999998</v>
      </c>
      <c r="N11" s="10">
        <f t="shared" si="0"/>
        <v>27573797.134</v>
      </c>
      <c r="O11" s="10">
        <f t="shared" si="0"/>
        <v>27573798.168000001</v>
      </c>
      <c r="P11" s="10">
        <f t="shared" si="0"/>
        <v>27573799.213000003</v>
      </c>
      <c r="Q11" s="10">
        <f t="shared" si="0"/>
        <v>27573800.246000003</v>
      </c>
      <c r="R11" s="11">
        <f t="shared" si="0"/>
        <v>27573801.280000005</v>
      </c>
      <c r="S11" s="12">
        <f t="shared" ref="S11:S14" si="1">SUM(L11:R11)</f>
        <v>193016587.22999999</v>
      </c>
    </row>
    <row r="12" spans="1:19" s="1" customFormat="1" x14ac:dyDescent="0.25">
      <c r="A12" s="14" t="s">
        <v>10</v>
      </c>
      <c r="B12" s="15">
        <f>B10+B11</f>
        <v>10317005</v>
      </c>
      <c r="C12" s="15">
        <f t="shared" ref="C12:R12" si="2">C10+C11</f>
        <v>10317005</v>
      </c>
      <c r="D12" s="15">
        <f t="shared" si="2"/>
        <v>10317006.005799999</v>
      </c>
      <c r="E12" s="15">
        <f t="shared" si="2"/>
        <v>10317007.0166</v>
      </c>
      <c r="F12" s="15">
        <f t="shared" si="2"/>
        <v>37890797.030599996</v>
      </c>
      <c r="G12" s="15">
        <f t="shared" si="2"/>
        <v>37890799.056600004</v>
      </c>
      <c r="H12" s="15">
        <f t="shared" si="2"/>
        <v>37890801.092600003</v>
      </c>
      <c r="I12" s="15">
        <f t="shared" si="2"/>
        <v>37890803.124600001</v>
      </c>
      <c r="J12" s="15">
        <f t="shared" si="2"/>
        <v>37890805.139599994</v>
      </c>
      <c r="K12" s="15">
        <f t="shared" si="2"/>
        <v>37890807.160599992</v>
      </c>
      <c r="L12" s="15">
        <f t="shared" si="2"/>
        <v>37890809.191599995</v>
      </c>
      <c r="M12" s="15">
        <f t="shared" si="2"/>
        <v>37890811.226599999</v>
      </c>
      <c r="N12" s="15">
        <f t="shared" si="2"/>
        <v>37890813.283600003</v>
      </c>
      <c r="O12" s="15">
        <f t="shared" si="2"/>
        <v>37890815.351600006</v>
      </c>
      <c r="P12" s="15">
        <f t="shared" si="2"/>
        <v>37890817.441600002</v>
      </c>
      <c r="Q12" s="15">
        <f t="shared" si="2"/>
        <v>37890819.507600002</v>
      </c>
      <c r="R12" s="16">
        <f t="shared" si="2"/>
        <v>37890821.575600006</v>
      </c>
      <c r="S12" s="17">
        <f t="shared" si="1"/>
        <v>265235707.57819998</v>
      </c>
    </row>
    <row r="13" spans="1:19" x14ac:dyDescent="0.25">
      <c r="A13" s="7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8">
        <v>35190386.211000003</v>
      </c>
      <c r="M13" s="18">
        <v>53425261.409999996</v>
      </c>
      <c r="N13" s="18">
        <v>78409172.780000001</v>
      </c>
      <c r="O13" s="18">
        <v>52545343.770000003</v>
      </c>
      <c r="P13" s="18">
        <v>68874028.299999997</v>
      </c>
      <c r="Q13" s="18">
        <v>59751811</v>
      </c>
      <c r="R13" s="19">
        <v>77199087.896599993</v>
      </c>
      <c r="S13" s="12">
        <f t="shared" si="1"/>
        <v>425395091.36760002</v>
      </c>
    </row>
    <row r="14" spans="1:19" x14ac:dyDescent="0.25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20">
        <f>L12-L13</f>
        <v>2700422.980599992</v>
      </c>
      <c r="M14" s="20">
        <f>M12-M13</f>
        <v>-15534450.183399998</v>
      </c>
      <c r="N14" s="20">
        <f t="shared" ref="N14:R14" si="3">N12-N13</f>
        <v>-40518359.496399999</v>
      </c>
      <c r="O14" s="20">
        <f t="shared" si="3"/>
        <v>-14654528.418399997</v>
      </c>
      <c r="P14" s="20">
        <f t="shared" si="3"/>
        <v>-30983210.858399995</v>
      </c>
      <c r="Q14" s="20">
        <f t="shared" si="3"/>
        <v>-21860991.492399998</v>
      </c>
      <c r="R14" s="21">
        <f t="shared" si="3"/>
        <v>-39308266.320999987</v>
      </c>
      <c r="S14" s="21">
        <f t="shared" si="1"/>
        <v>-160159383.78939995</v>
      </c>
    </row>
    <row r="17" spans="1:19" s="22" customFormat="1" ht="18.75" x14ac:dyDescent="0.3">
      <c r="A17" s="71" t="s">
        <v>66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</row>
    <row r="18" spans="1:19" s="22" customFormat="1" ht="15.75" x14ac:dyDescent="0.25">
      <c r="A18" s="2" t="s">
        <v>2</v>
      </c>
      <c r="B18" s="2">
        <v>2010</v>
      </c>
      <c r="C18" s="2">
        <v>2011</v>
      </c>
      <c r="D18" s="2">
        <v>2012</v>
      </c>
      <c r="E18" s="2">
        <v>2013</v>
      </c>
      <c r="F18" s="2">
        <v>2014</v>
      </c>
      <c r="G18" s="2">
        <v>2015</v>
      </c>
      <c r="H18" s="2">
        <v>2016</v>
      </c>
      <c r="I18" s="2">
        <v>2017</v>
      </c>
      <c r="J18" s="2">
        <v>2018</v>
      </c>
      <c r="K18" s="2">
        <v>2019</v>
      </c>
      <c r="L18" s="2">
        <v>2020</v>
      </c>
      <c r="M18" s="2">
        <v>2021</v>
      </c>
      <c r="N18" s="2">
        <v>2022</v>
      </c>
      <c r="O18" s="2">
        <v>2023</v>
      </c>
      <c r="P18" s="2">
        <v>2024</v>
      </c>
      <c r="Q18" s="2">
        <v>2025</v>
      </c>
      <c r="R18" s="2">
        <v>2026</v>
      </c>
      <c r="S18" s="2" t="s">
        <v>3</v>
      </c>
    </row>
    <row r="19" spans="1:19" s="22" customFormat="1" ht="15.75" x14ac:dyDescent="0.25">
      <c r="A19" s="3" t="s">
        <v>4</v>
      </c>
      <c r="B19" s="4"/>
      <c r="C19" s="4"/>
      <c r="D19" s="5">
        <v>5.7999999999999996E-3</v>
      </c>
      <c r="E19" s="5">
        <v>1.0800000000000001E-2</v>
      </c>
      <c r="F19" s="5">
        <v>1.4000000000000002E-2</v>
      </c>
      <c r="G19" s="5">
        <v>1.2999999999999999E-2</v>
      </c>
      <c r="H19" s="5">
        <v>1.8000000000000002E-2</v>
      </c>
      <c r="I19" s="5">
        <v>1.6E-2</v>
      </c>
      <c r="J19" s="5">
        <v>6.0000000000000001E-3</v>
      </c>
      <c r="K19" s="5">
        <v>8.9999999999999993E-3</v>
      </c>
      <c r="L19" s="5">
        <v>1.4E-2</v>
      </c>
      <c r="M19" s="5">
        <v>1.6E-2</v>
      </c>
      <c r="N19" s="5">
        <v>2.7000000000000003E-2</v>
      </c>
      <c r="O19" s="5">
        <v>3.3999999999999996E-2</v>
      </c>
      <c r="P19" s="5">
        <v>4.4999999999999998E-2</v>
      </c>
      <c r="Q19" s="5">
        <v>3.2999999999999995E-2</v>
      </c>
      <c r="R19" s="6">
        <v>3.4000000000000002E-2</v>
      </c>
      <c r="S19" s="7"/>
    </row>
    <row r="20" spans="1:19" s="22" customFormat="1" ht="15.75" x14ac:dyDescent="0.25">
      <c r="A20" s="3" t="s">
        <v>5</v>
      </c>
      <c r="B20" s="4"/>
      <c r="C20" s="4"/>
      <c r="D20" s="5"/>
      <c r="E20" s="5"/>
      <c r="F20" s="5"/>
      <c r="G20" s="5">
        <v>1.3000000000000001E-2</v>
      </c>
      <c r="H20" s="5">
        <v>1.8000000000000002E-2</v>
      </c>
      <c r="I20" s="5">
        <v>1.6E-2</v>
      </c>
      <c r="J20" s="5">
        <v>9.0000000000000011E-3</v>
      </c>
      <c r="K20" s="5">
        <v>1.2E-2</v>
      </c>
      <c r="L20" s="5">
        <v>1.7000000000000001E-2</v>
      </c>
      <c r="M20" s="5">
        <v>1.9E-2</v>
      </c>
      <c r="N20" s="5">
        <v>3.0000000000000002E-2</v>
      </c>
      <c r="O20" s="5">
        <v>3.3999999999999996E-2</v>
      </c>
      <c r="P20" s="5">
        <v>4.4999999999999998E-2</v>
      </c>
      <c r="Q20" s="5">
        <v>3.2999999999999995E-2</v>
      </c>
      <c r="R20" s="6">
        <v>3.4000000000000002E-2</v>
      </c>
      <c r="S20" s="7"/>
    </row>
    <row r="21" spans="1:19" s="22" customFormat="1" ht="15.75" x14ac:dyDescent="0.25">
      <c r="A21" s="3" t="s">
        <v>6</v>
      </c>
      <c r="B21" s="4"/>
      <c r="C21" s="4"/>
      <c r="D21" s="5">
        <v>1.1900000000000001E-2</v>
      </c>
      <c r="E21" s="5">
        <v>1.1900000000000001E-2</v>
      </c>
      <c r="F21" s="5">
        <v>1.1900000000000001E-2</v>
      </c>
      <c r="G21" s="5">
        <v>1.1900000000000001E-2</v>
      </c>
      <c r="H21" s="5">
        <v>1.1900000000000001E-2</v>
      </c>
      <c r="I21" s="5">
        <v>1.1900000000000001E-2</v>
      </c>
      <c r="J21" s="5">
        <v>1.1900000000000001E-2</v>
      </c>
      <c r="K21" s="5">
        <v>1.1900000000000001E-2</v>
      </c>
      <c r="L21" s="5">
        <v>1.1900000000000001E-2</v>
      </c>
      <c r="M21" s="5">
        <v>1.1900000000000001E-2</v>
      </c>
      <c r="N21" s="5">
        <v>1.1900000000000001E-2</v>
      </c>
      <c r="O21" s="5">
        <v>1.1900000000000001E-2</v>
      </c>
      <c r="P21" s="5">
        <v>1.1900000000000001E-2</v>
      </c>
      <c r="Q21" s="5">
        <v>1.1900000000000001E-2</v>
      </c>
      <c r="R21" s="6">
        <v>1.1900000000000001E-2</v>
      </c>
      <c r="S21" s="7"/>
    </row>
    <row r="22" spans="1:19" s="22" customFormat="1" ht="15.75" x14ac:dyDescent="0.25">
      <c r="A22" s="3" t="s">
        <v>7</v>
      </c>
      <c r="B22" s="4"/>
      <c r="C22" s="4"/>
      <c r="D22" s="5"/>
      <c r="E22" s="5"/>
      <c r="F22" s="5"/>
      <c r="G22" s="5">
        <v>5.1999999999999998E-3</v>
      </c>
      <c r="H22" s="5">
        <v>5.1999999999999998E-3</v>
      </c>
      <c r="I22" s="5">
        <v>5.1999999999999998E-3</v>
      </c>
      <c r="J22" s="5">
        <v>5.1999999999999998E-3</v>
      </c>
      <c r="K22" s="5">
        <v>5.1999999999999998E-3</v>
      </c>
      <c r="L22" s="5">
        <v>5.1999999999999998E-3</v>
      </c>
      <c r="M22" s="5">
        <v>5.1999999999999998E-3</v>
      </c>
      <c r="N22" s="5">
        <v>5.1999999999999998E-3</v>
      </c>
      <c r="O22" s="5">
        <v>5.1999999999999998E-3</v>
      </c>
      <c r="P22" s="5">
        <v>5.1999999999999998E-3</v>
      </c>
      <c r="Q22" s="5">
        <v>5.1999999999999998E-3</v>
      </c>
      <c r="R22" s="6">
        <v>5.1999999999999998E-3</v>
      </c>
      <c r="S22" s="7"/>
    </row>
    <row r="23" spans="1:19" s="22" customFormat="1" ht="15.75" x14ac:dyDescent="0.25">
      <c r="A23" s="8" t="s">
        <v>8</v>
      </c>
      <c r="B23" s="9">
        <v>11317005</v>
      </c>
      <c r="C23" s="10">
        <f>B23</f>
        <v>11317005</v>
      </c>
      <c r="D23" s="10">
        <f>C23*(1+(D19+D21))</f>
        <v>11517315.988500001</v>
      </c>
      <c r="E23" s="10">
        <f>D23*(1+(E19+E21))</f>
        <v>11778759.06143895</v>
      </c>
      <c r="F23" s="10">
        <f>E23*(1+(F19+F21))</f>
        <v>12083828.921130219</v>
      </c>
      <c r="G23" s="10">
        <f>F23*((1+(G19+G21)))</f>
        <v>12384716.261266362</v>
      </c>
      <c r="H23" s="10">
        <f>G23*((1+(H19+H21)))</f>
        <v>12755019.277478227</v>
      </c>
      <c r="I23" s="10">
        <f t="shared" ref="I23:R23" si="4">H23*((1+(I19+I21)))</f>
        <v>13110884.31531987</v>
      </c>
      <c r="J23" s="10">
        <f>I23*((1+(J19+J21)))</f>
        <v>13345569.144564096</v>
      </c>
      <c r="K23" s="10">
        <f>J23*((1+(K19+K21)))</f>
        <v>13624491.539685484</v>
      </c>
      <c r="L23" s="10">
        <f t="shared" si="4"/>
        <v>13977365.870563339</v>
      </c>
      <c r="M23" s="10">
        <f t="shared" si="4"/>
        <v>14367334.378352057</v>
      </c>
      <c r="N23" s="10">
        <f t="shared" si="4"/>
        <v>14926223.685669951</v>
      </c>
      <c r="O23" s="10">
        <f t="shared" si="4"/>
        <v>15611337.352842202</v>
      </c>
      <c r="P23" s="10">
        <f t="shared" si="4"/>
        <v>16499622.448218923</v>
      </c>
      <c r="Q23" s="10">
        <f t="shared" si="4"/>
        <v>17240455.496143952</v>
      </c>
      <c r="R23" s="10">
        <f t="shared" si="4"/>
        <v>18031792.403416961</v>
      </c>
      <c r="S23" s="12">
        <f>SUM(L23:R23)</f>
        <v>110654131.63520738</v>
      </c>
    </row>
    <row r="24" spans="1:19" s="22" customFormat="1" ht="15.75" x14ac:dyDescent="0.25">
      <c r="A24" s="8" t="s">
        <v>9</v>
      </c>
      <c r="B24" s="13"/>
      <c r="C24" s="13"/>
      <c r="D24" s="13"/>
      <c r="E24" s="13"/>
      <c r="F24" s="9">
        <v>27573789</v>
      </c>
      <c r="G24" s="10">
        <f>F24*(1+(G20+G22))</f>
        <v>28075631.959800001</v>
      </c>
      <c r="H24" s="10">
        <f t="shared" ref="H24:R24" si="5">G24*(1+(H20+H22))</f>
        <v>28726986.621267363</v>
      </c>
      <c r="I24" s="10">
        <f t="shared" si="5"/>
        <v>29335998.737638235</v>
      </c>
      <c r="J24" s="10">
        <f t="shared" si="5"/>
        <v>29752569.919712696</v>
      </c>
      <c r="K24" s="10">
        <f t="shared" si="5"/>
        <v>30264314.122331757</v>
      </c>
      <c r="L24" s="10">
        <f t="shared" si="5"/>
        <v>30936181.895847522</v>
      </c>
      <c r="M24" s="10">
        <f t="shared" si="5"/>
        <v>31684837.497727033</v>
      </c>
      <c r="N24" s="10">
        <f t="shared" si="5"/>
        <v>32800143.777647022</v>
      </c>
      <c r="O24" s="10">
        <f t="shared" si="5"/>
        <v>34085909.413730785</v>
      </c>
      <c r="P24" s="10">
        <f t="shared" si="5"/>
        <v>35797022.066300072</v>
      </c>
      <c r="Q24" s="10">
        <f t="shared" si="5"/>
        <v>37164468.309232734</v>
      </c>
      <c r="R24" s="10">
        <f t="shared" si="5"/>
        <v>38621315.466954656</v>
      </c>
      <c r="S24" s="12">
        <f t="shared" ref="S24" si="6">SUM(L24:R24)</f>
        <v>241089878.42743981</v>
      </c>
    </row>
    <row r="25" spans="1:19" s="22" customFormat="1" x14ac:dyDescent="0.25">
      <c r="A25" s="14" t="s">
        <v>10</v>
      </c>
      <c r="B25" s="15">
        <f>B23+B24</f>
        <v>11317005</v>
      </c>
      <c r="C25" s="15">
        <f t="shared" ref="C25:R25" si="7">C23+C24</f>
        <v>11317005</v>
      </c>
      <c r="D25" s="15">
        <f>D23+D24</f>
        <v>11517315.988500001</v>
      </c>
      <c r="E25" s="15">
        <f t="shared" si="7"/>
        <v>11778759.06143895</v>
      </c>
      <c r="F25" s="15">
        <f t="shared" si="7"/>
        <v>39657617.921130218</v>
      </c>
      <c r="G25" s="15">
        <f t="shared" si="7"/>
        <v>40460348.221066363</v>
      </c>
      <c r="H25" s="15">
        <f t="shared" si="7"/>
        <v>41482005.898745589</v>
      </c>
      <c r="I25" s="15">
        <f t="shared" si="7"/>
        <v>42446883.052958101</v>
      </c>
      <c r="J25" s="15">
        <f t="shared" si="7"/>
        <v>43098139.064276792</v>
      </c>
      <c r="K25" s="15">
        <f t="shared" si="7"/>
        <v>43888805.662017241</v>
      </c>
      <c r="L25" s="15">
        <f t="shared" si="7"/>
        <v>44913547.766410857</v>
      </c>
      <c r="M25" s="15">
        <f t="shared" si="7"/>
        <v>46052171.87607909</v>
      </c>
      <c r="N25" s="15">
        <f t="shared" si="7"/>
        <v>47726367.463316977</v>
      </c>
      <c r="O25" s="15">
        <f t="shared" si="7"/>
        <v>49697246.76657299</v>
      </c>
      <c r="P25" s="15">
        <f t="shared" si="7"/>
        <v>52296644.514518991</v>
      </c>
      <c r="Q25" s="15">
        <f t="shared" si="7"/>
        <v>54404923.805376686</v>
      </c>
      <c r="R25" s="16">
        <f t="shared" si="7"/>
        <v>56653107.870371617</v>
      </c>
      <c r="S25" s="17">
        <f>SUM(L25:R25)</f>
        <v>351744010.06264722</v>
      </c>
    </row>
    <row r="26" spans="1:19" s="22" customFormat="1" x14ac:dyDescent="0.25">
      <c r="A26" s="7" t="s">
        <v>11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18">
        <v>35190386.211000003</v>
      </c>
      <c r="M26" s="18">
        <v>53425261.409999996</v>
      </c>
      <c r="N26" s="18">
        <v>78409172.780000001</v>
      </c>
      <c r="O26" s="18">
        <v>52545343.770000003</v>
      </c>
      <c r="P26" s="18">
        <v>68874028.299999997</v>
      </c>
      <c r="Q26" s="18">
        <v>59751811</v>
      </c>
      <c r="R26" s="19">
        <v>77199087.896599993</v>
      </c>
      <c r="S26" s="12">
        <f>SUM(L26:R26)</f>
        <v>425395091.36760002</v>
      </c>
    </row>
    <row r="27" spans="1:19" s="22" customFormat="1" x14ac:dyDescent="0.25">
      <c r="A27" s="7" t="s">
        <v>12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20">
        <f>L25-L26</f>
        <v>9723161.5554108545</v>
      </c>
      <c r="M27" s="20">
        <f>M25-M26</f>
        <v>-7373089.5339209065</v>
      </c>
      <c r="N27" s="20">
        <f t="shared" ref="N27:R29" si="8">N25-N26</f>
        <v>-30682805.316683024</v>
      </c>
      <c r="O27" s="20">
        <f t="shared" si="8"/>
        <v>-2848097.0034270138</v>
      </c>
      <c r="P27" s="20">
        <f t="shared" si="8"/>
        <v>-16577383.785481006</v>
      </c>
      <c r="Q27" s="20">
        <f t="shared" si="8"/>
        <v>-5346887.1946233138</v>
      </c>
      <c r="R27" s="21">
        <f>R25-R26</f>
        <v>-20545980.026228376</v>
      </c>
      <c r="S27" s="21">
        <f>SUM(L27:R27)</f>
        <v>-73651081.304952785</v>
      </c>
    </row>
    <row r="28" spans="1:19" s="22" customFormat="1" x14ac:dyDescent="0.25">
      <c r="A28" s="7" t="s">
        <v>13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20"/>
      <c r="M28" s="20"/>
      <c r="N28" s="20"/>
      <c r="O28" s="20"/>
      <c r="P28" s="20"/>
      <c r="Q28" s="20"/>
      <c r="R28" s="21"/>
      <c r="S28" s="21">
        <v>90700000</v>
      </c>
    </row>
    <row r="29" spans="1:19" s="22" customFormat="1" x14ac:dyDescent="0.25">
      <c r="A29" s="7" t="s">
        <v>14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20">
        <f>L27-L28</f>
        <v>9723161.5554108545</v>
      </c>
      <c r="M29" s="20">
        <f>M27-M28</f>
        <v>-7373089.5339209065</v>
      </c>
      <c r="N29" s="20">
        <f t="shared" si="8"/>
        <v>-30682805.316683024</v>
      </c>
      <c r="O29" s="20">
        <f t="shared" si="8"/>
        <v>-2848097.0034270138</v>
      </c>
      <c r="P29" s="20">
        <f t="shared" si="8"/>
        <v>-16577383.785481006</v>
      </c>
      <c r="Q29" s="20">
        <f t="shared" si="8"/>
        <v>-5346887.1946233138</v>
      </c>
      <c r="R29" s="21">
        <f t="shared" si="8"/>
        <v>-20545980.026228376</v>
      </c>
      <c r="S29" s="23">
        <f>S27+S28</f>
        <v>17048918.695047215</v>
      </c>
    </row>
    <row r="30" spans="1:19" s="22" customFormat="1" x14ac:dyDescent="0.25">
      <c r="D30" s="24"/>
    </row>
    <row r="32" spans="1:19" ht="18.75" x14ac:dyDescent="0.3">
      <c r="A32" s="71" t="s">
        <v>67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</row>
    <row r="33" spans="1:20" ht="15.75" x14ac:dyDescent="0.25">
      <c r="A33" s="2" t="s">
        <v>2</v>
      </c>
      <c r="B33" s="2">
        <v>2010</v>
      </c>
      <c r="C33" s="2">
        <v>2011</v>
      </c>
      <c r="D33" s="2">
        <v>2012</v>
      </c>
      <c r="E33" s="2">
        <v>2013</v>
      </c>
      <c r="F33" s="2">
        <v>2014</v>
      </c>
      <c r="G33" s="2">
        <v>2015</v>
      </c>
      <c r="H33" s="2">
        <v>2016</v>
      </c>
      <c r="I33" s="2">
        <v>2017</v>
      </c>
      <c r="J33" s="2">
        <v>2018</v>
      </c>
      <c r="K33" s="2">
        <v>2019</v>
      </c>
      <c r="L33" s="2">
        <v>2020</v>
      </c>
      <c r="M33" s="2">
        <v>2021</v>
      </c>
      <c r="N33" s="2">
        <v>2022</v>
      </c>
      <c r="O33" s="2">
        <v>2023</v>
      </c>
      <c r="P33" s="2">
        <v>2024</v>
      </c>
      <c r="Q33" s="2">
        <v>2025</v>
      </c>
      <c r="R33" s="2">
        <v>2026</v>
      </c>
      <c r="S33" s="2" t="s">
        <v>3</v>
      </c>
    </row>
    <row r="34" spans="1:20" ht="15.75" x14ac:dyDescent="0.25">
      <c r="A34" s="3" t="s">
        <v>4</v>
      </c>
      <c r="B34" s="4"/>
      <c r="C34" s="4"/>
      <c r="D34" s="5">
        <v>5.7999999999999996E-3</v>
      </c>
      <c r="E34" s="5">
        <v>1.0800000000000001E-2</v>
      </c>
      <c r="F34" s="5">
        <v>1.4000000000000002E-2</v>
      </c>
      <c r="G34" s="5">
        <v>1.2999999999999999E-2</v>
      </c>
      <c r="H34" s="5">
        <v>1.8000000000000002E-2</v>
      </c>
      <c r="I34" s="5">
        <v>1.6E-2</v>
      </c>
      <c r="J34" s="5">
        <v>6.0000000000000001E-3</v>
      </c>
      <c r="K34" s="5">
        <v>8.9999999999999993E-3</v>
      </c>
      <c r="L34" s="5">
        <v>1.4E-2</v>
      </c>
      <c r="M34" s="5">
        <v>1.6E-2</v>
      </c>
      <c r="N34" s="5">
        <v>2.7000000000000003E-2</v>
      </c>
      <c r="O34" s="5">
        <v>3.3999999999999996E-2</v>
      </c>
      <c r="P34" s="5">
        <v>4.4999999999999998E-2</v>
      </c>
      <c r="Q34" s="5">
        <v>3.2999999999999995E-2</v>
      </c>
      <c r="R34" s="6">
        <v>3.4000000000000002E-2</v>
      </c>
      <c r="S34" s="7"/>
    </row>
    <row r="35" spans="1:20" ht="15.75" x14ac:dyDescent="0.25">
      <c r="A35" s="3" t="s">
        <v>5</v>
      </c>
      <c r="B35" s="4"/>
      <c r="C35" s="4"/>
      <c r="D35" s="5"/>
      <c r="E35" s="5"/>
      <c r="F35" s="5"/>
      <c r="G35" s="5">
        <v>1.3000000000000001E-2</v>
      </c>
      <c r="H35" s="5">
        <v>1.8000000000000002E-2</v>
      </c>
      <c r="I35" s="5">
        <v>1.6E-2</v>
      </c>
      <c r="J35" s="5">
        <v>9.0000000000000011E-3</v>
      </c>
      <c r="K35" s="5">
        <v>1.2E-2</v>
      </c>
      <c r="L35" s="5">
        <v>1.7000000000000001E-2</v>
      </c>
      <c r="M35" s="5">
        <v>1.9E-2</v>
      </c>
      <c r="N35" s="5">
        <v>3.0000000000000002E-2</v>
      </c>
      <c r="O35" s="5">
        <v>3.3999999999999996E-2</v>
      </c>
      <c r="P35" s="5">
        <v>4.4999999999999998E-2</v>
      </c>
      <c r="Q35" s="5">
        <v>3.2999999999999995E-2</v>
      </c>
      <c r="R35" s="6">
        <v>3.4000000000000002E-2</v>
      </c>
      <c r="S35" s="7"/>
    </row>
    <row r="36" spans="1:20" ht="15.75" x14ac:dyDescent="0.25">
      <c r="A36" s="3" t="s">
        <v>6</v>
      </c>
      <c r="B36" s="4"/>
      <c r="C36" s="4"/>
      <c r="D36" s="5">
        <v>1.1900000000000001E-2</v>
      </c>
      <c r="E36" s="5">
        <v>1.1900000000000001E-2</v>
      </c>
      <c r="F36" s="5">
        <v>1.1900000000000001E-2</v>
      </c>
      <c r="G36" s="5">
        <v>1.1900000000000001E-2</v>
      </c>
      <c r="H36" s="5">
        <v>1.1900000000000001E-2</v>
      </c>
      <c r="I36" s="5">
        <v>1.1900000000000001E-2</v>
      </c>
      <c r="J36" s="5">
        <v>1.1900000000000001E-2</v>
      </c>
      <c r="K36" s="5">
        <v>1.1900000000000001E-2</v>
      </c>
      <c r="L36" s="5">
        <v>1.1900000000000001E-2</v>
      </c>
      <c r="M36" s="5">
        <v>1.1900000000000001E-2</v>
      </c>
      <c r="N36" s="5">
        <v>1.1900000000000001E-2</v>
      </c>
      <c r="O36" s="5">
        <v>1.1900000000000001E-2</v>
      </c>
      <c r="P36" s="5">
        <v>1.1900000000000001E-2</v>
      </c>
      <c r="Q36" s="5">
        <v>1.1900000000000001E-2</v>
      </c>
      <c r="R36" s="6">
        <v>1.1900000000000001E-2</v>
      </c>
      <c r="S36" s="7"/>
    </row>
    <row r="37" spans="1:20" ht="15.75" x14ac:dyDescent="0.25">
      <c r="A37" s="3" t="s">
        <v>7</v>
      </c>
      <c r="B37" s="4"/>
      <c r="C37" s="4"/>
      <c r="D37" s="5"/>
      <c r="E37" s="5"/>
      <c r="F37" s="5"/>
      <c r="G37" s="5">
        <v>5.1999999999999998E-3</v>
      </c>
      <c r="H37" s="5">
        <v>5.1999999999999998E-3</v>
      </c>
      <c r="I37" s="5">
        <v>5.1999999999999998E-3</v>
      </c>
      <c r="J37" s="5">
        <v>5.1999999999999998E-3</v>
      </c>
      <c r="K37" s="5">
        <v>5.1999999999999998E-3</v>
      </c>
      <c r="L37" s="5">
        <v>5.1999999999999998E-3</v>
      </c>
      <c r="M37" s="5">
        <v>5.1999999999999998E-3</v>
      </c>
      <c r="N37" s="5">
        <v>5.1999999999999998E-3</v>
      </c>
      <c r="O37" s="5">
        <v>5.1999999999999998E-3</v>
      </c>
      <c r="P37" s="5">
        <v>5.1999999999999998E-3</v>
      </c>
      <c r="Q37" s="5">
        <v>5.1999999999999998E-3</v>
      </c>
      <c r="R37" s="6">
        <v>5.1999999999999998E-3</v>
      </c>
      <c r="S37" s="7"/>
    </row>
    <row r="38" spans="1:20" ht="15.75" x14ac:dyDescent="0.25">
      <c r="A38" s="8" t="s">
        <v>8</v>
      </c>
      <c r="B38" s="9">
        <v>11317005</v>
      </c>
      <c r="C38" s="10">
        <f>B38</f>
        <v>11317005</v>
      </c>
      <c r="D38" s="10">
        <f>C38*(1+D34)</f>
        <v>11382643.629000001</v>
      </c>
      <c r="E38" s="10">
        <f>D38*(1+E34)</f>
        <v>11505576.180193199</v>
      </c>
      <c r="F38" s="10">
        <f>E38*(1+F34)</f>
        <v>11666654.246715903</v>
      </c>
      <c r="G38" s="10">
        <f>F38*(1+G34)</f>
        <v>11818320.751923209</v>
      </c>
      <c r="H38" s="10">
        <f>G38*(1+H34)</f>
        <v>12031050.525457827</v>
      </c>
      <c r="I38" s="10">
        <f t="shared" ref="I38:R38" si="9">H38*(1+I34)</f>
        <v>12223547.333865153</v>
      </c>
      <c r="J38" s="10">
        <f t="shared" si="9"/>
        <v>12296888.617868343</v>
      </c>
      <c r="K38" s="10">
        <f t="shared" si="9"/>
        <v>12407560.615429157</v>
      </c>
      <c r="L38" s="10">
        <f t="shared" si="9"/>
        <v>12581266.464045165</v>
      </c>
      <c r="M38" s="10">
        <f t="shared" si="9"/>
        <v>12782566.727469888</v>
      </c>
      <c r="N38" s="10">
        <f t="shared" si="9"/>
        <v>13127696.029111573</v>
      </c>
      <c r="O38" s="10">
        <f t="shared" si="9"/>
        <v>13574037.694101367</v>
      </c>
      <c r="P38" s="10">
        <f t="shared" si="9"/>
        <v>14184869.390335927</v>
      </c>
      <c r="Q38" s="10">
        <f t="shared" si="9"/>
        <v>14652970.080217011</v>
      </c>
      <c r="R38" s="10">
        <f t="shared" si="9"/>
        <v>15151171.06294439</v>
      </c>
      <c r="S38" s="12">
        <f>SUM(L38:R38)</f>
        <v>96054577.448225319</v>
      </c>
    </row>
    <row r="39" spans="1:20" ht="15.75" x14ac:dyDescent="0.25">
      <c r="A39" s="8" t="s">
        <v>9</v>
      </c>
      <c r="B39" s="13"/>
      <c r="C39" s="13"/>
      <c r="D39" s="13"/>
      <c r="E39" s="13"/>
      <c r="F39" s="9">
        <v>27573789</v>
      </c>
      <c r="G39" s="10">
        <f>F39*(1+G35)</f>
        <v>27932248.256999996</v>
      </c>
      <c r="H39" s="10">
        <f t="shared" ref="H39:R39" si="10">G39*(1+H35)</f>
        <v>28435028.725625996</v>
      </c>
      <c r="I39" s="10">
        <f t="shared" si="10"/>
        <v>28889989.185236011</v>
      </c>
      <c r="J39" s="10">
        <f t="shared" si="10"/>
        <v>29149999.087903131</v>
      </c>
      <c r="K39" s="10">
        <f t="shared" si="10"/>
        <v>29499799.076957967</v>
      </c>
      <c r="L39" s="10">
        <f t="shared" si="10"/>
        <v>30001295.661266249</v>
      </c>
      <c r="M39" s="10">
        <f t="shared" si="10"/>
        <v>30571320.278830305</v>
      </c>
      <c r="N39" s="10">
        <f t="shared" si="10"/>
        <v>31488459.887195215</v>
      </c>
      <c r="O39" s="10">
        <f t="shared" si="10"/>
        <v>32559067.523359854</v>
      </c>
      <c r="P39" s="10">
        <f t="shared" si="10"/>
        <v>34024225.561911047</v>
      </c>
      <c r="Q39" s="10">
        <f t="shared" si="10"/>
        <v>35147025.005454108</v>
      </c>
      <c r="R39" s="10">
        <f t="shared" si="10"/>
        <v>36342023.855639547</v>
      </c>
      <c r="S39" s="12">
        <f t="shared" ref="S39:S41" si="11">SUM(L39:R39)</f>
        <v>230133417.77365634</v>
      </c>
    </row>
    <row r="40" spans="1:20" x14ac:dyDescent="0.25">
      <c r="A40" s="14" t="s">
        <v>10</v>
      </c>
      <c r="B40" s="15">
        <f>B38+B39</f>
        <v>11317005</v>
      </c>
      <c r="C40" s="15">
        <f t="shared" ref="C40" si="12">C38+C39</f>
        <v>11317005</v>
      </c>
      <c r="D40" s="15">
        <f>D38+D39</f>
        <v>11382643.629000001</v>
      </c>
      <c r="E40" s="15">
        <f t="shared" ref="E40:R40" si="13">E38+E39</f>
        <v>11505576.180193199</v>
      </c>
      <c r="F40" s="15">
        <f t="shared" si="13"/>
        <v>39240443.246715903</v>
      </c>
      <c r="G40" s="15">
        <f t="shared" si="13"/>
        <v>39750569.008923203</v>
      </c>
      <c r="H40" s="15">
        <f t="shared" si="13"/>
        <v>40466079.251083821</v>
      </c>
      <c r="I40" s="15">
        <f t="shared" si="13"/>
        <v>41113536.519101165</v>
      </c>
      <c r="J40" s="15">
        <f t="shared" si="13"/>
        <v>41446887.705771476</v>
      </c>
      <c r="K40" s="15">
        <f t="shared" si="13"/>
        <v>41907359.692387126</v>
      </c>
      <c r="L40" s="15">
        <f t="shared" si="13"/>
        <v>42582562.125311412</v>
      </c>
      <c r="M40" s="15">
        <f t="shared" si="13"/>
        <v>43353887.006300196</v>
      </c>
      <c r="N40" s="15">
        <f t="shared" si="13"/>
        <v>44616155.916306786</v>
      </c>
      <c r="O40" s="15">
        <f t="shared" si="13"/>
        <v>46133105.217461221</v>
      </c>
      <c r="P40" s="15">
        <f t="shared" si="13"/>
        <v>48209094.952246971</v>
      </c>
      <c r="Q40" s="15">
        <f t="shared" si="13"/>
        <v>49799995.085671119</v>
      </c>
      <c r="R40" s="16">
        <f t="shared" si="13"/>
        <v>51493194.918583937</v>
      </c>
      <c r="S40" s="17">
        <f t="shared" si="11"/>
        <v>326187995.22188163</v>
      </c>
    </row>
    <row r="41" spans="1:20" x14ac:dyDescent="0.25">
      <c r="A41" s="7" t="s">
        <v>11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18">
        <v>35190386.211000003</v>
      </c>
      <c r="M41" s="18">
        <v>53425261.409999996</v>
      </c>
      <c r="N41" s="18">
        <v>78409172.780000001</v>
      </c>
      <c r="O41" s="18">
        <v>52545343.770000003</v>
      </c>
      <c r="P41" s="18">
        <v>68874028.299999997</v>
      </c>
      <c r="Q41" s="18">
        <v>59751811</v>
      </c>
      <c r="R41" s="19">
        <v>77199087.896599993</v>
      </c>
      <c r="S41" s="12">
        <f t="shared" si="11"/>
        <v>425395091.36760002</v>
      </c>
    </row>
    <row r="42" spans="1:20" x14ac:dyDescent="0.25">
      <c r="A42" s="7" t="s">
        <v>12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20">
        <f>L40-L41</f>
        <v>7392175.914311409</v>
      </c>
      <c r="M42" s="20">
        <f>M40-M41</f>
        <v>-10071374.4036998</v>
      </c>
      <c r="N42" s="20">
        <f t="shared" ref="N42:R42" si="14">N40-N41</f>
        <v>-33793016.863693215</v>
      </c>
      <c r="O42" s="20">
        <f t="shared" si="14"/>
        <v>-6412238.5525387824</v>
      </c>
      <c r="P42" s="20">
        <f t="shared" si="14"/>
        <v>-20664933.347753026</v>
      </c>
      <c r="Q42" s="20">
        <f t="shared" si="14"/>
        <v>-9951815.9143288806</v>
      </c>
      <c r="R42" s="21">
        <f t="shared" si="14"/>
        <v>-25705892.978016056</v>
      </c>
      <c r="S42" s="21">
        <f>SUM(L42:R42)</f>
        <v>-99207096.145718336</v>
      </c>
    </row>
    <row r="43" spans="1:20" x14ac:dyDescent="0.25">
      <c r="A43" s="7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20"/>
      <c r="M43" s="20"/>
      <c r="N43" s="20"/>
      <c r="O43" s="20"/>
      <c r="P43" s="20"/>
      <c r="Q43" s="20"/>
      <c r="R43" s="21"/>
      <c r="S43" s="21">
        <v>90700000</v>
      </c>
    </row>
    <row r="44" spans="1:20" x14ac:dyDescent="0.25">
      <c r="A44" s="7" t="s">
        <v>65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20">
        <f>L42-L43</f>
        <v>7392175.914311409</v>
      </c>
      <c r="M44" s="20">
        <f>M42-M43</f>
        <v>-10071374.4036998</v>
      </c>
      <c r="N44" s="20">
        <f t="shared" ref="N44:R44" si="15">N42-N43</f>
        <v>-33793016.863693215</v>
      </c>
      <c r="O44" s="20">
        <f t="shared" si="15"/>
        <v>-6412238.5525387824</v>
      </c>
      <c r="P44" s="20">
        <f t="shared" si="15"/>
        <v>-20664933.347753026</v>
      </c>
      <c r="Q44" s="20">
        <f t="shared" si="15"/>
        <v>-9951815.9143288806</v>
      </c>
      <c r="R44" s="21">
        <f t="shared" si="15"/>
        <v>-25705892.978016056</v>
      </c>
      <c r="S44" s="23">
        <f>S42+S43</f>
        <v>-8507096.1457183361</v>
      </c>
    </row>
    <row r="45" spans="1:20" x14ac:dyDescent="0.25">
      <c r="L45" s="25"/>
      <c r="M45" s="25"/>
      <c r="N45" s="25"/>
      <c r="O45" s="25"/>
      <c r="P45" s="25"/>
      <c r="Q45" s="25"/>
      <c r="R45" s="25"/>
      <c r="S45" s="25"/>
    </row>
    <row r="46" spans="1:20" x14ac:dyDescent="0.25">
      <c r="L46" s="25"/>
      <c r="M46" s="25"/>
      <c r="N46" s="25"/>
      <c r="O46" s="25"/>
      <c r="P46" s="25"/>
      <c r="Q46" s="25"/>
      <c r="R46" s="25"/>
      <c r="S46" s="25"/>
      <c r="T46" s="70"/>
    </row>
    <row r="47" spans="1:20" x14ac:dyDescent="0.25">
      <c r="A47" s="1" t="s">
        <v>68</v>
      </c>
      <c r="L47" s="25"/>
      <c r="M47" s="25"/>
      <c r="N47" s="25"/>
      <c r="O47" s="25"/>
      <c r="P47" s="25"/>
      <c r="Q47" s="25"/>
      <c r="R47" s="25"/>
      <c r="S47" s="25"/>
      <c r="T47" s="70"/>
    </row>
    <row r="48" spans="1:20" x14ac:dyDescent="0.25">
      <c r="L48" s="25"/>
      <c r="M48" s="25"/>
      <c r="N48" s="25"/>
      <c r="O48" s="25"/>
      <c r="P48" s="25"/>
      <c r="Q48" s="25"/>
      <c r="R48" s="25"/>
      <c r="S48" s="25"/>
    </row>
    <row r="52" spans="1:20" x14ac:dyDescent="0.25">
      <c r="A52" s="1" t="s">
        <v>69</v>
      </c>
    </row>
    <row r="53" spans="1:20" x14ac:dyDescent="0.25">
      <c r="D53" t="s">
        <v>15</v>
      </c>
      <c r="K53" t="s">
        <v>16</v>
      </c>
    </row>
    <row r="54" spans="1:20" ht="22.5" x14ac:dyDescent="0.25">
      <c r="B54" s="26"/>
      <c r="C54" s="26"/>
      <c r="D54" s="72" t="s">
        <v>17</v>
      </c>
      <c r="E54" s="72"/>
      <c r="F54" s="26"/>
      <c r="H54" s="73" t="s">
        <v>18</v>
      </c>
      <c r="I54" s="73"/>
      <c r="J54" s="26"/>
      <c r="K54" s="27" t="s">
        <v>19</v>
      </c>
      <c r="L54" s="26"/>
      <c r="M54" s="28" t="s">
        <v>20</v>
      </c>
      <c r="N54" s="26"/>
      <c r="O54" s="26"/>
      <c r="P54" s="29" t="s">
        <v>21</v>
      </c>
      <c r="Q54" s="26"/>
      <c r="R54" s="30" t="s">
        <v>22</v>
      </c>
      <c r="S54" s="74"/>
      <c r="T54" s="74"/>
    </row>
    <row r="55" spans="1:20" x14ac:dyDescent="0.25">
      <c r="B55" s="31"/>
      <c r="C55" s="31"/>
      <c r="D55" s="31"/>
      <c r="E55" s="31"/>
      <c r="F55" s="31"/>
      <c r="H55" s="75"/>
      <c r="I55" s="75"/>
      <c r="J55" s="31"/>
      <c r="K55" s="32"/>
      <c r="L55" s="31"/>
      <c r="M55" s="31"/>
      <c r="N55" s="31"/>
      <c r="O55" s="31"/>
      <c r="P55" s="31"/>
      <c r="Q55" s="31"/>
      <c r="R55" s="32"/>
      <c r="S55" s="74"/>
      <c r="T55" s="74"/>
    </row>
    <row r="56" spans="1:20" ht="45" x14ac:dyDescent="0.25">
      <c r="B56" s="33" t="s">
        <v>23</v>
      </c>
      <c r="C56" s="34" t="s">
        <v>24</v>
      </c>
      <c r="D56" s="35" t="s">
        <v>25</v>
      </c>
      <c r="E56" s="76" t="s">
        <v>26</v>
      </c>
      <c r="F56" s="76"/>
      <c r="H56" s="77">
        <v>1</v>
      </c>
      <c r="I56" s="77"/>
      <c r="J56" s="31"/>
      <c r="K56" s="37" t="s">
        <v>27</v>
      </c>
      <c r="L56" s="31"/>
      <c r="M56" s="38">
        <v>28283692</v>
      </c>
      <c r="N56" s="39"/>
      <c r="O56" s="39"/>
      <c r="P56" s="38">
        <v>26283692</v>
      </c>
      <c r="Q56" s="39"/>
      <c r="R56" s="69">
        <v>26283692</v>
      </c>
      <c r="S56" s="74"/>
      <c r="T56" s="74"/>
    </row>
    <row r="57" spans="1:20" ht="22.5" x14ac:dyDescent="0.25">
      <c r="B57" s="41">
        <v>1</v>
      </c>
      <c r="C57" s="42" t="s">
        <v>27</v>
      </c>
      <c r="D57" s="43">
        <v>8919421</v>
      </c>
      <c r="E57" s="78">
        <v>8879421</v>
      </c>
      <c r="F57" s="78"/>
      <c r="H57" s="77">
        <v>2</v>
      </c>
      <c r="I57" s="77"/>
      <c r="J57" s="31"/>
      <c r="K57" s="37" t="s">
        <v>28</v>
      </c>
      <c r="L57" s="31"/>
      <c r="M57" s="38">
        <v>10672290</v>
      </c>
      <c r="N57" s="39"/>
      <c r="O57" s="39"/>
      <c r="P57" s="38">
        <v>10646989</v>
      </c>
      <c r="Q57" s="39"/>
      <c r="R57" s="40">
        <v>10646989</v>
      </c>
      <c r="S57" s="74"/>
      <c r="T57" s="74"/>
    </row>
    <row r="58" spans="1:20" ht="22.5" x14ac:dyDescent="0.25">
      <c r="B58" s="36">
        <v>2</v>
      </c>
      <c r="C58" s="44" t="s">
        <v>28</v>
      </c>
      <c r="D58" s="45">
        <v>4929391</v>
      </c>
      <c r="E58" s="79">
        <v>4800644</v>
      </c>
      <c r="F58" s="79"/>
      <c r="H58" s="77">
        <v>3</v>
      </c>
      <c r="I58" s="77"/>
      <c r="J58" s="31"/>
      <c r="K58" s="37" t="s">
        <v>29</v>
      </c>
      <c r="L58" s="31"/>
      <c r="M58" s="46" t="s">
        <v>30</v>
      </c>
      <c r="N58" s="39"/>
      <c r="O58" s="39"/>
      <c r="P58" s="31"/>
      <c r="Q58" s="39"/>
      <c r="R58" s="31"/>
      <c r="S58" s="74"/>
      <c r="T58" s="74"/>
    </row>
    <row r="59" spans="1:20" ht="22.5" x14ac:dyDescent="0.25">
      <c r="B59" s="36">
        <v>3</v>
      </c>
      <c r="C59" s="44" t="s">
        <v>29</v>
      </c>
      <c r="D59" s="47" t="s">
        <v>30</v>
      </c>
      <c r="E59" s="80" t="s">
        <v>30</v>
      </c>
      <c r="F59" s="80"/>
      <c r="H59" s="77">
        <v>5</v>
      </c>
      <c r="I59" s="77"/>
      <c r="J59" s="31"/>
      <c r="K59" s="37" t="s">
        <v>31</v>
      </c>
      <c r="L59" s="31"/>
      <c r="M59" s="38">
        <v>1104395</v>
      </c>
      <c r="N59" s="39"/>
      <c r="O59" s="39"/>
      <c r="P59" s="38">
        <v>1220938</v>
      </c>
      <c r="Q59" s="39"/>
      <c r="R59" s="48">
        <v>1220938</v>
      </c>
      <c r="S59" s="74"/>
      <c r="T59" s="74"/>
    </row>
    <row r="60" spans="1:20" x14ac:dyDescent="0.25">
      <c r="B60" s="36">
        <v>4</v>
      </c>
      <c r="C60" s="44" t="s">
        <v>32</v>
      </c>
      <c r="D60" s="45">
        <v>45600</v>
      </c>
      <c r="E60" s="80" t="s">
        <v>30</v>
      </c>
      <c r="F60" s="80"/>
      <c r="H60" s="77">
        <v>6</v>
      </c>
      <c r="I60" s="77"/>
      <c r="J60" s="31"/>
      <c r="K60" s="37" t="s">
        <v>33</v>
      </c>
      <c r="L60" s="31"/>
      <c r="M60" s="46" t="s">
        <v>30</v>
      </c>
      <c r="N60" s="39"/>
      <c r="O60" s="39"/>
      <c r="P60" s="31"/>
      <c r="Q60" s="39"/>
      <c r="R60" s="31"/>
      <c r="S60" s="74"/>
      <c r="T60" s="74"/>
    </row>
    <row r="61" spans="1:20" ht="22.5" x14ac:dyDescent="0.25">
      <c r="B61" s="36">
        <v>5</v>
      </c>
      <c r="C61" s="44" t="s">
        <v>31</v>
      </c>
      <c r="D61" s="45">
        <v>1149325</v>
      </c>
      <c r="E61" s="79">
        <v>1190590</v>
      </c>
      <c r="F61" s="79"/>
      <c r="H61" s="77">
        <v>7</v>
      </c>
      <c r="I61" s="77"/>
      <c r="J61" s="31"/>
      <c r="K61" s="37" t="s">
        <v>34</v>
      </c>
      <c r="L61" s="31"/>
      <c r="M61" s="31"/>
      <c r="N61" s="31"/>
      <c r="O61" s="31"/>
      <c r="P61" s="31"/>
      <c r="Q61" s="31"/>
      <c r="R61" s="31"/>
      <c r="S61" s="74"/>
      <c r="T61" s="74"/>
    </row>
    <row r="62" spans="1:20" ht="33.75" x14ac:dyDescent="0.25">
      <c r="B62" s="36">
        <v>6</v>
      </c>
      <c r="C62" s="44" t="s">
        <v>33</v>
      </c>
      <c r="D62" s="47" t="s">
        <v>30</v>
      </c>
      <c r="E62" s="80" t="s">
        <v>30</v>
      </c>
      <c r="F62" s="80"/>
      <c r="H62" s="81"/>
      <c r="I62" s="81"/>
      <c r="J62" s="31"/>
      <c r="K62" s="49" t="s">
        <v>35</v>
      </c>
      <c r="L62" s="31"/>
      <c r="M62" s="38">
        <v>7158599</v>
      </c>
      <c r="N62" s="39"/>
      <c r="O62" s="31"/>
      <c r="P62" s="38">
        <v>6791170</v>
      </c>
      <c r="Q62" s="39"/>
      <c r="R62" s="48">
        <v>6791170</v>
      </c>
      <c r="S62" s="74"/>
      <c r="T62" s="74"/>
    </row>
    <row r="63" spans="1:20" ht="33.75" x14ac:dyDescent="0.25">
      <c r="B63" s="36">
        <v>7</v>
      </c>
      <c r="C63" s="44" t="s">
        <v>34</v>
      </c>
      <c r="D63" s="31"/>
      <c r="E63" s="81"/>
      <c r="F63" s="81"/>
      <c r="H63" s="74"/>
      <c r="I63" s="74"/>
      <c r="J63" s="26"/>
      <c r="K63" s="49" t="s">
        <v>36</v>
      </c>
      <c r="L63" s="26"/>
      <c r="M63" s="50" t="s">
        <v>37</v>
      </c>
      <c r="N63" s="26"/>
      <c r="O63" s="26"/>
      <c r="P63" s="51" t="s">
        <v>38</v>
      </c>
      <c r="Q63" s="26"/>
      <c r="R63" s="52">
        <v>8914692</v>
      </c>
      <c r="S63" s="74"/>
      <c r="T63" s="74"/>
    </row>
    <row r="64" spans="1:20" ht="45" x14ac:dyDescent="0.25">
      <c r="B64" s="31"/>
      <c r="C64" s="44" t="s">
        <v>35</v>
      </c>
      <c r="D64" s="45">
        <v>3274839</v>
      </c>
      <c r="E64" s="79">
        <v>2398826</v>
      </c>
      <c r="F64" s="79"/>
      <c r="H64" s="77">
        <v>8</v>
      </c>
      <c r="I64" s="77"/>
      <c r="J64" s="53"/>
      <c r="K64" s="54" t="s">
        <v>39</v>
      </c>
      <c r="L64" s="53"/>
      <c r="M64" s="38">
        <v>55967033</v>
      </c>
      <c r="N64" s="53"/>
      <c r="O64" s="53"/>
      <c r="P64" s="38">
        <v>53857480</v>
      </c>
      <c r="Q64" s="53"/>
      <c r="R64" s="55">
        <v>53857480</v>
      </c>
      <c r="S64" s="74"/>
      <c r="T64" s="74"/>
    </row>
    <row r="65" spans="2:20" ht="22.5" x14ac:dyDescent="0.25">
      <c r="B65" s="26"/>
      <c r="C65" s="44" t="s">
        <v>36</v>
      </c>
      <c r="D65" s="56">
        <v>2428614</v>
      </c>
      <c r="E65" s="84">
        <v>2927689</v>
      </c>
      <c r="F65" s="84"/>
      <c r="H65" s="85" t="s">
        <v>40</v>
      </c>
      <c r="I65" s="85"/>
      <c r="J65" s="85"/>
      <c r="K65" s="85"/>
      <c r="L65" s="85"/>
      <c r="M65" s="57">
        <v>3767464</v>
      </c>
      <c r="N65" s="26"/>
      <c r="O65" s="86">
        <v>3927303</v>
      </c>
      <c r="P65" s="86"/>
      <c r="Q65" s="26"/>
      <c r="R65" s="53"/>
      <c r="S65" s="74"/>
      <c r="T65" s="74"/>
    </row>
    <row r="66" spans="2:20" ht="33.75" x14ac:dyDescent="0.25">
      <c r="B66" s="26"/>
      <c r="C66" s="44" t="s">
        <v>41</v>
      </c>
      <c r="D66" s="26"/>
      <c r="E66" s="74"/>
      <c r="F66" s="74"/>
      <c r="H66" s="87" t="s">
        <v>42</v>
      </c>
      <c r="I66" s="87"/>
      <c r="J66" s="87"/>
      <c r="K66" s="87"/>
      <c r="L66" s="87"/>
      <c r="M66" s="38">
        <v>52199569</v>
      </c>
      <c r="N66" s="39"/>
      <c r="O66" s="88">
        <v>49930177</v>
      </c>
      <c r="P66" s="88"/>
      <c r="Q66" s="39"/>
      <c r="R66" s="88">
        <v>49930177</v>
      </c>
      <c r="S66" s="88"/>
      <c r="T66" s="39"/>
    </row>
    <row r="67" spans="2:20" x14ac:dyDescent="0.25">
      <c r="B67" s="36">
        <v>8</v>
      </c>
      <c r="C67" s="44" t="s">
        <v>43</v>
      </c>
      <c r="D67" s="56">
        <v>20747189</v>
      </c>
      <c r="E67" s="84">
        <v>20197169</v>
      </c>
      <c r="F67" s="84"/>
      <c r="H67" s="83" t="s">
        <v>44</v>
      </c>
      <c r="I67" s="83"/>
      <c r="J67" s="83"/>
      <c r="K67" s="83"/>
      <c r="L67" s="83"/>
      <c r="M67" s="26"/>
      <c r="N67" s="26"/>
      <c r="O67" s="74"/>
      <c r="P67" s="74"/>
      <c r="Q67" s="26"/>
      <c r="R67" s="74"/>
      <c r="S67" s="74"/>
      <c r="T67" s="26"/>
    </row>
    <row r="68" spans="2:20" ht="22.5" x14ac:dyDescent="0.25">
      <c r="B68" s="36">
        <v>9</v>
      </c>
      <c r="C68" s="44" t="s">
        <v>45</v>
      </c>
      <c r="D68" s="45">
        <v>19856446</v>
      </c>
      <c r="E68" s="82">
        <v>19196426</v>
      </c>
      <c r="F68" s="82"/>
      <c r="H68" s="83" t="s">
        <v>46</v>
      </c>
      <c r="I68" s="83"/>
      <c r="J68" s="83"/>
      <c r="K68" s="83"/>
      <c r="L68" s="83"/>
      <c r="M68" s="26"/>
      <c r="N68" s="26"/>
      <c r="O68" s="74"/>
      <c r="P68" s="74"/>
      <c r="Q68" s="26"/>
      <c r="R68" s="74"/>
      <c r="S68" s="74"/>
      <c r="T68" s="26"/>
    </row>
    <row r="69" spans="2:20" x14ac:dyDescent="0.25">
      <c r="B69" s="36">
        <v>10</v>
      </c>
      <c r="C69" s="44" t="s">
        <v>47</v>
      </c>
      <c r="D69" s="59">
        <v>890743</v>
      </c>
      <c r="E69" s="79">
        <v>1000743</v>
      </c>
      <c r="F69" s="79"/>
      <c r="H69" s="89" t="s">
        <v>48</v>
      </c>
      <c r="I69" s="89"/>
      <c r="J69" s="89"/>
      <c r="K69" s="89"/>
      <c r="L69" s="89"/>
      <c r="M69" s="38">
        <v>52199570</v>
      </c>
      <c r="N69" s="26"/>
      <c r="O69" s="88">
        <v>49930178</v>
      </c>
      <c r="P69" s="88"/>
      <c r="Q69" s="26"/>
      <c r="R69" s="88">
        <v>49930178</v>
      </c>
      <c r="S69" s="88"/>
      <c r="T69" s="26"/>
    </row>
    <row r="70" spans="2:20" ht="22.5" x14ac:dyDescent="0.25">
      <c r="B70" s="41">
        <v>11</v>
      </c>
      <c r="C70" s="60" t="s">
        <v>49</v>
      </c>
      <c r="D70" s="61">
        <v>20747189</v>
      </c>
      <c r="E70" s="90">
        <v>20197169</v>
      </c>
      <c r="F70" s="90"/>
      <c r="H70" s="89" t="s">
        <v>50</v>
      </c>
      <c r="I70" s="89"/>
      <c r="J70" s="89"/>
      <c r="K70" s="89"/>
      <c r="L70" s="89"/>
      <c r="M70" s="50" t="s">
        <v>51</v>
      </c>
      <c r="N70" s="26"/>
      <c r="O70" s="91" t="s">
        <v>52</v>
      </c>
      <c r="P70" s="91"/>
      <c r="Q70" s="26"/>
      <c r="R70" s="92" t="s">
        <v>53</v>
      </c>
      <c r="S70" s="92"/>
      <c r="T70" s="26"/>
    </row>
    <row r="71" spans="2:20" ht="22.5" x14ac:dyDescent="0.25">
      <c r="B71" s="26"/>
      <c r="C71" s="58" t="s">
        <v>54</v>
      </c>
      <c r="D71" s="62"/>
      <c r="E71" s="74"/>
      <c r="F71" s="74"/>
      <c r="H71" s="87" t="s">
        <v>55</v>
      </c>
      <c r="I71" s="87"/>
      <c r="J71" s="87"/>
      <c r="K71" s="87"/>
      <c r="L71" s="87"/>
      <c r="M71" s="50" t="s">
        <v>56</v>
      </c>
      <c r="N71" s="39"/>
      <c r="O71" s="91" t="s">
        <v>57</v>
      </c>
      <c r="P71" s="91"/>
      <c r="Q71" s="39"/>
      <c r="R71" s="92" t="s">
        <v>58</v>
      </c>
      <c r="S71" s="92"/>
      <c r="T71" s="39"/>
    </row>
    <row r="72" spans="2:20" ht="33.75" x14ac:dyDescent="0.25">
      <c r="B72" s="31"/>
      <c r="C72" s="58" t="s">
        <v>41</v>
      </c>
      <c r="D72" s="31"/>
      <c r="E72" s="81"/>
      <c r="F72" s="81"/>
      <c r="H72" s="87" t="s">
        <v>59</v>
      </c>
      <c r="I72" s="87"/>
      <c r="J72" s="87"/>
      <c r="K72" s="87"/>
      <c r="L72" s="87"/>
      <c r="M72" s="53"/>
      <c r="N72" s="53"/>
      <c r="O72" s="94"/>
      <c r="P72" s="94"/>
      <c r="Q72" s="53"/>
      <c r="R72" s="94"/>
      <c r="S72" s="94"/>
      <c r="T72" s="53"/>
    </row>
    <row r="73" spans="2:20" ht="22.5" x14ac:dyDescent="0.25">
      <c r="B73" s="36">
        <v>12</v>
      </c>
      <c r="C73" s="58" t="s">
        <v>60</v>
      </c>
      <c r="D73" s="63">
        <v>0</v>
      </c>
      <c r="E73" s="93" t="s">
        <v>61</v>
      </c>
      <c r="F73" s="93"/>
      <c r="H73" s="83" t="s">
        <v>60</v>
      </c>
      <c r="I73" s="83"/>
      <c r="J73" s="83"/>
      <c r="K73" s="83"/>
      <c r="L73" s="83"/>
      <c r="M73" s="50" t="s">
        <v>62</v>
      </c>
      <c r="N73" s="64">
        <v>-1</v>
      </c>
      <c r="O73" s="91" t="s">
        <v>62</v>
      </c>
      <c r="P73" s="91"/>
      <c r="Q73" s="64">
        <v>-1</v>
      </c>
      <c r="R73" s="92" t="s">
        <v>63</v>
      </c>
      <c r="S73" s="92"/>
      <c r="T73" s="64">
        <v>-1</v>
      </c>
    </row>
    <row r="74" spans="2:20" x14ac:dyDescent="0.25">
      <c r="H74" s="65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</row>
    <row r="76" spans="2:20" x14ac:dyDescent="0.25">
      <c r="B76" t="s">
        <v>64</v>
      </c>
      <c r="F76" s="67">
        <f>SUM(E58,E61,E64,E65)</f>
        <v>11317749</v>
      </c>
      <c r="H76" t="s">
        <v>64</v>
      </c>
      <c r="L76" s="68"/>
      <c r="R76" s="67">
        <f>SUM(R57,R59,R62,R63)</f>
        <v>27573789</v>
      </c>
    </row>
  </sheetData>
  <mergeCells count="60">
    <mergeCell ref="E73:F73"/>
    <mergeCell ref="H73:L73"/>
    <mergeCell ref="O73:P73"/>
    <mergeCell ref="R73:S73"/>
    <mergeCell ref="E71:F71"/>
    <mergeCell ref="H71:L71"/>
    <mergeCell ref="O71:P71"/>
    <mergeCell ref="R71:S71"/>
    <mergeCell ref="E72:F72"/>
    <mergeCell ref="H72:L72"/>
    <mergeCell ref="O72:P72"/>
    <mergeCell ref="R72:S72"/>
    <mergeCell ref="E69:F69"/>
    <mergeCell ref="H69:L69"/>
    <mergeCell ref="O69:P69"/>
    <mergeCell ref="R69:S69"/>
    <mergeCell ref="E70:F70"/>
    <mergeCell ref="H70:L70"/>
    <mergeCell ref="O70:P70"/>
    <mergeCell ref="R70:S70"/>
    <mergeCell ref="R68:S68"/>
    <mergeCell ref="E64:F64"/>
    <mergeCell ref="H64:I64"/>
    <mergeCell ref="E65:F65"/>
    <mergeCell ref="H65:L65"/>
    <mergeCell ref="O65:P65"/>
    <mergeCell ref="E66:F66"/>
    <mergeCell ref="H66:L66"/>
    <mergeCell ref="O66:P66"/>
    <mergeCell ref="R66:S66"/>
    <mergeCell ref="E67:F67"/>
    <mergeCell ref="H67:L67"/>
    <mergeCell ref="O67:P67"/>
    <mergeCell ref="R67:S67"/>
    <mergeCell ref="E63:F63"/>
    <mergeCell ref="H63:I63"/>
    <mergeCell ref="E68:F68"/>
    <mergeCell ref="H68:L68"/>
    <mergeCell ref="O68:P68"/>
    <mergeCell ref="H61:I61"/>
    <mergeCell ref="E62:F62"/>
    <mergeCell ref="H62:I62"/>
    <mergeCell ref="E60:F60"/>
    <mergeCell ref="H60:I60"/>
    <mergeCell ref="A4:S4"/>
    <mergeCell ref="A17:S17"/>
    <mergeCell ref="A32:S32"/>
    <mergeCell ref="D54:E54"/>
    <mergeCell ref="H54:I54"/>
    <mergeCell ref="S54:T6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1:F6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CCC-4-c</vt:lpstr>
      <vt:lpstr>'CCC-4-c'!Print_Area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Lawrie Gluck</dc:creator>
  <cp:lastModifiedBy>Lawrie Gluck</cp:lastModifiedBy>
  <cp:lastPrinted>2026-06-18T00:39:12Z</cp:lastPrinted>
  <dcterms:created xsi:type="dcterms:W3CDTF">2026-06-03T16:57:47Z</dcterms:created>
  <dcterms:modified xsi:type="dcterms:W3CDTF">2026-06-19T16:32:36Z</dcterms:modified>
</cp:coreProperties>
</file>