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Settlements4/"/>
    </mc:Choice>
  </mc:AlternateContent>
  <xr:revisionPtr revIDLastSave="9" documentId="8_{383EA24C-3428-4D50-9E28-AC593FA7FFB6}" xr6:coauthVersionLast="47" xr6:coauthVersionMax="47" xr10:uidLastSave="{BFFB151B-650C-4277-BF51-51B66A3608A7}"/>
  <bookViews>
    <workbookView xWindow="-120" yWindow="-120" windowWidth="29040" windowHeight="15840" xr2:uid="{BD09D38C-286D-4961-9F13-F11D7A41528C}"/>
  </bookViews>
  <sheets>
    <sheet name="Billing Determinants Growth" sheetId="1" r:id="rId1"/>
  </sheets>
  <definedNames>
    <definedName name="___fin1" hidden="1">{#N/A,#N/A,TRUE,"UKUPNO";#N/A,#N/A,TRUE,"PLASMAN";#N/A,#N/A,TRUE,"REKAP"}</definedName>
    <definedName name="___HKJ1" hidden="1">{#N/A,#N/A,TRUE,"UKUPNO";#N/A,#N/A,TRUE,"PLASMAN";#N/A,#N/A,TRUE,"REKAP"}</definedName>
    <definedName name="___HR1" hidden="1">{#N/A,#N/A,TRUE,"UKUPNO";#N/A,#N/A,TRUE,"PLASMAN";#N/A,#N/A,TRUE,"REKAP"}</definedName>
    <definedName name="___K1" hidden="1">{#N/A,#N/A,TRUE,"UKUPNO";#N/A,#N/A,TRUE,"PLASMAN";#N/A,#N/A,TRUE,"REKAP"}</definedName>
    <definedName name="___KO1" hidden="1">{#N/A,#N/A,TRUE,"UKUPNO";#N/A,#N/A,TRUE,"PLASMAN";#N/A,#N/A,TRUE,"REKAP"}</definedName>
    <definedName name="___SE1" hidden="1">{#N/A,#N/A,FALSE,"Aging Summary";#N/A,#N/A,FALSE,"Ratio Analysis";#N/A,#N/A,FALSE,"Test 120 Day Accts";#N/A,#N/A,FALSE,"Tickmarks"}</definedName>
    <definedName name="___w1" hidden="1">{#N/A,#N/A,TRUE,"UKUPNO";#N/A,#N/A,TRUE,"PLASMAN";#N/A,#N/A,TRUE,"REKAP"}</definedName>
    <definedName name="___z1" hidden="1">{#N/A,#N/A,TRUE,"UKUPNO";#N/A,#N/A,TRUE,"PLASMAN";#N/A,#N/A,TRUE,"REKAP"}</definedName>
    <definedName name="__123Graph_A" hidden="1">#REF!</definedName>
    <definedName name="__123Graph_ATRAIN" hidden="1">#REF!</definedName>
    <definedName name="__123Graph_B" hidden="1">#REF!</definedName>
    <definedName name="__123Graph_BTRAIN" hidden="1">#REF!</definedName>
    <definedName name="__123Graph_CTRAIN" hidden="1">#REF!</definedName>
    <definedName name="__123Graph_D" hidden="1">#REF!</definedName>
    <definedName name="__123Graph_DTRAIN" hidden="1">#REF!</definedName>
    <definedName name="__123Graph_E" hidden="1">#REF!</definedName>
    <definedName name="__123Graph_ETRAIN" hidden="1">#REF!</definedName>
    <definedName name="__123Graph_X" hidden="1">#REF!</definedName>
    <definedName name="__123Graph_XTRAIN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FDS_HYPERLINK_TOGGLE_STATE__" hidden="1">"ON"</definedName>
    <definedName name="__FDS_UNIQUE_RANGE_ID_GENERATOR_COUNTER" hidden="1">1</definedName>
    <definedName name="__fin1" hidden="1">{#N/A,#N/A,TRUE,"UKUPNO";#N/A,#N/A,TRUE,"PLASMAN";#N/A,#N/A,TRUE,"REKAP"}</definedName>
    <definedName name="__HKJ1" hidden="1">{#N/A,#N/A,TRUE,"UKUPNO";#N/A,#N/A,TRUE,"PLASMAN";#N/A,#N/A,TRUE,"REKAP"}</definedName>
    <definedName name="__HR1" hidden="1">{#N/A,#N/A,TRUE,"UKUPNO";#N/A,#N/A,TRUE,"PLASMAN";#N/A,#N/A,TRUE,"REKAP"}</definedName>
    <definedName name="__K1" hidden="1">{#N/A,#N/A,TRUE,"UKUPNO";#N/A,#N/A,TRUE,"PLASMAN";#N/A,#N/A,TRUE,"REKAP"}</definedName>
    <definedName name="__Key1" hidden="1">#REF!</definedName>
    <definedName name="__KO1" hidden="1">{#N/A,#N/A,TRUE,"UKUPNO";#N/A,#N/A,TRUE,"PLASMAN";#N/A,#N/A,TRUE,"REKAP"}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hidden="1">{#N/A,#N/A,FALSE,"Aging Summary";#N/A,#N/A,FALSE,"Ratio Analysis";#N/A,#N/A,FALSE,"Test 120 Day Accts";#N/A,#N/A,FALSE,"Tickmarks"}</definedName>
    <definedName name="__w1" hidden="1">{#N/A,#N/A,TRUE,"UKUPNO";#N/A,#N/A,TRUE,"PLASMAN";#N/A,#N/A,TRUE,"REKAP"}</definedName>
    <definedName name="__z1" hidden="1">{#N/A,#N/A,TRUE,"UKUPNO";#N/A,#N/A,TRUE,"PLASMAN";#N/A,#N/A,TRUE,"REKAP"}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0__123Graph_ACHART_29" hidden="1">#REF!</definedName>
    <definedName name="_10__123Graph_AGROWTH_REVS_A" hidden="1">#REF!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1__123Graph_AChart_2A" hidden="1">#REF!</definedName>
    <definedName name="_11__123Graph_AGROWTH_REVS_B" hidden="1">#REF!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_123Graph_ACHART_30" hidden="1">#REF!</definedName>
    <definedName name="_12__123Graph_BCHART_111" hidden="1">#REF!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3__123Graph_BCHART_112" hidden="1">#REF!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4__123Graph_BCHART_26" hidden="1">#REF!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_123Graph_AGROSS_MARGINS" hidden="1">#REF!</definedName>
    <definedName name="_15__123Graph_BCHART_29" hidden="1">#REF!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6__123Graph_BGROSS_MARGINS" hidden="1">#REF!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7__123Graph_BGROWTH_REVS_A" hidden="1">#REF!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123Graph_AGROWTH_REVS_A" hidden="1">#REF!</definedName>
    <definedName name="_18__123Graph_BGROWTH_REVS_B" hidden="1">#REF!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9__123Graph_CCHART_111" hidden="1">#REF!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__123Graph_ACHART_111" hidden="1">#REF!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123Graph_CCHART_112" hidden="1">#REF!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_123Graph_AGROWTH_REVS_B" hidden="1">#REF!</definedName>
    <definedName name="_21__123Graph_CCHART_26" hidden="1">#REF!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2__123Graph_BCHART_111" hidden="1">#REF!</definedName>
    <definedName name="_22__123Graph_CCHART_30" hidden="1">#REF!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3__123Graph_BCHART_112" hidden="1">#REF!</definedName>
    <definedName name="_23__123Graph_CGROWTH_REVS_A" hidden="1">#REF!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123Graph_BCHART_26" hidden="1">#REF!</definedName>
    <definedName name="_24__123Graph_CGROWTH_REVS_B" hidden="1">#REF!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5__123Graph_DCHART_112" hidden="1">#REF!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6__123Graph_DGROWTH_REVS_A" hidden="1">#REF!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123Graph_BCHART_29" hidden="1">#REF!</definedName>
    <definedName name="_27__123Graph_DGROWTH_REVS_B" hidden="1">#REF!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8__123Graph_XCHART_112" hidden="1">#REF!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9__123Graph_XChart_1A" hidden="1">#REF!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_123Graph_ACHART_112" hidden="1">#REF!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0__123Graph_BGROSS_MARGINS" hidden="1">#REF!</definedName>
    <definedName name="_30__123Graph_XChart_2A" hidden="1">#REF!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1__123Graph_XCHART_30" hidden="1">#REF!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3__123Graph_BGROWTH_REVS_A" hidden="1">#REF!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123Graph_BGROWTH_REVS_B" hidden="1">#REF!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123Graph_CCHART_111" hidden="1">#REF!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123Graph_CCHART_112" hidden="1">#REF!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123Graph_CCHART_26" hidden="1">#REF!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123Graph_ACHART_111" hidden="1">#REF!</definedName>
    <definedName name="_4__123Graph_AChart_1A" hidden="1">#REF!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123Graph_CCHART_30" hidden="1">#REF!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123Graph_CGROWTH_REVS_A" hidden="1">#REF!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123Graph_CGROWTH_REVS_B" hidden="1">#REF!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123Graph_DCHART_112" hidden="1">#REF!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__123Graph_ACHART_112" hidden="1">#REF!</definedName>
    <definedName name="_5__123Graph_ACHART_26" hidden="1">#REF!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0__123Graph_DGROWTH_REVS_A" hidden="1">#REF!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123Graph_DGROWTH_REVS_B" hidden="1">#REF!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123Graph_XCHART_112" hidden="1">#REF!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123Graph_XChart_1A" hidden="1">#REF!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_123Graph_XChart_2A" hidden="1">#REF!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123Graph_XCHART_30" hidden="1">#REF!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__123Graph_AChart_1A" hidden="1">#REF!</definedName>
    <definedName name="_6__123Graph_ACHART_29" hidden="1">#REF!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123Graph_ACHART_26" hidden="1">#REF!</definedName>
    <definedName name="_7__123Graph_AChart_2A" hidden="1">#REF!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__123Graph_ACHART_30" hidden="1">#REF!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__123Graph_AGROSS_MARGINS" hidden="1">#REF!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m.2B754C816B33440CA6B09FCECA363B1C.edm" hidden="1">#REF!</definedName>
    <definedName name="_bdm.4261CBDD64CC43EEAE9367E32A5D9415.edm" hidden="1">#REF!</definedName>
    <definedName name="_bdm.4E36B374656E4111BE06C6AA8593525F.edm" hidden="1">#REF!</definedName>
    <definedName name="_bdm.A2FC9A89D6D74FC893514932B9559E6F.edm" hidden="1">#REF!</definedName>
    <definedName name="_bdm.B6D3C63AED6645D6839BAAA3C46A1B11.edm" hidden="1">#REF!</definedName>
    <definedName name="_bdm.D3D232B0C825487C80B74D42D3DC9229.edm" hidden="1">#REF!</definedName>
    <definedName name="_bdm.EAA026CA20C74B79BA422B16028705A4.edm" hidden="1">#REF!</definedName>
    <definedName name="_bdm.EE4FE38359B54D868B4E6D164382A293.edm" hidden="1">#REF!</definedName>
    <definedName name="_Dist_Bin" hidden="1">#REF!</definedName>
    <definedName name="_Dist_Values" hidden="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ill" hidden="1">#REF!</definedName>
    <definedName name="_fin1" hidden="1">{#N/A,#N/A,TRUE,"UKUPNO";#N/A,#N/A,TRUE,"PLASMAN";#N/A,#N/A,TRUE,"REKAP"}</definedName>
    <definedName name="_HKJ1" hidden="1">{#N/A,#N/A,TRUE,"UKUPNO";#N/A,#N/A,TRUE,"PLASMAN";#N/A,#N/A,TRUE,"REKAP"}</definedName>
    <definedName name="_HR1" hidden="1">{#N/A,#N/A,TRUE,"UKUPNO";#N/A,#N/A,TRUE,"PLASMAN";#N/A,#N/A,TRUE,"REKAP"}</definedName>
    <definedName name="_K1" hidden="1">{#N/A,#N/A,TRUE,"UKUPNO";#N/A,#N/A,TRUE,"PLASMAN";#N/A,#N/A,TRUE,"REKAP"}</definedName>
    <definedName name="_Key1" hidden="1">#REF!</definedName>
    <definedName name="_Key2" hidden="1">#REF!</definedName>
    <definedName name="_KO1" hidden="1">{#N/A,#N/A,TRUE,"UKUPNO";#N/A,#N/A,TRUE,"PLASMAN";#N/A,#N/A,TRUE,"REKAP"}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Order1" hidden="1">0</definedName>
    <definedName name="_Order2" hidden="1">255</definedName>
    <definedName name="_Parse_Out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egression_Out" hidden="1">#REF!</definedName>
    <definedName name="_Regression_X" hidden="1">#REF!</definedName>
    <definedName name="_SE1" hidden="1">{#N/A,#N/A,FALSE,"Aging Summary";#N/A,#N/A,FALSE,"Ratio Analysis";#N/A,#N/A,FALSE,"Test 120 Day Accts";#N/A,#N/A,FALSE,"Tickmarks"}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V1" hidden="1">{#N/A,#N/A,FALSE,"Aging Summary";#N/A,#N/A,FALSE,"Ratio Analysis";#N/A,#N/A,FALSE,"Test 120 Day Accts";#N/A,#N/A,FALSE,"Tickmarks"}</definedName>
    <definedName name="_w1" hidden="1">{#N/A,#N/A,TRUE,"UKUPNO";#N/A,#N/A,TRUE,"PLASMAN";#N/A,#N/A,TRUE,"REKAP"}</definedName>
    <definedName name="_z1" hidden="1">{#N/A,#N/A,TRUE,"UKUPNO";#N/A,#N/A,TRUE,"PLASMAN";#N/A,#N/A,TRUE,"REKAP"}</definedName>
    <definedName name="a" hidden="1">{#N/A,#N/A,FALSE,"Aging Summary";#N/A,#N/A,FALSE,"Ratio Analysis";#N/A,#N/A,FALSE,"Test 120 Day Accts";#N/A,#N/A,FALSE,"Tickmarks"}</definedName>
    <definedName name="aa" hidden="1">{#N/A,#N/A,FALSE,"Aging Summary";#N/A,#N/A,FALSE,"Ratio Analysis";#N/A,#N/A,FALSE,"Test 120 Day Accts";#N/A,#N/A,FALSE,"Tickmarks"}</definedName>
    <definedName name="AAA_DOCTOPS" hidden="1">"AAA_SET"</definedName>
    <definedName name="AAA_duser" hidden="1">"OFF"</definedName>
    <definedName name="aaaaaaaa" hidden="1">{#N/A,#N/A,FALSE,"Aging Summary";#N/A,#N/A,FALSE,"Ratio Analysis";#N/A,#N/A,FALSE,"Test 120 Day Accts";#N/A,#N/A,FALSE,"Tickmarks"}</definedName>
    <definedName name="AAB_Addin5" hidden="1">"AAB_Description for addin 5,Description for addin 5,Description for addin 5,Description for addin 5,Description for addin 5,Description for addin 5"</definedName>
    <definedName name="ab" hidden="1">{#N/A,#N/A,FALSE,"Aging Summary";#N/A,#N/A,FALSE,"Ratio Analysis";#N/A,#N/A,FALSE,"Test 120 Day Accts";#N/A,#N/A,FALSE,"Tickmarks"}</definedName>
    <definedName name="abc" hidden="1">{#N/A,#N/A,FALSE,"Aging Summary";#N/A,#N/A,FALSE,"Ratio Analysis";#N/A,#N/A,FALSE,"Test 120 Day Accts";#N/A,#N/A,FALSE,"Tickmarks"}</definedName>
    <definedName name="AccessDatabase" hidden="1">"C:\My Documents\発注予測.mdb"</definedName>
    <definedName name="adf" hidden="1">{#N/A,#N/A,FALSE,"Aging Summary";#N/A,#N/A,FALSE,"Ratio Analysis";#N/A,#N/A,FALSE,"Test 120 Day Accts";#N/A,#N/A,FALSE,"Tickmarks"}</definedName>
    <definedName name="ads" hidden="1">{#N/A,#N/A,FALSE,"Aging Summary";#N/A,#N/A,FALSE,"Ratio Analysis";#N/A,#N/A,FALSE,"Test 120 Day Accts";#N/A,#N/A,FALSE,"Tickmarks"}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rsdf" hidden="1">{#N/A,#N/A,FALSE,"Aging Summary";#N/A,#N/A,FALSE,"Ratio Analysis";#N/A,#N/A,FALSE,"Test 120 Day Accts";#N/A,#N/A,FALSE,"Tickmarks"}</definedName>
    <definedName name="AS2DocOpenMode" hidden="1">"AS2DocumentEdit"</definedName>
    <definedName name="AS2HasNoAutoHeaderFooter" hidden="1">" "</definedName>
    <definedName name="azad" hidden="1">{#N/A,#N/A,FALSE,"Aging Summary";#N/A,#N/A,FALSE,"Ratio Analysis";#N/A,#N/A,FALSE,"Test 120 Day Accts";#N/A,#N/A,FALSE,"Tickmarks"}</definedName>
    <definedName name="BLPH1" hidden="1">#REF!</definedName>
    <definedName name="BLPH2" hidden="1">#REF!</definedName>
    <definedName name="BLPH3" hidden="1">#REF!</definedName>
    <definedName name="cafe_validation_temp" hidden="1">#REF!</definedName>
    <definedName name="CBWorkbookPriority" hidden="1">-844756298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IQWBGuid" hidden="1">"b2a64c6c-42e0-40ff-84b5-17e326ba1c46"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4_1_WEBI_DataGrid" hidden="1">#REF!</definedName>
    <definedName name="Crystal_4_1_WEBI_HHeading" hidden="1">#REF!</definedName>
    <definedName name="Crystal_4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ddd" hidden="1">{#N/A,#N/A,FALSE,"Aging Summary";#N/A,#N/A,FALSE,"Ratio Analysis";#N/A,#N/A,FALSE,"Test 120 Day Accts";#N/A,#N/A,FALSE,"Tickmarks"}</definedName>
    <definedName name="DME_BeforeCloseCompleted" hidden="1">"False"</definedName>
    <definedName name="dyfhn" hidden="1">{#N/A,#N/A,FALSE,"Aging Summary";#N/A,#N/A,FALSE,"Ratio Analysis";#N/A,#N/A,FALSE,"Test 120 Day Accts";#N/A,#N/A,FALSE,"Tickmarks"}</definedName>
    <definedName name="e" hidden="1">{#N/A,#N/A,FALSE,"Aging Summary";#N/A,#N/A,FALSE,"Ratio Analysis";#N/A,#N/A,FALSE,"Test 120 Day Accts";#N/A,#N/A,FALSE,"Tickmarks"}</definedName>
    <definedName name="EPMWorkbookOptions_2" hidden="1">"73ImntHK7EFLONWYoC7fE37y7nXi63fxHS3iv392AQAA"</definedName>
    <definedName name="ertt" hidden="1">#REF!</definedName>
    <definedName name="etet" hidden="1">#REF!</definedName>
    <definedName name="etette" hidden="1">#REF!</definedName>
    <definedName name="EV__LASTREFTIME__" hidden="1">39729.3809143519</definedName>
    <definedName name="FA" hidden="1">{"datatable",#N/A,FALSE,"Cust.Adds_Volumes"}</definedName>
    <definedName name="FDHDF" hidden="1">#REF!</definedName>
    <definedName name="fdsfdsf" hidden="1">#REF!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ill" hidden="1">#REF!</definedName>
    <definedName name="Fill2" hidden="1">#REF!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sfs" hidden="1">#REF!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FHDF" hidden="1">#REF!</definedName>
    <definedName name="ggggggg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J" hidden="1">#REF!</definedName>
    <definedName name="Grap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hidden="1">{#N/A,#N/A,FALSE,"Aging Summary";#N/A,#N/A,FALSE,"Ratio Analysis";#N/A,#N/A,FALSE,"Test 120 Day Accts";#N/A,#N/A,FALSE,"Tickmarks"}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KL" hidden="1">#REF!</definedName>
    <definedName name="HLJKGJKL" hidden="1">#REF!</definedName>
    <definedName name="HTML_CodePage" hidden="1">1252</definedName>
    <definedName name="HTML_Control" hidden="1">{"'2003 05 15'!$W$11:$AI$18","'2003 05 15'!$A$1:$V$30"}</definedName>
    <definedName name="HTML_Control_BIT" hidden="1">{"'2003 05 15'!$W$11:$AI$18","'2003 05 15'!$A$1:$V$30"}</definedName>
    <definedName name="HTML_Description" hidden="1">""</definedName>
    <definedName name="HTML_Email" hidden="1">""</definedName>
    <definedName name="HTML_Header" hidden="1">"2003 05 15"</definedName>
    <definedName name="HTML_LastUpdate" hidden="1">"5/15/2003"</definedName>
    <definedName name="HTML_LineAfter" hidden="1">FALSE</definedName>
    <definedName name="HTML_LineBefore" hidden="1">FALSE</definedName>
    <definedName name="HTML_Name" hidden="1">"Dave Sloan"</definedName>
    <definedName name="HTML_OBDlg2" hidden="1">TRUE</definedName>
    <definedName name="HTML_OBDlg4" hidden="1">TRUE</definedName>
    <definedName name="HTML_OS" hidden="1">0</definedName>
    <definedName name="HTML_PathFile" hidden="1">"N:\Time _ Cost Allocation\2003 03 AM Time Allocation\Results\MyHTML.htm"</definedName>
    <definedName name="HTML_Title" hidden="1">"2003 05 15 to Ian"</definedName>
    <definedName name="Huh?" hidden="1">{"'2003 05 15'!$W$11:$AI$18","'2003 05 15'!$A$1:$V$30"}</definedName>
    <definedName name="Huh?_BIT" hidden="1">{"'2003 05 15'!$W$11:$AI$18","'2003 05 15'!$A$1:$V$30"}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"c11749"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ROWTH_1" hidden="1">"c157"</definedName>
    <definedName name="IQ_EBIT_GROWTH_2" hidden="1">"c161"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ROWTH_1" hidden="1">"c156"</definedName>
    <definedName name="IQ_EBITDA_GROWTH_2" hidden="1">"c160"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1" hidden="1">"c189"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BUY_REUT" hidden="1">"c3869"</definedName>
    <definedName name="IQ_EST_NUM_BUY_THOM" hidden="1">"c5165"</definedName>
    <definedName name="IQ_EST_NUM_HOLD" hidden="1">"c1761"</definedName>
    <definedName name="IQ_EST_NUM_HOLD_REUT" hidden="1">"c3871"</definedName>
    <definedName name="IQ_EST_NUM_HOLD_THOM" hidden="1">"c5167"</definedName>
    <definedName name="IQ_EST_NUM_NO_OPINION" hidden="1">"c1758"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 hidden="1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AMOUNT" hidden="1">"c240"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AMOUNT" hidden="1">"c236"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40161.860162037</definedName>
    <definedName name="IQ_NAMES_REVISION_DATE__1" hidden="1">41365.714224537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"c11750"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OFFIC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INING_REVENUE_COAL" hidden="1">"c15931"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FLOAT" hidden="1">"c227"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THOM" hidden="1">"c5297"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1" hidden="1">"c190"</definedName>
    <definedName name="IQ_REVENUE_EST_CIQ" hidden="1">"c3616"</definedName>
    <definedName name="IQ_REVENUE_EST_REUT" hidden="1">"c3634"</definedName>
    <definedName name="IQ_REVENUE_GROWTH_1" hidden="1">"c155"</definedName>
    <definedName name="IQ_REVENUE_GROWTH_2" hidden="1">"c159"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39778.4359375</definedName>
    <definedName name="IQ_RISK_ADJ_BANK_ASSETS" hidden="1">"c2670"</definedName>
    <definedName name="IQ_RISK_WEIGHTED_ASSETS_FDIC" hidden="1">"c6370"</definedName>
    <definedName name="IQ_ROYALTY_REVENUE_COAL" hidden="1">"c15932"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TERM_INVEST" hidden="1">"c1425"</definedName>
    <definedName name="IQ_SMALL_INT_BEAR_CD" hidden="1">"c11748"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B17" hidden="1">"$BB$18:$BB$1299"</definedName>
    <definedName name="IQRC14" hidden="1">"$C$15:$C$119"</definedName>
    <definedName name="IQRD108" hidden="1">"$D$109:$D$111"</definedName>
    <definedName name="IQRD11" hidden="1">"$D$12:$D$21"</definedName>
    <definedName name="IQRD14" hidden="1">"$D$15:$D$38"</definedName>
    <definedName name="IQRD22" hidden="1">"$D$23:$D$25"</definedName>
    <definedName name="IQRD44" hidden="1">"$D$45:$D$53"</definedName>
    <definedName name="IQRD66" hidden="1">"$D$67:$D$69"</definedName>
    <definedName name="IQRD77" hidden="1">"$D$78:$D$87"</definedName>
    <definedName name="IQRLiquidityO5" hidden="1">#REF!</definedName>
    <definedName name="IQRLiquidityU5" hidden="1">#REF!</definedName>
    <definedName name="IQRLiquidityZ5" hidden="1">#REF!</definedName>
    <definedName name="IQRTKTMRawDataA3" hidden="1">#REF!</definedName>
    <definedName name="Italy" hidden="1">#REF!</definedName>
    <definedName name="iuyiyi" hidden="1">#REF!</definedName>
    <definedName name="j" hidden="1">{#N/A,#N/A,FALSE,"Aging Summary";#N/A,#N/A,FALSE,"Ratio Analysis";#N/A,#N/A,FALSE,"Test 120 Day Accts";#N/A,#N/A,FALSE,"Tickmarks"}</definedName>
    <definedName name="jgg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hnhgg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j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KK" hidden="1">{#N/A,#N/A,FALSE,"Aging Summary";#N/A,#N/A,FALSE,"Ratio Analysis";#N/A,#N/A,FALSE,"Test 120 Day Accts";#N/A,#N/A,FALSE,"Tickmarks"}</definedName>
    <definedName name="kkgk" hidden="1">#REF!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l" hidden="1">{#N/A,#N/A,FALSE,"Aging Summary";#N/A,#N/A,FALSE,"Ratio Analysis";#N/A,#N/A,FALSE,"Test 120 Day Accts";#N/A,#N/A,FALSE,"Tickmarks"}</definedName>
    <definedName name="LastSheet" hidden="1">"Fixed Asset Amort and  UCC 2"</definedName>
    <definedName name="listlist" hidden="1">#REF!</definedName>
    <definedName name="ListOffset" hidden="1">1</definedName>
    <definedName name="ljljlj" hidden="1">#REF!</definedName>
    <definedName name="LKASFDH" hidden="1">#REF!</definedName>
    <definedName name="lkjlj" hidden="1">#REF!</definedName>
    <definedName name="m" hidden="1">{#N/A,#N/A,FALSE,"Aging Summary";#N/A,#N/A,FALSE,"Ratio Analysis";#N/A,#N/A,FALSE,"Test 120 Day Accts";#N/A,#N/A,FALSE,"Tickmarks"}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M" hidden="1">#N/A</definedName>
    <definedName name="n" hidden="1">{#N/A,#N/A,FALSE,"Aging Summary";#N/A,#N/A,FALSE,"Ratio Analysis";#N/A,#N/A,FALSE,"Test 120 Day Accts";#N/A,#N/A,FALSE,"Tickmarks"}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o" hidden="1">{#N/A,#N/A,FALSE,"Aging Summary";#N/A,#N/A,FALSE,"Ratio Analysis";#N/A,#N/A,FALSE,"Test 120 Day Accts";#N/A,#N/A,FALSE,"Tickmarks"}</definedName>
    <definedName name="Order" hidden="1">255</definedName>
    <definedName name="p" hidden="1">{#N/A,#N/A,FALSE,"Aging Summary";#N/A,#N/A,FALSE,"Ratio Analysis";#N/A,#N/A,FALSE,"Test 120 Day Accts";#N/A,#N/A,FALSE,"Tickmarks"}</definedName>
    <definedName name="Pal_Workbook_GUID" hidden="1">"CJIDBG9LAGS8VPF2DQK4XUW3"</definedName>
    <definedName name="pp" hidden="1">{#N/A,#N/A,FALSE,"Aging Summary";#N/A,#N/A,FALSE,"Ratio Analysis";#N/A,#N/A,FALSE,"Test 120 Day Accts";#N/A,#N/A,FALSE,"Tickmarks"}</definedName>
    <definedName name="q" hidden="1">#REF!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retet" hidden="1">#REF!</definedName>
    <definedName name="retett" hidden="1">#REF!</definedName>
    <definedName name="rewrewr" hidden="1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r" hidden="1">{#N/A,#N/A,FALSE,"Aging Summary";#N/A,#N/A,FALSE,"Ratio Analysis";#N/A,#N/A,FALSE,"Test 120 Day Accts";#N/A,#N/A,FALSE,"Tickmarks"}</definedName>
    <definedName name="rtyr" hidden="1">{#N/A,#N/A,FALSE,"Aging Summary";#N/A,#N/A,FALSE,"Ratio Analysis";#N/A,#N/A,FALSE,"Test 120 Day Accts";#N/A,#N/A,FALSE,"Tickmarks"}</definedName>
    <definedName name="SAPBEXrevision" hidden="1">9</definedName>
    <definedName name="SAPBEXsysID" hidden="1">"BWP"</definedName>
    <definedName name="SAPBEXwbID" hidden="1">"451N6G6HNH5M7RVWKXOTIVLAA"</definedName>
    <definedName name="SDF" hidden="1">{#N/A,#N/A,FALSE,"Aging Summary";#N/A,#N/A,FALSE,"Ratio Analysis";#N/A,#N/A,FALSE,"Test 120 Day Accts";#N/A,#N/A,FALSE,"Tickmarks"}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g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en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ffdsf" hidden="1">#REF!</definedName>
    <definedName name="sfsfs" hidden="1">#REF!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rdfg" hidden="1">{#N/A,#N/A,FALSE,"Aging Summary";#N/A,#N/A,FALSE,"Ratio Analysis";#N/A,#N/A,FALSE,"Test 120 Day Accts";#N/A,#N/A,FALSE,"Tickmarks"}</definedName>
    <definedName name="stdhg" hidden="1">{#N/A,#N/A,FALSE,"Aging Summary";#N/A,#N/A,FALSE,"Ratio Analysis";#N/A,#N/A,FALSE,"Test 120 Day Accts";#N/A,#N/A,FALSE,"Tickmarks"}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tretert" hidden="1">#REF!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hidden="1">{#N/A,#N/A,FALSE,"Aging Summary";#N/A,#N/A,FALSE,"Ratio Analysis";#N/A,#N/A,FALSE,"Test 120 Day Accts";#N/A,#N/A,FALSE,"Tickmarks"}</definedName>
    <definedName name="tutu" hidden="1">#REF!</definedName>
    <definedName name="u" hidden="1">{#N/A,#N/A,FALSE,"Aging Summary";#N/A,#N/A,FALSE,"Ratio Analysis";#N/A,#N/A,FALSE,"Test 120 Day Accts";#N/A,#N/A,FALSE,"Tickmarks"}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hidden="1">{#N/A,#N/A,FALSE,"Aging Summary";#N/A,#N/A,FALSE,"Ratio Analysis";#N/A,#N/A,FALSE,"Test 120 Day Accts";#N/A,#N/A,FALSE,"Tickmarks"}</definedName>
    <definedName name="v" hidden="1">{#N/A,#N/A,FALSE,"Aging Summary";#N/A,#N/A,FALSE,"Ratio Analysis";#N/A,#N/A,FALSE,"Test 120 Day Accts";#N/A,#N/A,FALSE,"Tickmarks"}</definedName>
    <definedName name="vbbbbbbbbb" hidden="1">{#N/A,#N/A,FALSE,"Aging Summary";#N/A,#N/A,FALSE,"Ratio Analysis";#N/A,#N/A,FALSE,"Test 120 Day Accts";#N/A,#N/A,FALSE,"Tickmarks"}</definedName>
    <definedName name="VV" hidden="1">{#N/A,#N/A,FALSE,"Aging Summary";#N/A,#N/A,FALSE,"Ratio Analysis";#N/A,#N/A,FALSE,"Test 120 Day Accts";#N/A,#N/A,FALSE,"Tickmarks"}</definedName>
    <definedName name="vxvx" hidden="1">#REF!</definedName>
    <definedName name="w" hidden="1">{#N/A,#N/A,FALSE,"Aging Summary";#N/A,#N/A,FALSE,"Ratio Analysis";#N/A,#N/A,FALSE,"Test 120 Day Accts";#N/A,#N/A,FALSE,"Tickmarks"}</definedName>
    <definedName name="waresd" hidden="1">{#N/A,#N/A,FALSE,"Aging Summary";#N/A,#N/A,FALSE,"Ratio Analysis";#N/A,#N/A,FALSE,"Test 120 Day Accts";#N/A,#N/A,FALSE,"Tickmarks"}</definedName>
    <definedName name="wlkednjfc" hidden="1">{#N/A,#N/A,FALSE,"Aging Summary";#N/A,#N/A,FALSE,"Ratio Analysis";#N/A,#N/A,FALSE,"Test 120 Day Accts";#N/A,#N/A,FALSE,"Tickmarks"}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1996._.PROPERTY._.AND._.BUSINESS._.INTERRUPTION._.VALUES." hidden="1">{#N/A,#N/A,TRUE,"96PROP"}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FE._.REGISTER." hidden="1">{#N/A,#N/A,FALSE,"CLAIMS";#N/A,#N/A,FALSE,"EXPENSE";#N/A,#N/A,FALSE,"CAPITAL"}</definedName>
    <definedName name="wrn.Aging._.and._.Trend._.Analysis." hidden="1">{#N/A,#N/A,FALSE,"Aging Summary";#N/A,#N/A,FALSE,"Ratio Analysis";#N/A,#N/A,FALSE,"Test 120 Day Accts";#N/A,#N/A,FALSE,"Tickmarks"}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PCT." hidden="1">{"Page1",#N/A,FALSE,"APCT";"Page2",#N/A,FALSE,"APCT"}</definedName>
    <definedName name="wrn.APL." hidden="1">{"Page1",#N/A,FALSE,"APL";"Page2",#N/A,FALSE,"APL"}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ssumptions." hidden="1">{"assumptions1",#N/A,FALSE,"Valuation Analysis";"assumptions2",#N/A,FALSE,"Valuation Analysis"}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lance._.sheet." hidden="1">{"bs",#N/A,FALSE,"SCF"}</definedName>
    <definedName name="wrn.Basic._.Report." hidden="1">{#N/A,#N/A,FALSE,"New Depr Sch-150% DB";#N/A,#N/A,FALSE,"Cash Flows RLP";#N/A,#N/A,FALSE,"IRR";#N/A,#N/A,FALSE,"Proforma IS";#N/A,#N/A,FALSE,"Assumptions"}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ntributory._.asset._.charges." hidden="1">{"contributory1",#N/A,FALSE,"Contributory Assets Detail";"contributory2",#N/A,FALSE,"Contributory Assets Detail"}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hidden="1">{"datatable",#N/A,FALSE,"Cust.Adds_Volumes"}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ocumentation." hidden="1">{"documentation1",#N/A,FALSE,"Documentation";"documentation2",#N/A,FALSE,"Documentation"}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xception._.Report." hidden="1">{#N/A,#N/A,FALSE,"Exception Report"}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OOTNOTES." hidden="1">{"Footnotespg1",#N/A,FALSE,"Footnotes";"Footnotespg2",#N/A,FALSE,"Footnotes"}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ross._.margin._.detail." hidden="1">{"gross_margin1",#N/A,FALSE,"Gross Margin Detail";"gross_margin2",#N/A,FALSE,"Gross Margin Detail"}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istorical._.performance." hidden="1">{"historical acquirer",#N/A,FALSE,"Historical Performance";"historical target",#N/A,FALSE,"Historical Performance"}</definedName>
    <definedName name="wrn.HO._.Cost._.Alloc.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income." hidden="1">{"income",#N/A,FALSE,"income_statement"}</definedName>
    <definedName name="wrn.INCOME._.STATEMENT." hidden="1">{"INCOME STATEMENT",#N/A,FALSE,"Income Statement"}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sheet." hidden="1">{#N/A,#N/A,FALSE,"TICKERS INPUT SHEET"}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PNL." hidden="1">{"LPNL1",#N/A,FALSE,"EntitiesWithReclasses";"LPNL2",#N/A,FALSE,"EntitiesWithReclasses";"LPNL3",#N/A,FALSE,"EntitiesWithReclasses"}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OMreport." hidden="1">{"OM_data",#N/A,FALSE,"O&amp;M Data Table";"OM_regulatory_adjustments",#N/A,FALSE,"O&amp;M Data Table";"OM_select_data",#N/A,FALSE,"O&amp;M Data Table"}</definedName>
    <definedName name="wrn.PARTNERS._.CAPITAL._.STMT." hidden="1">{"PARTNERS CAPITAL STMT",#N/A,FALSE,"Partners Capital"}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hidden="1">{#N/A,#N/A,FALSE,"Part E";#N/A,#N/A,FALSE,"E.1 Prelim Earnings Plan"}</definedName>
    <definedName name="wrn.President._.Report." hidden="1">{#N/A,#N/A,FALSE,"President's Cover";#N/A,#N/A,FALSE,"A.1 1998 Objectives";#N/A,#N/A,FALSE,"A.2 President's Measures";#N/A,#N/A,FALSE,"A.3 Commentary"}</definedName>
    <definedName name="wrn.print." hidden="1">{#N/A,#N/A,FALSE,"Japan 2003";#N/A,#N/A,FALSE,"Sheet2"}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hidden="1">{"Extra 1",#N/A,FALSE,"Blank"}</definedName>
    <definedName name="wrn.Print._.BS._.Exhibits." hidden="1">{"BS Dollar",#N/A,FALSE,"BS";"BS CS",#N/A,FALSE,"BS"}</definedName>
    <definedName name="wrn.Print._.CF._.Exhibit." hidden="1">{"CF Dollar",#N/A,FALSE,"CF"}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IS._.Exhibits." hidden="1">{"Inc Stmt Dollar",#N/A,FALSE,"IS";"Inc Stmt CS",#N/A,FALSE,"IS"}</definedName>
    <definedName name="wrn.Print._.Ratio._.Exhibits." hidden="1">{"Ratio No.1",#N/A,FALSE,"Ratio";"Ratio No.2",#N/A,FALSE,"Ratio"}</definedName>
    <definedName name="wrn.Projected._.Data._.and._.Subject._.Company._.Data." hidden="1">{#N/A,#N/A,FALSE,"Projected Data &amp; SUBJECT-INPUTS"}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ange._.Values." hidden="1">{"page1",#N/A,FALSE,"Range Value - Incl Reclasses";"page2",#N/A,FALSE,"Range Value - Incl Reclasses";"page3",#N/A,FALSE,"Range Value - Incl Reclasses"}</definedName>
    <definedName name="wrn.Report._.Exhibits." hidden="1">{"Inc Stmt Exhibit",#N/A,FALSE,"IS";"BS Exhibit",#N/A,FALSE,"BS";"Ratio No.1",#N/A,FALSE,"Ratio";"Ratio No.2",#N/A,FALSE,"Ratio"}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hidden="1">{"revenue graph",#N/A,FALSE,"Revenue Graph"}</definedName>
    <definedName name="wrn.sample." hidden="1">{"sample",#N/A,FALSE,"Client Input Sheet"}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MT._.OF._.CASH._.FLOWS." hidden="1">{"STMT OF CASH FLOWS",#N/A,FALSE,"Cash Flows Indirect"}</definedName>
    <definedName name="wrn.summary." hidden="1">{"summary",#N/A,FALSE,"Valuation Analysis"}</definedName>
    <definedName name="wrn.summary._.schedules." hidden="1">{"summary1",#N/A,FALSE,"Summary of Values";"summary2",#N/A,FALSE,"Summary of Values"}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TB._.ALL._.ACCTS." hidden="1">{"BALANCE SHEET ACCOUNTS",#N/A,TRUE,"Working Trial Balance";"INCOME ACCOUNTS",#N/A,TRUE,"Working Trial Balance"}</definedName>
    <definedName name="wrn.TB._.BALANCE._.SHEET." hidden="1">{"BALANCE SHEET ACCOUNTS",#N/A,FALSE,"Working Trial Balance"}</definedName>
    <definedName name="wrn.TB._.EXPLANATIONS." hidden="1">{"EXPLANATIONS",#N/A,FALSE,"Working Trial Balance"}</definedName>
    <definedName name="wrn.TB._.INCOME._.STMT." hidden="1">{"INCOME ACCOUNTS",#N/A,FALSE,"Working Trial Balance"}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rademark._.and._.trade._.name." hidden="1">{"trademark1",#N/A,FALSE,"Trademark(s) and Trade Name(s)"}</definedName>
    <definedName name="wrn.Worcester._.Model._._._.Full.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X140." hidden="1">{"page1",#N/A,FALSE,"X140withReclasses";"page2",#N/A,FALSE,"X140withReclasses";"page3",#N/A,FALSE,"X140withReclasses"}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土地." hidden="1">{"土地",#N/A,FALSE,"土地建物"}</definedName>
    <definedName name="wrn.建物." hidden="1">{"建物",#N/A,FALSE,"土地建物"}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rh" hidden="1">{#N/A,#N/A,FALSE,"Aging Summary";#N/A,#N/A,FALSE,"Ratio Analysis";#N/A,#N/A,FALSE,"Test 120 Day Accts";#N/A,#N/A,FALSE,"Tickmarks"}</definedName>
    <definedName name="ytrytry" hidden="1">{#N/A,#N/A,FALSE,"Aging Summary";#N/A,#N/A,FALSE,"Ratio Analysis";#N/A,#N/A,FALSE,"Test 120 Day Accts";#N/A,#N/A,FALSE,"Tickmarks"}</definedName>
    <definedName name="yuiyi" hidden="1">#REF!</definedName>
    <definedName name="yuiyuiy" hidden="1">#REF!</definedName>
    <definedName name="yuyuiyiy" hidden="1">#REF!</definedName>
    <definedName name="yy" hidden="1">{#N/A,#N/A,FALSE,"Aging Summary";#N/A,#N/A,FALSE,"Ratio Analysis";#N/A,#N/A,FALSE,"Test 120 Day Accts";#N/A,#N/A,FALSE,"Tickmarks"}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cx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zz" hidden="1">{#N/A,#N/A,FALSE,"Aging Summary";#N/A,#N/A,FALSE,"Ratio Analysis";#N/A,#N/A,FALSE,"Test 120 Day Accts";#N/A,#N/A,FALSE,"Tickmarks"}</definedName>
    <definedName name="건가new" hidden="1">{#N/A,#N/A,FALSE,"BS";#N/A,#N/A,FALSE,"PL";#N/A,#N/A,FALSE,"처분";#N/A,#N/A,FALSE,"현금";#N/A,#N/A,FALSE,"매출";#N/A,#N/A,FALSE,"원가";#N/A,#N/A,FALSE,"경영"}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hidden="1">{#N/A,#N/A,FALSE,"BS";#N/A,#N/A,FALSE,"PL";#N/A,#N/A,FALSE,"처분";#N/A,#N/A,FALSE,"현금";#N/A,#N/A,FALSE,"매출";#N/A,#N/A,FALSE,"원가";#N/A,#N/A,FALSE,"경영"}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hidden="1">{#N/A,#N/A,FALSE,"BS";#N/A,#N/A,FALSE,"PL";#N/A,#N/A,FALSE,"처분";#N/A,#N/A,FALSE,"현금";#N/A,#N/A,FALSE,"매출";#N/A,#N/A,FALSE,"원가";#N/A,#N/A,FALSE,"경영"}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68" i="1" l="1"/>
  <c r="K68" i="1"/>
  <c r="J68" i="1"/>
  <c r="I68" i="1"/>
  <c r="H68" i="1"/>
  <c r="G68" i="1"/>
  <c r="F68" i="1"/>
  <c r="E68" i="1"/>
  <c r="D68" i="1"/>
  <c r="L67" i="1"/>
  <c r="K67" i="1"/>
  <c r="J67" i="1"/>
  <c r="I67" i="1"/>
  <c r="H67" i="1"/>
  <c r="G67" i="1"/>
  <c r="F67" i="1"/>
  <c r="E67" i="1"/>
  <c r="D67" i="1"/>
  <c r="L66" i="1"/>
  <c r="K66" i="1"/>
  <c r="J66" i="1"/>
  <c r="I66" i="1"/>
  <c r="H66" i="1"/>
  <c r="G66" i="1"/>
  <c r="F66" i="1"/>
  <c r="E66" i="1"/>
  <c r="D66" i="1"/>
  <c r="L65" i="1"/>
  <c r="K65" i="1"/>
  <c r="J65" i="1"/>
  <c r="I65" i="1"/>
  <c r="H65" i="1"/>
  <c r="G65" i="1"/>
  <c r="F65" i="1"/>
  <c r="E65" i="1"/>
  <c r="D65" i="1"/>
  <c r="L64" i="1"/>
  <c r="K64" i="1"/>
  <c r="J64" i="1"/>
  <c r="I64" i="1"/>
  <c r="H64" i="1"/>
  <c r="G64" i="1"/>
  <c r="F64" i="1"/>
  <c r="E64" i="1"/>
  <c r="D64" i="1"/>
  <c r="L63" i="1"/>
  <c r="K63" i="1"/>
  <c r="J63" i="1"/>
  <c r="I63" i="1"/>
  <c r="H63" i="1"/>
  <c r="G63" i="1"/>
  <c r="F63" i="1"/>
  <c r="E63" i="1"/>
  <c r="D63" i="1"/>
  <c r="L62" i="1"/>
  <c r="K62" i="1"/>
  <c r="J62" i="1"/>
  <c r="I62" i="1"/>
  <c r="H62" i="1"/>
  <c r="G62" i="1"/>
  <c r="F62" i="1"/>
  <c r="E62" i="1"/>
  <c r="D62" i="1"/>
  <c r="L61" i="1"/>
  <c r="K61" i="1"/>
  <c r="J61" i="1"/>
  <c r="I61" i="1"/>
  <c r="H61" i="1"/>
  <c r="G61" i="1"/>
  <c r="F61" i="1"/>
  <c r="E61" i="1"/>
  <c r="D61" i="1"/>
  <c r="L60" i="1"/>
  <c r="K60" i="1"/>
  <c r="J60" i="1"/>
  <c r="I60" i="1"/>
  <c r="H60" i="1"/>
  <c r="G60" i="1"/>
  <c r="F60" i="1"/>
  <c r="E60" i="1"/>
  <c r="D60" i="1"/>
  <c r="L59" i="1"/>
  <c r="K59" i="1"/>
  <c r="J59" i="1"/>
  <c r="I59" i="1"/>
  <c r="H59" i="1"/>
  <c r="G59" i="1"/>
  <c r="F59" i="1"/>
  <c r="E59" i="1"/>
  <c r="D59" i="1"/>
  <c r="L58" i="1"/>
  <c r="K58" i="1"/>
  <c r="J58" i="1"/>
  <c r="I58" i="1"/>
  <c r="H58" i="1"/>
  <c r="G58" i="1"/>
  <c r="F58" i="1"/>
  <c r="E58" i="1"/>
  <c r="D58" i="1"/>
  <c r="L57" i="1"/>
  <c r="K57" i="1"/>
  <c r="J57" i="1"/>
  <c r="I57" i="1"/>
  <c r="H57" i="1"/>
  <c r="G57" i="1"/>
  <c r="F57" i="1"/>
  <c r="E57" i="1"/>
  <c r="D57" i="1"/>
  <c r="L56" i="1"/>
  <c r="K56" i="1"/>
  <c r="J56" i="1"/>
  <c r="I56" i="1"/>
  <c r="H56" i="1"/>
  <c r="G56" i="1"/>
  <c r="F56" i="1"/>
  <c r="E56" i="1"/>
  <c r="D56" i="1"/>
  <c r="L55" i="1"/>
  <c r="K55" i="1"/>
  <c r="J55" i="1"/>
  <c r="I55" i="1"/>
  <c r="H55" i="1"/>
  <c r="G55" i="1"/>
  <c r="F55" i="1"/>
  <c r="E55" i="1"/>
  <c r="D55" i="1"/>
  <c r="L54" i="1"/>
  <c r="K54" i="1"/>
  <c r="J54" i="1"/>
  <c r="I54" i="1"/>
  <c r="H54" i="1"/>
  <c r="G54" i="1"/>
  <c r="F54" i="1"/>
  <c r="E54" i="1"/>
  <c r="D54" i="1"/>
  <c r="L53" i="1"/>
  <c r="K53" i="1"/>
  <c r="J53" i="1"/>
  <c r="I53" i="1"/>
  <c r="H53" i="1"/>
  <c r="G53" i="1"/>
  <c r="F53" i="1"/>
  <c r="F69" i="1" s="1"/>
  <c r="E53" i="1"/>
  <c r="D53" i="1"/>
  <c r="L52" i="1"/>
  <c r="L69" i="1" s="1"/>
  <c r="K52" i="1"/>
  <c r="J52" i="1"/>
  <c r="I52" i="1"/>
  <c r="I69" i="1" s="1"/>
  <c r="H52" i="1"/>
  <c r="H69" i="1" s="1"/>
  <c r="G52" i="1"/>
  <c r="F52" i="1"/>
  <c r="E52" i="1"/>
  <c r="D52" i="1"/>
  <c r="K69" i="1" l="1"/>
  <c r="G69" i="1"/>
  <c r="G70" i="1" s="1"/>
  <c r="E69" i="1"/>
  <c r="D69" i="1"/>
  <c r="I70" i="1"/>
  <c r="J69" i="1"/>
  <c r="E70" i="1" l="1"/>
  <c r="K70" i="1"/>
  <c r="M70" i="1" s="1"/>
</calcChain>
</file>

<file path=xl/sharedStrings.xml><?xml version="1.0" encoding="utf-8"?>
<sst xmlns="http://schemas.openxmlformats.org/spreadsheetml/2006/main" count="183" uniqueCount="52">
  <si>
    <t>2027 COS and 2028-2031 Rate Index Dx Rates (unrounded)</t>
  </si>
  <si>
    <t>Rate Class</t>
  </si>
  <si>
    <t>2027 Fixed Rate</t>
  </si>
  <si>
    <t xml:space="preserve">2027 Volumetric Rate </t>
  </si>
  <si>
    <t>2028 Fixed Rate</t>
  </si>
  <si>
    <t xml:space="preserve">2028 Volumetric Rate </t>
  </si>
  <si>
    <t xml:space="preserve">2029 Fixed Rate </t>
  </si>
  <si>
    <t xml:space="preserve">2029 Volumetric Rate </t>
  </si>
  <si>
    <t xml:space="preserve">2030 Fixed Rate </t>
  </si>
  <si>
    <t xml:space="preserve">2030 Volumetric Rate </t>
  </si>
  <si>
    <t>2031 Fixed Rate Calculation</t>
  </si>
  <si>
    <t xml:space="preserve">2031 Volumetric Rate </t>
  </si>
  <si>
    <t>BRZ</t>
  </si>
  <si>
    <t>ERZ</t>
  </si>
  <si>
    <t>GRZ</t>
  </si>
  <si>
    <t>HRZ</t>
  </si>
  <si>
    <t>PRZ</t>
  </si>
  <si>
    <t>Residential</t>
  </si>
  <si>
    <t>General Service Less Than 50 kW</t>
  </si>
  <si>
    <t>General  Service Greater Than 50 kW, Regular</t>
  </si>
  <si>
    <t>General  Service Greater Than 50 kW, Intermediate</t>
  </si>
  <si>
    <t>Large User</t>
  </si>
  <si>
    <t>Large User with Dedicated Assets</t>
  </si>
  <si>
    <t>Street Lighting</t>
  </si>
  <si>
    <t>Sentinel Lighting</t>
  </si>
  <si>
    <t>Unmetered Scattered Load</t>
  </si>
  <si>
    <t>Transformer Allowance for Ownership, GS&lt;50 kW</t>
  </si>
  <si>
    <t>Transformer Allowance for Ownership, GS&gt;50 kW Regular</t>
  </si>
  <si>
    <t>Transformer Allowance for Ownership, GS&gt;50 kW Intermediate</t>
  </si>
  <si>
    <t>Transformer Allowance for Ownership, Large Use</t>
  </si>
  <si>
    <t>Standby Revenue Reduction, GS&gt;50 kW Regular</t>
  </si>
  <si>
    <t>Standby Revenue Reduction, GS&gt;50 kW Intermediate</t>
  </si>
  <si>
    <t>Standby Revenue Reduction, Large Use</t>
  </si>
  <si>
    <t>Standby Revenue Reduction, Large Use with Dedicated Assets</t>
  </si>
  <si>
    <t>2027-2031 Billing Determinants</t>
  </si>
  <si>
    <t>2026-2027 Customer Count</t>
  </si>
  <si>
    <t>2027 kWh/kW</t>
  </si>
  <si>
    <t>2027-2028 Customer Count</t>
  </si>
  <si>
    <t>2028 kWh/kW</t>
  </si>
  <si>
    <t>2028-2029 Customer Count</t>
  </si>
  <si>
    <t>2029 kWh/kW</t>
  </si>
  <si>
    <t>2029-2030 Customer Count</t>
  </si>
  <si>
    <t>2030 kWh/kW</t>
  </si>
  <si>
    <t>2030-2031 Customer Count</t>
  </si>
  <si>
    <t>2031 kWh/kW</t>
  </si>
  <si>
    <t>2027-2031 Dx Revenue at Current Rates</t>
  </si>
  <si>
    <t>2027 COS</t>
  </si>
  <si>
    <t>2028 
at 2027 Rates</t>
  </si>
  <si>
    <t>2029
at 2028 Rates</t>
  </si>
  <si>
    <t>2030 
at 2029 Rates</t>
  </si>
  <si>
    <t>2031 
at 2030 Rates</t>
  </si>
  <si>
    <t>G-Factor (revenue growth from Billing Determinants)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</si>
</sst>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164" formatCode="&quot;$&quot;#,##0.00"/>
    <numFmt numFmtId="165" formatCode="&quot;$&quot;#,##0.0000_);[Red]\(&quot;$&quot;#,##0.0000\);_-"/>
    <numFmt numFmtId="166" formatCode="&quot;$&quot;#,##0.0000_);\(&quot;$&quot;#,##0.0000\)"/>
    <numFmt numFmtId="167" formatCode="&quot;$&quot;#,##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i/>
      <sz val="11"/>
      <color theme="0"/>
      <name val="Arial"/>
      <family val="2"/>
    </font>
    <font>
      <b/>
      <sz val="11"/>
      <color theme="1"/>
      <name val="Arial"/>
      <family val="2"/>
    </font>
    <font>
      <b/>
      <sz val="11"/>
      <color rgb="FFFFFFFF"/>
      <name val="Arial"/>
      <family val="2"/>
    </font>
    <font>
      <b/>
      <i/>
      <sz val="11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9" tint="-0.249977111117893"/>
      <name val="Arial"/>
      <family val="2"/>
    </font>
    <font>
      <b/>
      <sz val="11"/>
      <color theme="9" tint="-0.24997711111789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gray0625"/>
    </fill>
    <fill>
      <patternFill patternType="solid">
        <fgColor rgb="FF0000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5" xfId="0" applyFont="1" applyBorder="1"/>
    <xf numFmtId="164" fontId="3" fillId="0" borderId="6" xfId="0" applyNumberFormat="1" applyFont="1" applyBorder="1"/>
    <xf numFmtId="164" fontId="3" fillId="0" borderId="0" xfId="0" applyNumberFormat="1" applyFont="1"/>
    <xf numFmtId="164" fontId="3" fillId="0" borderId="7" xfId="0" applyNumberFormat="1" applyFont="1" applyBorder="1"/>
    <xf numFmtId="165" fontId="3" fillId="3" borderId="6" xfId="0" applyNumberFormat="1" applyFont="1" applyFill="1" applyBorder="1"/>
    <xf numFmtId="165" fontId="3" fillId="3" borderId="0" xfId="0" applyNumberFormat="1" applyFont="1" applyFill="1"/>
    <xf numFmtId="165" fontId="3" fillId="3" borderId="7" xfId="0" applyNumberFormat="1" applyFont="1" applyFill="1" applyBorder="1"/>
    <xf numFmtId="165" fontId="3" fillId="0" borderId="6" xfId="0" applyNumberFormat="1" applyFont="1" applyBorder="1"/>
    <xf numFmtId="165" fontId="3" fillId="0" borderId="0" xfId="0" applyNumberFormat="1" applyFont="1"/>
    <xf numFmtId="165" fontId="3" fillId="0" borderId="7" xfId="0" applyNumberFormat="1" applyFont="1" applyBorder="1"/>
    <xf numFmtId="164" fontId="3" fillId="3" borderId="0" xfId="0" applyNumberFormat="1" applyFont="1" applyFill="1"/>
    <xf numFmtId="164" fontId="3" fillId="3" borderId="7" xfId="0" applyNumberFormat="1" applyFont="1" applyFill="1" applyBorder="1"/>
    <xf numFmtId="164" fontId="3" fillId="3" borderId="6" xfId="0" applyNumberFormat="1" applyFont="1" applyFill="1" applyBorder="1"/>
    <xf numFmtId="166" fontId="3" fillId="0" borderId="6" xfId="0" applyNumberFormat="1" applyFont="1" applyBorder="1"/>
    <xf numFmtId="166" fontId="3" fillId="0" borderId="0" xfId="0" applyNumberFormat="1" applyFont="1"/>
    <xf numFmtId="166" fontId="3" fillId="0" borderId="7" xfId="0" applyNumberFormat="1" applyFont="1" applyBorder="1"/>
    <xf numFmtId="166" fontId="3" fillId="3" borderId="0" xfId="0" applyNumberFormat="1" applyFont="1" applyFill="1"/>
    <xf numFmtId="166" fontId="3" fillId="3" borderId="7" xfId="0" applyNumberFormat="1" applyFont="1" applyFill="1" applyBorder="1"/>
    <xf numFmtId="0" fontId="6" fillId="0" borderId="8" xfId="0" applyFont="1" applyBorder="1"/>
    <xf numFmtId="164" fontId="3" fillId="3" borderId="9" xfId="0" applyNumberFormat="1" applyFont="1" applyFill="1" applyBorder="1"/>
    <xf numFmtId="164" fontId="3" fillId="3" borderId="10" xfId="0" applyNumberFormat="1" applyFont="1" applyFill="1" applyBorder="1"/>
    <xf numFmtId="164" fontId="3" fillId="3" borderId="11" xfId="0" applyNumberFormat="1" applyFont="1" applyFill="1" applyBorder="1"/>
    <xf numFmtId="166" fontId="3" fillId="3" borderId="9" xfId="0" applyNumberFormat="1" applyFont="1" applyFill="1" applyBorder="1"/>
    <xf numFmtId="166" fontId="3" fillId="3" borderId="10" xfId="0" applyNumberFormat="1" applyFont="1" applyFill="1" applyBorder="1"/>
    <xf numFmtId="166" fontId="3" fillId="0" borderId="10" xfId="0" applyNumberFormat="1" applyFont="1" applyBorder="1"/>
    <xf numFmtId="166" fontId="3" fillId="3" borderId="11" xfId="0" applyNumberFormat="1" applyFont="1" applyFill="1" applyBorder="1"/>
    <xf numFmtId="0" fontId="7" fillId="4" borderId="1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9" fillId="0" borderId="5" xfId="0" applyFont="1" applyBorder="1"/>
    <xf numFmtId="3" fontId="10" fillId="0" borderId="6" xfId="0" applyNumberFormat="1" applyFont="1" applyBorder="1"/>
    <xf numFmtId="3" fontId="10" fillId="0" borderId="0" xfId="0" applyNumberFormat="1" applyFont="1"/>
    <xf numFmtId="3" fontId="10" fillId="0" borderId="7" xfId="0" applyNumberFormat="1" applyFont="1" applyBorder="1"/>
    <xf numFmtId="0" fontId="10" fillId="3" borderId="6" xfId="0" applyFont="1" applyFill="1" applyBorder="1"/>
    <xf numFmtId="0" fontId="10" fillId="3" borderId="0" xfId="0" applyFont="1" applyFill="1"/>
    <xf numFmtId="0" fontId="10" fillId="3" borderId="7" xfId="0" applyFont="1" applyFill="1" applyBorder="1"/>
    <xf numFmtId="0" fontId="3" fillId="3" borderId="6" xfId="0" applyFont="1" applyFill="1" applyBorder="1"/>
    <xf numFmtId="0" fontId="3" fillId="3" borderId="0" xfId="0" applyFont="1" applyFill="1"/>
    <xf numFmtId="0" fontId="3" fillId="3" borderId="7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3" fontId="10" fillId="0" borderId="9" xfId="0" applyNumberFormat="1" applyFont="1" applyBorder="1"/>
    <xf numFmtId="3" fontId="10" fillId="0" borderId="10" xfId="0" applyNumberFormat="1" applyFont="1" applyBorder="1"/>
    <xf numFmtId="3" fontId="10" fillId="0" borderId="11" xfId="0" applyNumberFormat="1" applyFont="1" applyBorder="1"/>
    <xf numFmtId="0" fontId="11" fillId="0" borderId="0" xfId="0" applyFont="1" applyAlignment="1">
      <alignment horizontal="right"/>
    </xf>
    <xf numFmtId="0" fontId="6" fillId="0" borderId="12" xfId="0" applyFont="1" applyBorder="1"/>
    <xf numFmtId="167" fontId="3" fillId="0" borderId="13" xfId="0" applyNumberFormat="1" applyFont="1" applyBorder="1" applyAlignment="1">
      <alignment vertical="center"/>
    </xf>
    <xf numFmtId="167" fontId="3" fillId="0" borderId="7" xfId="0" applyNumberFormat="1" applyFont="1" applyBorder="1" applyAlignment="1">
      <alignment vertical="center"/>
    </xf>
    <xf numFmtId="167" fontId="11" fillId="0" borderId="0" xfId="0" applyNumberFormat="1" applyFont="1"/>
    <xf numFmtId="0" fontId="6" fillId="0" borderId="6" xfId="0" applyFont="1" applyBorder="1"/>
    <xf numFmtId="167" fontId="3" fillId="0" borderId="5" xfId="0" applyNumberFormat="1" applyFont="1" applyBorder="1" applyAlignment="1">
      <alignment vertical="center"/>
    </xf>
    <xf numFmtId="5" fontId="3" fillId="0" borderId="5" xfId="0" applyNumberFormat="1" applyFont="1" applyBorder="1" applyAlignment="1">
      <alignment vertical="center"/>
    </xf>
    <xf numFmtId="5" fontId="3" fillId="0" borderId="7" xfId="0" applyNumberFormat="1" applyFont="1" applyBorder="1" applyAlignment="1">
      <alignment vertical="center"/>
    </xf>
    <xf numFmtId="0" fontId="6" fillId="0" borderId="9" xfId="0" applyFont="1" applyBorder="1"/>
    <xf numFmtId="5" fontId="3" fillId="0" borderId="8" xfId="0" applyNumberFormat="1" applyFont="1" applyBorder="1" applyAlignment="1">
      <alignment vertical="center"/>
    </xf>
    <xf numFmtId="5" fontId="3" fillId="0" borderId="11" xfId="0" applyNumberFormat="1" applyFont="1" applyBorder="1" applyAlignment="1">
      <alignment vertical="center"/>
    </xf>
    <xf numFmtId="0" fontId="3" fillId="5" borderId="2" xfId="0" applyFont="1" applyFill="1" applyBorder="1"/>
    <xf numFmtId="167" fontId="6" fillId="0" borderId="1" xfId="0" applyNumberFormat="1" applyFont="1" applyBorder="1" applyAlignment="1">
      <alignment vertical="center"/>
    </xf>
    <xf numFmtId="167" fontId="6" fillId="0" borderId="4" xfId="0" applyNumberFormat="1" applyFont="1" applyBorder="1" applyAlignment="1">
      <alignment vertical="center"/>
    </xf>
    <xf numFmtId="167" fontId="12" fillId="0" borderId="0" xfId="0" applyNumberFormat="1" applyFont="1" applyAlignment="1">
      <alignment vertical="center"/>
    </xf>
    <xf numFmtId="0" fontId="6" fillId="6" borderId="2" xfId="0" applyFont="1" applyFill="1" applyBorder="1" applyAlignment="1">
      <alignment horizontal="left" vertical="center"/>
    </xf>
    <xf numFmtId="0" fontId="6" fillId="6" borderId="2" xfId="0" applyFont="1" applyFill="1" applyBorder="1"/>
    <xf numFmtId="10" fontId="6" fillId="6" borderId="4" xfId="1" applyNumberFormat="1" applyFont="1" applyFill="1" applyBorder="1"/>
    <xf numFmtId="0" fontId="6" fillId="6" borderId="4" xfId="0" applyFont="1" applyFill="1" applyBorder="1"/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0" fontId="3" fillId="7" borderId="1" xfId="0" applyNumberFormat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6D735-0E93-4791-AE65-50BDE0EF9229}">
  <dimension ref="C3:BA70"/>
  <sheetViews>
    <sheetView tabSelected="1" topLeftCell="A35" zoomScale="80" zoomScaleNormal="80" workbookViewId="0">
      <selection activeCell="M70" sqref="M70"/>
    </sheetView>
  </sheetViews>
  <sheetFormatPr defaultRowHeight="14.25" x14ac:dyDescent="0.2"/>
  <cols>
    <col min="1" max="2" width="9.140625" style="2"/>
    <col min="3" max="3" width="67.28515625" style="2" bestFit="1" customWidth="1"/>
    <col min="4" max="6" width="15" style="2" bestFit="1" customWidth="1"/>
    <col min="7" max="7" width="16.5703125" style="2" bestFit="1" customWidth="1"/>
    <col min="8" max="8" width="15" style="2" bestFit="1" customWidth="1"/>
    <col min="9" max="10" width="15.7109375" style="2" bestFit="1" customWidth="1"/>
    <col min="11" max="11" width="15" style="2" bestFit="1" customWidth="1"/>
    <col min="12" max="13" width="15.7109375" style="2" bestFit="1" customWidth="1"/>
    <col min="14" max="33" width="15.42578125" style="2" customWidth="1"/>
    <col min="34" max="38" width="14.42578125" style="2" customWidth="1"/>
    <col min="39" max="40" width="15.5703125" style="2" bestFit="1" customWidth="1"/>
    <col min="41" max="41" width="13.5703125" style="2" bestFit="1" customWidth="1"/>
    <col min="42" max="43" width="15.5703125" style="2" bestFit="1" customWidth="1"/>
    <col min="44" max="48" width="12.28515625" style="2" bestFit="1" customWidth="1"/>
    <col min="49" max="50" width="15.5703125" style="2" bestFit="1" customWidth="1"/>
    <col min="51" max="51" width="13.5703125" style="2" bestFit="1" customWidth="1"/>
    <col min="52" max="53" width="15.5703125" style="2" bestFit="1" customWidth="1"/>
    <col min="54" max="16384" width="9.140625" style="2"/>
  </cols>
  <sheetData>
    <row r="3" spans="3:53" ht="15.75" x14ac:dyDescent="0.25">
      <c r="C3" s="1" t="s">
        <v>0</v>
      </c>
    </row>
    <row r="5" spans="3:53" ht="15" customHeight="1" x14ac:dyDescent="0.2">
      <c r="C5" s="3" t="s">
        <v>1</v>
      </c>
      <c r="D5" s="77" t="s">
        <v>2</v>
      </c>
      <c r="E5" s="78"/>
      <c r="F5" s="78"/>
      <c r="G5" s="78"/>
      <c r="H5" s="79"/>
      <c r="I5" s="77" t="s">
        <v>3</v>
      </c>
      <c r="J5" s="78"/>
      <c r="K5" s="78"/>
      <c r="L5" s="78"/>
      <c r="M5" s="79"/>
      <c r="N5" s="77" t="s">
        <v>4</v>
      </c>
      <c r="O5" s="78"/>
      <c r="P5" s="78"/>
      <c r="Q5" s="78"/>
      <c r="R5" s="79"/>
      <c r="S5" s="77" t="s">
        <v>5</v>
      </c>
      <c r="T5" s="78"/>
      <c r="U5" s="78"/>
      <c r="V5" s="78"/>
      <c r="W5" s="79"/>
      <c r="X5" s="77" t="s">
        <v>6</v>
      </c>
      <c r="Y5" s="78"/>
      <c r="Z5" s="78"/>
      <c r="AA5" s="78"/>
      <c r="AB5" s="79"/>
      <c r="AC5" s="77" t="s">
        <v>7</v>
      </c>
      <c r="AD5" s="78"/>
      <c r="AE5" s="78"/>
      <c r="AF5" s="78"/>
      <c r="AG5" s="79"/>
      <c r="AH5" s="77" t="s">
        <v>8</v>
      </c>
      <c r="AI5" s="78"/>
      <c r="AJ5" s="78"/>
      <c r="AK5" s="78"/>
      <c r="AL5" s="79"/>
      <c r="AM5" s="77" t="s">
        <v>9</v>
      </c>
      <c r="AN5" s="78"/>
      <c r="AO5" s="78"/>
      <c r="AP5" s="78"/>
      <c r="AQ5" s="79"/>
      <c r="AR5" s="77" t="s">
        <v>10</v>
      </c>
      <c r="AS5" s="78"/>
      <c r="AT5" s="78"/>
      <c r="AU5" s="78"/>
      <c r="AV5" s="79"/>
      <c r="AW5" s="77" t="s">
        <v>11</v>
      </c>
      <c r="AX5" s="78"/>
      <c r="AY5" s="78"/>
      <c r="AZ5" s="78"/>
      <c r="BA5" s="79"/>
    </row>
    <row r="6" spans="3:53" ht="15" x14ac:dyDescent="0.2">
      <c r="C6" s="3"/>
      <c r="D6" s="4" t="s">
        <v>12</v>
      </c>
      <c r="E6" s="5" t="s">
        <v>13</v>
      </c>
      <c r="F6" s="5" t="s">
        <v>14</v>
      </c>
      <c r="G6" s="5" t="s">
        <v>15</v>
      </c>
      <c r="H6" s="6" t="s">
        <v>16</v>
      </c>
      <c r="I6" s="4" t="s">
        <v>12</v>
      </c>
      <c r="J6" s="5" t="s">
        <v>13</v>
      </c>
      <c r="K6" s="5" t="s">
        <v>14</v>
      </c>
      <c r="L6" s="5" t="s">
        <v>15</v>
      </c>
      <c r="M6" s="6" t="s">
        <v>16</v>
      </c>
      <c r="N6" s="4" t="s">
        <v>12</v>
      </c>
      <c r="O6" s="5" t="s">
        <v>13</v>
      </c>
      <c r="P6" s="5" t="s">
        <v>14</v>
      </c>
      <c r="Q6" s="5" t="s">
        <v>15</v>
      </c>
      <c r="R6" s="6" t="s">
        <v>16</v>
      </c>
      <c r="S6" s="4" t="s">
        <v>12</v>
      </c>
      <c r="T6" s="5" t="s">
        <v>13</v>
      </c>
      <c r="U6" s="5" t="s">
        <v>14</v>
      </c>
      <c r="V6" s="5" t="s">
        <v>15</v>
      </c>
      <c r="W6" s="6" t="s">
        <v>16</v>
      </c>
      <c r="X6" s="4" t="s">
        <v>12</v>
      </c>
      <c r="Y6" s="5" t="s">
        <v>13</v>
      </c>
      <c r="Z6" s="5" t="s">
        <v>14</v>
      </c>
      <c r="AA6" s="5" t="s">
        <v>15</v>
      </c>
      <c r="AB6" s="6" t="s">
        <v>16</v>
      </c>
      <c r="AC6" s="4" t="s">
        <v>12</v>
      </c>
      <c r="AD6" s="5" t="s">
        <v>13</v>
      </c>
      <c r="AE6" s="5" t="s">
        <v>14</v>
      </c>
      <c r="AF6" s="5" t="s">
        <v>15</v>
      </c>
      <c r="AG6" s="6" t="s">
        <v>16</v>
      </c>
      <c r="AH6" s="4" t="s">
        <v>12</v>
      </c>
      <c r="AI6" s="5" t="s">
        <v>13</v>
      </c>
      <c r="AJ6" s="5" t="s">
        <v>14</v>
      </c>
      <c r="AK6" s="5" t="s">
        <v>15</v>
      </c>
      <c r="AL6" s="6" t="s">
        <v>16</v>
      </c>
      <c r="AM6" s="4" t="s">
        <v>12</v>
      </c>
      <c r="AN6" s="5" t="s">
        <v>13</v>
      </c>
      <c r="AO6" s="5" t="s">
        <v>14</v>
      </c>
      <c r="AP6" s="5" t="s">
        <v>15</v>
      </c>
      <c r="AQ6" s="6" t="s">
        <v>16</v>
      </c>
      <c r="AR6" s="4" t="s">
        <v>12</v>
      </c>
      <c r="AS6" s="5" t="s">
        <v>13</v>
      </c>
      <c r="AT6" s="5" t="s">
        <v>14</v>
      </c>
      <c r="AU6" s="5" t="s">
        <v>15</v>
      </c>
      <c r="AV6" s="6" t="s">
        <v>16</v>
      </c>
      <c r="AW6" s="4" t="s">
        <v>12</v>
      </c>
      <c r="AX6" s="5" t="s">
        <v>13</v>
      </c>
      <c r="AY6" s="5" t="s">
        <v>14</v>
      </c>
      <c r="AZ6" s="5" t="s">
        <v>15</v>
      </c>
      <c r="BA6" s="6" t="s">
        <v>16</v>
      </c>
    </row>
    <row r="7" spans="3:53" ht="15" x14ac:dyDescent="0.25">
      <c r="C7" s="7" t="s">
        <v>17</v>
      </c>
      <c r="D7" s="8">
        <v>34.666000000000004</v>
      </c>
      <c r="E7" s="9">
        <v>34.61</v>
      </c>
      <c r="F7" s="9">
        <v>39.514000000000003</v>
      </c>
      <c r="G7" s="9">
        <v>37.042000000000002</v>
      </c>
      <c r="H7" s="10">
        <v>38.265999999999998</v>
      </c>
      <c r="I7" s="11">
        <v>0</v>
      </c>
      <c r="J7" s="12">
        <v>0</v>
      </c>
      <c r="K7" s="12">
        <v>0</v>
      </c>
      <c r="L7" s="12">
        <v>0</v>
      </c>
      <c r="M7" s="13">
        <v>0</v>
      </c>
      <c r="N7" s="8">
        <v>36.120199213476404</v>
      </c>
      <c r="O7" s="9">
        <v>36.077091451287089</v>
      </c>
      <c r="P7" s="9">
        <v>39.852099768721914</v>
      </c>
      <c r="Q7" s="9">
        <v>37.94919998065118</v>
      </c>
      <c r="R7" s="10">
        <v>38.891412497074548</v>
      </c>
      <c r="S7" s="11">
        <v>0</v>
      </c>
      <c r="T7" s="12">
        <v>0</v>
      </c>
      <c r="U7" s="12">
        <v>0</v>
      </c>
      <c r="V7" s="12">
        <v>0</v>
      </c>
      <c r="W7" s="13">
        <v>0</v>
      </c>
      <c r="X7" s="8">
        <v>37.188681146286164</v>
      </c>
      <c r="Y7" s="9">
        <v>37.15952825216845</v>
      </c>
      <c r="Z7" s="9">
        <v>39.712488837047054</v>
      </c>
      <c r="AA7" s="9">
        <v>38.425596796708575</v>
      </c>
      <c r="AB7" s="10">
        <v>39.062795768138308</v>
      </c>
      <c r="AC7" s="11">
        <v>0</v>
      </c>
      <c r="AD7" s="12">
        <v>0</v>
      </c>
      <c r="AE7" s="12">
        <v>0</v>
      </c>
      <c r="AF7" s="12">
        <v>0</v>
      </c>
      <c r="AG7" s="13">
        <v>0</v>
      </c>
      <c r="AH7" s="8">
        <v>40.190307393277457</v>
      </c>
      <c r="AI7" s="9">
        <v>40.174783049841125</v>
      </c>
      <c r="AJ7" s="9">
        <v>41.534271982192919</v>
      </c>
      <c r="AK7" s="9">
        <v>40.848983107646909</v>
      </c>
      <c r="AL7" s="10">
        <v>41.188300899897847</v>
      </c>
      <c r="AM7" s="11">
        <v>0</v>
      </c>
      <c r="AN7" s="12">
        <v>0</v>
      </c>
      <c r="AO7" s="12">
        <v>0</v>
      </c>
      <c r="AP7" s="12">
        <v>0</v>
      </c>
      <c r="AQ7" s="13">
        <v>0</v>
      </c>
      <c r="AR7" s="8">
        <v>41.987837870166956</v>
      </c>
      <c r="AS7" s="9">
        <v>41.987837870166942</v>
      </c>
      <c r="AT7" s="9">
        <v>41.987837870166949</v>
      </c>
      <c r="AU7" s="9">
        <v>41.987837870166942</v>
      </c>
      <c r="AV7" s="10">
        <v>41.987837870166949</v>
      </c>
      <c r="AW7" s="11">
        <v>0</v>
      </c>
      <c r="AX7" s="12">
        <v>0</v>
      </c>
      <c r="AY7" s="12">
        <v>0</v>
      </c>
      <c r="AZ7" s="12">
        <v>0</v>
      </c>
      <c r="BA7" s="13">
        <v>0</v>
      </c>
    </row>
    <row r="8" spans="3:53" ht="15" x14ac:dyDescent="0.25">
      <c r="C8" s="7" t="s">
        <v>18</v>
      </c>
      <c r="D8" s="8">
        <v>33.798000000000002</v>
      </c>
      <c r="E8" s="9">
        <v>52.382000000000005</v>
      </c>
      <c r="F8" s="9">
        <v>25.222000000000001</v>
      </c>
      <c r="G8" s="9">
        <v>50.182000000000002</v>
      </c>
      <c r="H8" s="10">
        <v>37.445999999999998</v>
      </c>
      <c r="I8" s="14">
        <v>2.3159999999999997E-2</v>
      </c>
      <c r="J8" s="15">
        <v>1.9239999999999997E-2</v>
      </c>
      <c r="K8" s="15">
        <v>2.0359999999999996E-2</v>
      </c>
      <c r="L8" s="15">
        <v>1.7079999999999998E-2</v>
      </c>
      <c r="M8" s="16">
        <v>2.4919999999999998E-2</v>
      </c>
      <c r="N8" s="8">
        <v>36.935141193912294</v>
      </c>
      <c r="O8" s="9">
        <v>51.240759989020113</v>
      </c>
      <c r="P8" s="9">
        <v>30.333495327207359</v>
      </c>
      <c r="Q8" s="9">
        <v>49.547240760154565</v>
      </c>
      <c r="R8" s="10">
        <v>39.74330398795842</v>
      </c>
      <c r="S8" s="14">
        <v>2.3319246593833363E-2</v>
      </c>
      <c r="T8" s="15">
        <v>2.0301703240582034E-2</v>
      </c>
      <c r="U8" s="15">
        <v>2.1163858484368126E-2</v>
      </c>
      <c r="V8" s="15">
        <v>1.8638975270423144E-2</v>
      </c>
      <c r="W8" s="16">
        <v>2.4674061976925791E-2</v>
      </c>
      <c r="X8" s="8">
        <v>39.745806430324414</v>
      </c>
      <c r="Y8" s="9">
        <v>49.420402578241195</v>
      </c>
      <c r="Z8" s="9">
        <v>35.281248931156632</v>
      </c>
      <c r="AA8" s="9">
        <v>48.275110309331538</v>
      </c>
      <c r="AB8" s="10">
        <v>41.644909247134585</v>
      </c>
      <c r="AC8" s="14">
        <v>2.319737431936994E-2</v>
      </c>
      <c r="AD8" s="15">
        <v>2.1156671731130929E-2</v>
      </c>
      <c r="AE8" s="15">
        <v>2.1739729613484929E-2</v>
      </c>
      <c r="AF8" s="15">
        <v>2.0032202958019642E-2</v>
      </c>
      <c r="AG8" s="16">
        <v>2.4113608134497654E-2</v>
      </c>
      <c r="AH8" s="8">
        <v>44.756682126902767</v>
      </c>
      <c r="AI8" s="9">
        <v>49.908546384412084</v>
      </c>
      <c r="AJ8" s="9">
        <v>42.37923981779818</v>
      </c>
      <c r="AK8" s="9">
        <v>49.298661463699609</v>
      </c>
      <c r="AL8" s="10">
        <v>45.767982213611432</v>
      </c>
      <c r="AM8" s="14">
        <v>2.421797576065499E-2</v>
      </c>
      <c r="AN8" s="15">
        <v>2.3131271720112773E-2</v>
      </c>
      <c r="AO8" s="15">
        <v>2.3441758588839116E-2</v>
      </c>
      <c r="AP8" s="15">
        <v>2.2532475616140538E-2</v>
      </c>
      <c r="AQ8" s="16">
        <v>2.4705883697224956E-2</v>
      </c>
      <c r="AR8" s="8">
        <v>48.588047358596761</v>
      </c>
      <c r="AS8" s="9">
        <v>48.588047358596782</v>
      </c>
      <c r="AT8" s="9">
        <v>48.588047358596768</v>
      </c>
      <c r="AU8" s="9">
        <v>48.588047358596775</v>
      </c>
      <c r="AV8" s="10">
        <v>48.588047358596761</v>
      </c>
      <c r="AW8" s="14">
        <v>2.4436761773771354E-2</v>
      </c>
      <c r="AX8" s="15">
        <v>2.4436761773771347E-2</v>
      </c>
      <c r="AY8" s="15">
        <v>2.4436761773771347E-2</v>
      </c>
      <c r="AZ8" s="15">
        <v>2.443676177377135E-2</v>
      </c>
      <c r="BA8" s="16">
        <v>2.4436761773771347E-2</v>
      </c>
    </row>
    <row r="9" spans="3:53" ht="15" x14ac:dyDescent="0.25">
      <c r="C9" s="7" t="s">
        <v>19</v>
      </c>
      <c r="D9" s="8">
        <v>179.012</v>
      </c>
      <c r="E9" s="9">
        <v>130.16399999999999</v>
      </c>
      <c r="F9" s="9">
        <v>233.892</v>
      </c>
      <c r="G9" s="9">
        <v>436.65199999999999</v>
      </c>
      <c r="H9" s="10">
        <v>194.756</v>
      </c>
      <c r="I9" s="14">
        <v>4.3892399999999991</v>
      </c>
      <c r="J9" s="15">
        <v>6.1833200000000001</v>
      </c>
      <c r="K9" s="15">
        <v>4.2904399999999994</v>
      </c>
      <c r="L9" s="15">
        <v>4.1097199999999994</v>
      </c>
      <c r="M9" s="16">
        <v>5.7629199999999994</v>
      </c>
      <c r="N9" s="8">
        <v>205.64865864994843</v>
      </c>
      <c r="O9" s="9">
        <v>168.04637351739208</v>
      </c>
      <c r="P9" s="9">
        <v>247.89426559546695</v>
      </c>
      <c r="Q9" s="9">
        <v>403.9751559794563</v>
      </c>
      <c r="R9" s="10">
        <v>217.76809807688434</v>
      </c>
      <c r="S9" s="14">
        <v>4.6946200499675133</v>
      </c>
      <c r="T9" s="15">
        <v>6.0756695854780087</v>
      </c>
      <c r="U9" s="15">
        <v>4.6185656409620979</v>
      </c>
      <c r="V9" s="15">
        <v>4.4794507341254706</v>
      </c>
      <c r="W9" s="16">
        <v>5.7520534564711561</v>
      </c>
      <c r="X9" s="8">
        <v>230.84510972142846</v>
      </c>
      <c r="Y9" s="9">
        <v>205.41545665247457</v>
      </c>
      <c r="Z9" s="9">
        <v>259.41494595677455</v>
      </c>
      <c r="AA9" s="9">
        <v>364.96924615864719</v>
      </c>
      <c r="AB9" s="10">
        <v>239.04123766766185</v>
      </c>
      <c r="AC9" s="14">
        <v>4.9546592962779217</v>
      </c>
      <c r="AD9" s="15">
        <v>5.8886347298258421</v>
      </c>
      <c r="AE9" s="15">
        <v>4.9032252616559795</v>
      </c>
      <c r="AF9" s="15">
        <v>4.8091447076390033</v>
      </c>
      <c r="AG9" s="16">
        <v>5.6697797889851058</v>
      </c>
      <c r="AH9" s="8">
        <v>269.53365074134098</v>
      </c>
      <c r="AI9" s="9">
        <v>255.99198773817616</v>
      </c>
      <c r="AJ9" s="9">
        <v>284.74750730893192</v>
      </c>
      <c r="AK9" s="9">
        <v>340.95671936514066</v>
      </c>
      <c r="AL9" s="10">
        <v>273.89820901029418</v>
      </c>
      <c r="AM9" s="14">
        <v>5.481712200264079</v>
      </c>
      <c r="AN9" s="15">
        <v>5.979067808696727</v>
      </c>
      <c r="AO9" s="15">
        <v>5.454322822915719</v>
      </c>
      <c r="AP9" s="15">
        <v>5.404223548883377</v>
      </c>
      <c r="AQ9" s="16">
        <v>5.8625243447569426</v>
      </c>
      <c r="AR9" s="8">
        <v>301.94245552432807</v>
      </c>
      <c r="AS9" s="9">
        <v>301.94245552432807</v>
      </c>
      <c r="AT9" s="9">
        <v>301.94245552432807</v>
      </c>
      <c r="AU9" s="9">
        <v>301.94245552432795</v>
      </c>
      <c r="AV9" s="10">
        <v>301.94245552432807</v>
      </c>
      <c r="AW9" s="14">
        <v>5.8559159686100095</v>
      </c>
      <c r="AX9" s="15">
        <v>5.8559159686100122</v>
      </c>
      <c r="AY9" s="15">
        <v>5.8559159686100104</v>
      </c>
      <c r="AZ9" s="15">
        <v>5.8559159686100122</v>
      </c>
      <c r="BA9" s="16">
        <v>5.8559159686100104</v>
      </c>
    </row>
    <row r="10" spans="3:53" ht="15" x14ac:dyDescent="0.25">
      <c r="C10" s="7" t="s">
        <v>20</v>
      </c>
      <c r="D10" s="8">
        <v>1190.9159999999999</v>
      </c>
      <c r="E10" s="9">
        <v>1812.6680000000001</v>
      </c>
      <c r="F10" s="9">
        <v>625.452</v>
      </c>
      <c r="G10" s="17"/>
      <c r="H10" s="18"/>
      <c r="I10" s="14">
        <v>4.8487599999999995</v>
      </c>
      <c r="J10" s="15">
        <v>3.9256399999999996</v>
      </c>
      <c r="K10" s="15">
        <v>4.5938800000000004</v>
      </c>
      <c r="L10" s="12">
        <v>0</v>
      </c>
      <c r="M10" s="13">
        <v>0</v>
      </c>
      <c r="N10" s="8">
        <v>984.59360490720042</v>
      </c>
      <c r="O10" s="9">
        <v>1463.2067719915672</v>
      </c>
      <c r="P10" s="9">
        <v>549.30989707482627</v>
      </c>
      <c r="Q10" s="17">
        <v>0</v>
      </c>
      <c r="R10" s="18">
        <v>0</v>
      </c>
      <c r="S10" s="14">
        <v>5.0483500299894652</v>
      </c>
      <c r="T10" s="15">
        <v>4.3377493615574849</v>
      </c>
      <c r="U10" s="15">
        <v>4.8521481295107165</v>
      </c>
      <c r="V10" s="12">
        <v>0</v>
      </c>
      <c r="W10" s="13">
        <v>0</v>
      </c>
      <c r="X10" s="8">
        <v>757.62957702994993</v>
      </c>
      <c r="Y10" s="9">
        <v>1081.3058310204549</v>
      </c>
      <c r="Z10" s="9">
        <v>463.25614632689337</v>
      </c>
      <c r="AA10" s="17">
        <v>0</v>
      </c>
      <c r="AB10" s="18">
        <v>0</v>
      </c>
      <c r="AC10" s="14">
        <v>5.1938796160094505</v>
      </c>
      <c r="AD10" s="15">
        <v>4.713314979974963</v>
      </c>
      <c r="AE10" s="15">
        <v>5.0611923007823192</v>
      </c>
      <c r="AF10" s="12">
        <v>0</v>
      </c>
      <c r="AG10" s="13">
        <v>0</v>
      </c>
      <c r="AH10" s="8">
        <v>550.05410110889852</v>
      </c>
      <c r="AI10" s="9">
        <v>722.41645075563338</v>
      </c>
      <c r="AJ10" s="9">
        <v>393.29593437901053</v>
      </c>
      <c r="AK10" s="17">
        <v>0</v>
      </c>
      <c r="AL10" s="18">
        <v>0</v>
      </c>
      <c r="AM10" s="14">
        <v>5.6091005269758032</v>
      </c>
      <c r="AN10" s="15">
        <v>5.3531928142448528</v>
      </c>
      <c r="AO10" s="15">
        <v>5.538442586707081</v>
      </c>
      <c r="AP10" s="12">
        <v>0</v>
      </c>
      <c r="AQ10" s="13">
        <v>0</v>
      </c>
      <c r="AR10" s="8">
        <v>301.94245552432818</v>
      </c>
      <c r="AS10" s="9">
        <v>301.94245552432812</v>
      </c>
      <c r="AT10" s="9">
        <v>301.94245552432807</v>
      </c>
      <c r="AU10" s="17">
        <v>0</v>
      </c>
      <c r="AV10" s="18">
        <v>0</v>
      </c>
      <c r="AW10" s="14">
        <v>5.8559159686100113</v>
      </c>
      <c r="AX10" s="15">
        <v>5.8559159686100104</v>
      </c>
      <c r="AY10" s="15">
        <v>5.8559159686100122</v>
      </c>
      <c r="AZ10" s="12">
        <v>0</v>
      </c>
      <c r="BA10" s="13">
        <v>0</v>
      </c>
    </row>
    <row r="11" spans="3:53" ht="15" x14ac:dyDescent="0.25">
      <c r="C11" s="7" t="s">
        <v>21</v>
      </c>
      <c r="D11" s="8">
        <v>7729.771999999999</v>
      </c>
      <c r="E11" s="9">
        <v>16869.475999999999</v>
      </c>
      <c r="F11" s="9">
        <v>4094.8999999999992</v>
      </c>
      <c r="G11" s="9">
        <v>26922.82</v>
      </c>
      <c r="H11" s="10">
        <v>9106.4840000000004</v>
      </c>
      <c r="I11" s="14">
        <v>3.80782</v>
      </c>
      <c r="J11" s="15">
        <v>4.267339999999999</v>
      </c>
      <c r="K11" s="15">
        <v>4.0475000000000003</v>
      </c>
      <c r="L11" s="15">
        <v>2.70878</v>
      </c>
      <c r="M11" s="16">
        <v>3.5532599999999999</v>
      </c>
      <c r="N11" s="8">
        <v>9791.7064842378586</v>
      </c>
      <c r="O11" s="9">
        <v>16827.281243392077</v>
      </c>
      <c r="P11" s="9">
        <v>6993.6493812992485</v>
      </c>
      <c r="Q11" s="9">
        <v>24566.159142664805</v>
      </c>
      <c r="R11" s="10">
        <v>10851.473868151466</v>
      </c>
      <c r="S11" s="14">
        <v>3.9200762009547323</v>
      </c>
      <c r="T11" s="15">
        <v>4.2738061809766821</v>
      </c>
      <c r="U11" s="15">
        <v>4.1045774231249563</v>
      </c>
      <c r="V11" s="15">
        <v>3.0740555767309221</v>
      </c>
      <c r="W11" s="16">
        <v>3.7241206305456358</v>
      </c>
      <c r="X11" s="8">
        <v>11817.746170784527</v>
      </c>
      <c r="Y11" s="9">
        <v>16575.760866840243</v>
      </c>
      <c r="Z11" s="9">
        <v>9925.4776252953707</v>
      </c>
      <c r="AA11" s="9">
        <v>21809.405030426238</v>
      </c>
      <c r="AB11" s="10">
        <v>12534.445084473229</v>
      </c>
      <c r="AC11" s="14">
        <v>3.9885948557047364</v>
      </c>
      <c r="AD11" s="15">
        <v>4.2278151754362634</v>
      </c>
      <c r="AE11" s="15">
        <v>4.1133692425284929</v>
      </c>
      <c r="AF11" s="15">
        <v>3.4164484851490737</v>
      </c>
      <c r="AG11" s="16">
        <v>3.856074128443991</v>
      </c>
      <c r="AH11" s="8">
        <v>14593.667918363468</v>
      </c>
      <c r="AI11" s="9">
        <v>17127.380486261376</v>
      </c>
      <c r="AJ11" s="9">
        <v>13586.007181308942</v>
      </c>
      <c r="AK11" s="9">
        <v>19914.372717322804</v>
      </c>
      <c r="AL11" s="10">
        <v>14975.320595165245</v>
      </c>
      <c r="AM11" s="14">
        <v>4.2607447666312046</v>
      </c>
      <c r="AN11" s="15">
        <v>4.3881330933429279</v>
      </c>
      <c r="AO11" s="15">
        <v>4.3271889565386426</v>
      </c>
      <c r="AP11" s="15">
        <v>3.9560684378767377</v>
      </c>
      <c r="AQ11" s="16">
        <v>4.190175536896402</v>
      </c>
      <c r="AR11" s="8">
        <v>17095.478936933006</v>
      </c>
      <c r="AS11" s="9">
        <v>17095.478936933003</v>
      </c>
      <c r="AT11" s="9">
        <v>17095.478936933006</v>
      </c>
      <c r="AU11" s="9">
        <v>17095.478936933003</v>
      </c>
      <c r="AV11" s="10">
        <v>17095.47893693301</v>
      </c>
      <c r="AW11" s="14">
        <v>4.4007867383148316</v>
      </c>
      <c r="AX11" s="15">
        <v>4.4007867383148316</v>
      </c>
      <c r="AY11" s="15">
        <v>4.4007867383148316</v>
      </c>
      <c r="AZ11" s="15">
        <v>4.4007867383148316</v>
      </c>
      <c r="BA11" s="16">
        <v>4.4007867383148316</v>
      </c>
    </row>
    <row r="12" spans="3:53" ht="15" x14ac:dyDescent="0.25">
      <c r="C12" s="7" t="s">
        <v>22</v>
      </c>
      <c r="D12" s="19"/>
      <c r="E12" s="17"/>
      <c r="F12" s="17"/>
      <c r="G12" s="9">
        <v>7090.86</v>
      </c>
      <c r="H12" s="18"/>
      <c r="I12" s="11">
        <v>0</v>
      </c>
      <c r="J12" s="12">
        <v>0</v>
      </c>
      <c r="K12" s="12">
        <v>0</v>
      </c>
      <c r="L12" s="15">
        <v>0.38390000000000002</v>
      </c>
      <c r="M12" s="13">
        <v>0</v>
      </c>
      <c r="N12" s="19">
        <v>0</v>
      </c>
      <c r="O12" s="17">
        <v>0</v>
      </c>
      <c r="P12" s="17">
        <v>0</v>
      </c>
      <c r="Q12" s="9">
        <v>7277.8834904203004</v>
      </c>
      <c r="R12" s="18">
        <v>0</v>
      </c>
      <c r="S12" s="11">
        <v>0</v>
      </c>
      <c r="T12" s="12">
        <v>0</v>
      </c>
      <c r="U12" s="12">
        <v>0</v>
      </c>
      <c r="V12" s="15">
        <v>0.39402547391604881</v>
      </c>
      <c r="W12" s="13">
        <v>0</v>
      </c>
      <c r="X12" s="19">
        <v>0</v>
      </c>
      <c r="Y12" s="17">
        <v>0</v>
      </c>
      <c r="Z12" s="17">
        <v>0</v>
      </c>
      <c r="AA12" s="9">
        <v>7382.8246708369625</v>
      </c>
      <c r="AB12" s="18">
        <v>0</v>
      </c>
      <c r="AC12" s="11">
        <v>0</v>
      </c>
      <c r="AD12" s="12">
        <v>0</v>
      </c>
      <c r="AE12" s="12">
        <v>0</v>
      </c>
      <c r="AF12" s="15">
        <v>0.39970700184946684</v>
      </c>
      <c r="AG12" s="13">
        <v>0</v>
      </c>
      <c r="AH12" s="19">
        <v>0</v>
      </c>
      <c r="AI12" s="17">
        <v>0</v>
      </c>
      <c r="AJ12" s="17">
        <v>0</v>
      </c>
      <c r="AK12" s="9">
        <v>7862.9247070603487</v>
      </c>
      <c r="AL12" s="18">
        <v>0</v>
      </c>
      <c r="AM12" s="11">
        <v>0</v>
      </c>
      <c r="AN12" s="12">
        <v>0</v>
      </c>
      <c r="AO12" s="12">
        <v>0</v>
      </c>
      <c r="AP12" s="15">
        <v>0.42569967465730085</v>
      </c>
      <c r="AQ12" s="13">
        <v>0</v>
      </c>
      <c r="AR12" s="19">
        <v>0</v>
      </c>
      <c r="AS12" s="17">
        <v>0</v>
      </c>
      <c r="AT12" s="17">
        <v>0</v>
      </c>
      <c r="AU12" s="9">
        <v>8097.0867565964627</v>
      </c>
      <c r="AV12" s="18">
        <v>0</v>
      </c>
      <c r="AW12" s="11">
        <v>0</v>
      </c>
      <c r="AX12" s="12">
        <v>0</v>
      </c>
      <c r="AY12" s="12">
        <v>0</v>
      </c>
      <c r="AZ12" s="15">
        <v>0.43837723574536552</v>
      </c>
      <c r="BA12" s="13">
        <v>0</v>
      </c>
    </row>
    <row r="13" spans="3:53" ht="15" x14ac:dyDescent="0.25">
      <c r="C13" s="7" t="s">
        <v>23</v>
      </c>
      <c r="D13" s="8">
        <v>0.73199999999999998</v>
      </c>
      <c r="E13" s="9">
        <v>1.5719999999999998</v>
      </c>
      <c r="F13" s="9">
        <v>0.48400000000000004</v>
      </c>
      <c r="G13" s="9">
        <v>1.964</v>
      </c>
      <c r="H13" s="10">
        <v>1.236</v>
      </c>
      <c r="I13" s="14">
        <v>15.0733</v>
      </c>
      <c r="J13" s="15">
        <v>11.9513</v>
      </c>
      <c r="K13" s="15">
        <v>10.588899999999999</v>
      </c>
      <c r="L13" s="15">
        <v>5.4317799999999998</v>
      </c>
      <c r="M13" s="16">
        <v>6.6936200000000001</v>
      </c>
      <c r="N13" s="8">
        <v>0.89705200365362492</v>
      </c>
      <c r="O13" s="9">
        <v>1.5436684364931943</v>
      </c>
      <c r="P13" s="9">
        <v>0.70614619967241876</v>
      </c>
      <c r="Q13" s="9">
        <v>1.8454227718183269</v>
      </c>
      <c r="R13" s="10">
        <v>1.2850218633573667</v>
      </c>
      <c r="S13" s="14">
        <v>13.94495051812396</v>
      </c>
      <c r="T13" s="15">
        <v>11.541692776070226</v>
      </c>
      <c r="U13" s="15">
        <v>10.492942504521857</v>
      </c>
      <c r="V13" s="15">
        <v>6.523087101991381</v>
      </c>
      <c r="W13" s="16">
        <v>7.4944281491512408</v>
      </c>
      <c r="X13" s="8">
        <v>1.0578335865565467</v>
      </c>
      <c r="Y13" s="9">
        <v>1.4951269983220481</v>
      </c>
      <c r="Z13" s="9">
        <v>0.92872791260673193</v>
      </c>
      <c r="AA13" s="9">
        <v>1.699197257145949</v>
      </c>
      <c r="AB13" s="10">
        <v>1.3202096336158475</v>
      </c>
      <c r="AC13" s="14">
        <v>12.598110840527127</v>
      </c>
      <c r="AD13" s="15">
        <v>10.972836993465343</v>
      </c>
      <c r="AE13" s="15">
        <v>10.263588726573294</v>
      </c>
      <c r="AF13" s="15">
        <v>7.5788570602826972</v>
      </c>
      <c r="AG13" s="16">
        <v>8.2357550587376736</v>
      </c>
      <c r="AH13" s="8">
        <v>1.2840849785182453</v>
      </c>
      <c r="AI13" s="9">
        <v>1.5169501300630046</v>
      </c>
      <c r="AJ13" s="9">
        <v>1.21533431472884</v>
      </c>
      <c r="AK13" s="9">
        <v>1.6256205341172261</v>
      </c>
      <c r="AL13" s="10">
        <v>1.4238040694451009</v>
      </c>
      <c r="AM13" s="14">
        <v>11.768782982737344</v>
      </c>
      <c r="AN13" s="15">
        <v>10.90330083616265</v>
      </c>
      <c r="AO13" s="15">
        <v>10.525615737990529</v>
      </c>
      <c r="AP13" s="15">
        <v>9.0959567733065896</v>
      </c>
      <c r="AQ13" s="16">
        <v>9.4457645861937802</v>
      </c>
      <c r="AR13" s="8">
        <v>1.4844761825188204</v>
      </c>
      <c r="AS13" s="9">
        <v>1.4844761825188202</v>
      </c>
      <c r="AT13" s="9">
        <v>1.4844761825188202</v>
      </c>
      <c r="AU13" s="9">
        <v>1.4844761825188206</v>
      </c>
      <c r="AV13" s="10">
        <v>1.4844761825188204</v>
      </c>
      <c r="AW13" s="14">
        <v>10.421593753660014</v>
      </c>
      <c r="AX13" s="15">
        <v>10.421593753660011</v>
      </c>
      <c r="AY13" s="15">
        <v>10.421593753660007</v>
      </c>
      <c r="AZ13" s="15">
        <v>10.421593753660009</v>
      </c>
      <c r="BA13" s="16">
        <v>10.421593753660011</v>
      </c>
    </row>
    <row r="14" spans="3:53" ht="15" x14ac:dyDescent="0.25">
      <c r="C14" s="7" t="s">
        <v>24</v>
      </c>
      <c r="D14" s="19">
        <v>0</v>
      </c>
      <c r="E14" s="17">
        <v>0</v>
      </c>
      <c r="F14" s="9">
        <v>9.1639999999999997</v>
      </c>
      <c r="G14" s="9">
        <v>7.1560000000000006</v>
      </c>
      <c r="H14" s="10">
        <v>5.8120000000000003</v>
      </c>
      <c r="I14" s="11">
        <v>0</v>
      </c>
      <c r="J14" s="12">
        <v>0</v>
      </c>
      <c r="K14" s="15">
        <v>12.413879999999999</v>
      </c>
      <c r="L14" s="15">
        <v>19.265799999999999</v>
      </c>
      <c r="M14" s="16">
        <v>13.979319999999998</v>
      </c>
      <c r="N14" s="19">
        <v>0</v>
      </c>
      <c r="O14" s="17">
        <v>0</v>
      </c>
      <c r="P14" s="9">
        <v>8.804247239520361</v>
      </c>
      <c r="Q14" s="9">
        <v>7.2585260524467232</v>
      </c>
      <c r="R14" s="10">
        <v>6.223939759903411</v>
      </c>
      <c r="S14" s="11">
        <v>0</v>
      </c>
      <c r="T14" s="12">
        <v>0</v>
      </c>
      <c r="U14" s="15">
        <v>13.97693237216726</v>
      </c>
      <c r="V14" s="15">
        <v>19.251413406098337</v>
      </c>
      <c r="W14" s="16">
        <v>15.181979072910565</v>
      </c>
      <c r="X14" s="19">
        <v>0</v>
      </c>
      <c r="Y14" s="17">
        <v>0</v>
      </c>
      <c r="Z14" s="9">
        <v>8.321068921023544</v>
      </c>
      <c r="AA14" s="9">
        <v>7.2757294319460124</v>
      </c>
      <c r="AB14" s="10">
        <v>6.5760599731212093</v>
      </c>
      <c r="AC14" s="11">
        <v>0</v>
      </c>
      <c r="AD14" s="12">
        <v>0</v>
      </c>
      <c r="AE14" s="15">
        <v>15.431917913238161</v>
      </c>
      <c r="AF14" s="15">
        <v>18.998941096505156</v>
      </c>
      <c r="AG14" s="16">
        <v>16.246866244802671</v>
      </c>
      <c r="AH14" s="19">
        <v>0</v>
      </c>
      <c r="AI14" s="17">
        <v>0</v>
      </c>
      <c r="AJ14" s="9">
        <v>8.2123776778118511</v>
      </c>
      <c r="AK14" s="9">
        <v>7.655719077452475</v>
      </c>
      <c r="AL14" s="10">
        <v>7.2831348349808591</v>
      </c>
      <c r="AM14" s="11">
        <v>0</v>
      </c>
      <c r="AN14" s="12">
        <v>0</v>
      </c>
      <c r="AO14" s="15">
        <v>17.770405444683682</v>
      </c>
      <c r="AP14" s="15">
        <v>19.669897574651028</v>
      </c>
      <c r="AQ14" s="16">
        <v>18.204377376629196</v>
      </c>
      <c r="AR14" s="19">
        <v>0</v>
      </c>
      <c r="AS14" s="17">
        <v>0</v>
      </c>
      <c r="AT14" s="9">
        <v>7.7877904344448874</v>
      </c>
      <c r="AU14" s="9">
        <v>7.7877904344448892</v>
      </c>
      <c r="AV14" s="10">
        <v>7.7877904344448883</v>
      </c>
      <c r="AW14" s="11">
        <v>0</v>
      </c>
      <c r="AX14" s="12">
        <v>0</v>
      </c>
      <c r="AY14" s="15">
        <v>19.674333799299813</v>
      </c>
      <c r="AZ14" s="15">
        <v>19.674333799299816</v>
      </c>
      <c r="BA14" s="16">
        <v>19.674333799299816</v>
      </c>
    </row>
    <row r="15" spans="3:53" ht="15" x14ac:dyDescent="0.25">
      <c r="C15" s="7" t="s">
        <v>25</v>
      </c>
      <c r="D15" s="8">
        <v>3.9820000000000002</v>
      </c>
      <c r="E15" s="9">
        <v>11.966000000000001</v>
      </c>
      <c r="F15" s="9">
        <v>7.7900000000000009</v>
      </c>
      <c r="G15" s="9">
        <v>11.414000000000001</v>
      </c>
      <c r="H15" s="10">
        <v>11.558000000000002</v>
      </c>
      <c r="I15" s="14">
        <v>2.6679999999999999E-2</v>
      </c>
      <c r="J15" s="15">
        <v>2.324E-2</v>
      </c>
      <c r="K15" s="15">
        <v>2.9079999999999998E-2</v>
      </c>
      <c r="L15" s="15">
        <v>2.0039999999999999E-2</v>
      </c>
      <c r="M15" s="16">
        <v>2.6439999999999998E-2</v>
      </c>
      <c r="N15" s="8">
        <v>5.7107521147926423</v>
      </c>
      <c r="O15" s="9">
        <v>11.856687352639218</v>
      </c>
      <c r="P15" s="9">
        <v>8.6420799436653581</v>
      </c>
      <c r="Q15" s="9">
        <v>11.431767982487502</v>
      </c>
      <c r="R15" s="10">
        <v>11.542616513831428</v>
      </c>
      <c r="S15" s="14">
        <v>2.6747340063173301E-2</v>
      </c>
      <c r="T15" s="15">
        <v>2.4099291814401732E-2</v>
      </c>
      <c r="U15" s="15">
        <v>2.8594815585572073E-2</v>
      </c>
      <c r="V15" s="15">
        <v>2.163599111787004E-2</v>
      </c>
      <c r="W15" s="16">
        <v>2.6562592510933423E-2</v>
      </c>
      <c r="X15" s="8">
        <v>7.440235048753034</v>
      </c>
      <c r="Y15" s="9">
        <v>11.596604810105138</v>
      </c>
      <c r="Z15" s="9">
        <v>9.4226318487566409</v>
      </c>
      <c r="AA15" s="9">
        <v>11.309240568087807</v>
      </c>
      <c r="AB15" s="10">
        <v>11.384205152961892</v>
      </c>
      <c r="AC15" s="14">
        <v>2.648748665551038E-2</v>
      </c>
      <c r="AD15" s="15">
        <v>2.4696666016851658E-2</v>
      </c>
      <c r="AE15" s="15">
        <v>2.7736896403411815E-2</v>
      </c>
      <c r="AF15" s="15">
        <v>2.3030786352983085E-2</v>
      </c>
      <c r="AG15" s="16">
        <v>2.6362545680720235E-2</v>
      </c>
      <c r="AH15" s="8">
        <v>9.6783192508698139</v>
      </c>
      <c r="AI15" s="9">
        <v>11.891647072219056</v>
      </c>
      <c r="AJ15" s="9">
        <v>10.733974604539389</v>
      </c>
      <c r="AK15" s="9">
        <v>11.738621401203927</v>
      </c>
      <c r="AL15" s="10">
        <v>11.778541141468741</v>
      </c>
      <c r="AM15" s="14">
        <v>2.7522443149242525E-2</v>
      </c>
      <c r="AN15" s="15">
        <v>2.6568804909583032E-2</v>
      </c>
      <c r="AO15" s="15">
        <v>2.8187772153656129E-2</v>
      </c>
      <c r="AP15" s="15">
        <v>2.5681699570364907E-2</v>
      </c>
      <c r="AQ15" s="16">
        <v>2.7455910248801164E-2</v>
      </c>
      <c r="AR15" s="8">
        <v>11.77303803213003</v>
      </c>
      <c r="AS15" s="9">
        <v>11.773038032130035</v>
      </c>
      <c r="AT15" s="9">
        <v>11.773038032130028</v>
      </c>
      <c r="AU15" s="9">
        <v>11.773038032130032</v>
      </c>
      <c r="AV15" s="10">
        <v>11.77303803213003</v>
      </c>
      <c r="AW15" s="14">
        <v>2.763409508996573E-2</v>
      </c>
      <c r="AX15" s="15">
        <v>2.7634095089965727E-2</v>
      </c>
      <c r="AY15" s="15">
        <v>2.7634095089965737E-2</v>
      </c>
      <c r="AZ15" s="15">
        <v>2.7634095089965734E-2</v>
      </c>
      <c r="BA15" s="16">
        <v>2.763409508996573E-2</v>
      </c>
    </row>
    <row r="16" spans="3:53" ht="15" x14ac:dyDescent="0.25">
      <c r="C16" s="7" t="s">
        <v>26</v>
      </c>
      <c r="D16" s="19"/>
      <c r="E16" s="17"/>
      <c r="F16" s="17"/>
      <c r="G16" s="17"/>
      <c r="H16" s="18"/>
      <c r="I16" s="20">
        <v>-3.2000000000000002E-3</v>
      </c>
      <c r="J16" s="21">
        <v>-3.2000000000000002E-3</v>
      </c>
      <c r="K16" s="21">
        <v>-3.2000000000000002E-3</v>
      </c>
      <c r="L16" s="21">
        <v>-3.2000000000000002E-3</v>
      </c>
      <c r="M16" s="22">
        <v>-3.2000000000000002E-3</v>
      </c>
      <c r="N16" s="19"/>
      <c r="O16" s="17"/>
      <c r="P16" s="17"/>
      <c r="Q16" s="17"/>
      <c r="R16" s="18"/>
      <c r="S16" s="20">
        <v>-3.2000000000000002E-3</v>
      </c>
      <c r="T16" s="21">
        <v>-3.2000000000000002E-3</v>
      </c>
      <c r="U16" s="21">
        <v>-3.2000000000000002E-3</v>
      </c>
      <c r="V16" s="21">
        <v>-3.2000000000000002E-3</v>
      </c>
      <c r="W16" s="22">
        <v>-3.2000000000000002E-3</v>
      </c>
      <c r="X16" s="19"/>
      <c r="Y16" s="17"/>
      <c r="Z16" s="17"/>
      <c r="AA16" s="17"/>
      <c r="AB16" s="18"/>
      <c r="AC16" s="20">
        <v>-3.2000000000000002E-3</v>
      </c>
      <c r="AD16" s="21">
        <v>-3.2000000000000002E-3</v>
      </c>
      <c r="AE16" s="21">
        <v>-3.2000000000000002E-3</v>
      </c>
      <c r="AF16" s="21">
        <v>-3.2000000000000002E-3</v>
      </c>
      <c r="AG16" s="22">
        <v>-3.2000000000000002E-3</v>
      </c>
      <c r="AH16" s="19"/>
      <c r="AI16" s="17"/>
      <c r="AJ16" s="17"/>
      <c r="AK16" s="17"/>
      <c r="AL16" s="18"/>
      <c r="AM16" s="20">
        <v>-3.2000000000000002E-3</v>
      </c>
      <c r="AN16" s="21">
        <v>-3.2000000000000002E-3</v>
      </c>
      <c r="AO16" s="21">
        <v>-3.2000000000000002E-3</v>
      </c>
      <c r="AP16" s="21">
        <v>-3.2000000000000002E-3</v>
      </c>
      <c r="AQ16" s="22">
        <v>-3.2000000000000002E-3</v>
      </c>
      <c r="AR16" s="19"/>
      <c r="AS16" s="17"/>
      <c r="AT16" s="17"/>
      <c r="AU16" s="17"/>
      <c r="AV16" s="18"/>
      <c r="AW16" s="20">
        <v>-3.2000000000000002E-3</v>
      </c>
      <c r="AX16" s="21">
        <v>-3.2000000000000002E-3</v>
      </c>
      <c r="AY16" s="21">
        <v>-3.2000000000000002E-3</v>
      </c>
      <c r="AZ16" s="21">
        <v>-3.2000000000000002E-3</v>
      </c>
      <c r="BA16" s="22">
        <v>-3.2000000000000002E-3</v>
      </c>
    </row>
    <row r="17" spans="3:53" ht="15" x14ac:dyDescent="0.25">
      <c r="C17" s="7" t="s">
        <v>27</v>
      </c>
      <c r="D17" s="19"/>
      <c r="E17" s="17"/>
      <c r="F17" s="17"/>
      <c r="G17" s="17"/>
      <c r="H17" s="18"/>
      <c r="I17" s="20">
        <v>-0.59202511184346218</v>
      </c>
      <c r="J17" s="21">
        <v>-0.59202511184346218</v>
      </c>
      <c r="K17" s="21">
        <v>-0.59202511184346218</v>
      </c>
      <c r="L17" s="21">
        <v>-0.59202511184346218</v>
      </c>
      <c r="M17" s="22">
        <v>-0.59202511184346218</v>
      </c>
      <c r="N17" s="19"/>
      <c r="O17" s="17"/>
      <c r="P17" s="17"/>
      <c r="Q17" s="17"/>
      <c r="R17" s="18"/>
      <c r="S17" s="20">
        <v>-0.59202511184346218</v>
      </c>
      <c r="T17" s="21">
        <v>-0.59202511184346218</v>
      </c>
      <c r="U17" s="21">
        <v>-0.59202511184346218</v>
      </c>
      <c r="V17" s="21">
        <v>-0.59202511184346218</v>
      </c>
      <c r="W17" s="22">
        <v>-0.59202511184346218</v>
      </c>
      <c r="X17" s="19"/>
      <c r="Y17" s="17"/>
      <c r="Z17" s="17"/>
      <c r="AA17" s="17"/>
      <c r="AB17" s="18"/>
      <c r="AC17" s="20">
        <v>-0.59202511184346218</v>
      </c>
      <c r="AD17" s="21">
        <v>-0.59202511184346218</v>
      </c>
      <c r="AE17" s="21">
        <v>-0.59202511184346218</v>
      </c>
      <c r="AF17" s="21">
        <v>-0.59202511184346218</v>
      </c>
      <c r="AG17" s="22">
        <v>-0.59202511184346218</v>
      </c>
      <c r="AH17" s="19"/>
      <c r="AI17" s="17"/>
      <c r="AJ17" s="17"/>
      <c r="AK17" s="17"/>
      <c r="AL17" s="18"/>
      <c r="AM17" s="20">
        <v>-0.59202511184346218</v>
      </c>
      <c r="AN17" s="21">
        <v>-0.59202511184346218</v>
      </c>
      <c r="AO17" s="21">
        <v>-0.59202511184346218</v>
      </c>
      <c r="AP17" s="21">
        <v>-0.59202511184346218</v>
      </c>
      <c r="AQ17" s="22">
        <v>-0.59202511184346218</v>
      </c>
      <c r="AR17" s="19"/>
      <c r="AS17" s="17"/>
      <c r="AT17" s="17"/>
      <c r="AU17" s="17"/>
      <c r="AV17" s="18"/>
      <c r="AW17" s="20">
        <v>-0.59202511184346218</v>
      </c>
      <c r="AX17" s="21">
        <v>-0.59202511184346218</v>
      </c>
      <c r="AY17" s="21">
        <v>-0.59202511184346218</v>
      </c>
      <c r="AZ17" s="21">
        <v>-0.59202511184346218</v>
      </c>
      <c r="BA17" s="22">
        <v>-0.59202511184346218</v>
      </c>
    </row>
    <row r="18" spans="3:53" ht="15" x14ac:dyDescent="0.25">
      <c r="C18" s="7" t="s">
        <v>28</v>
      </c>
      <c r="D18" s="19"/>
      <c r="E18" s="17"/>
      <c r="F18" s="17"/>
      <c r="G18" s="17"/>
      <c r="H18" s="18"/>
      <c r="I18" s="20">
        <v>-0.59202511184346218</v>
      </c>
      <c r="J18" s="21">
        <v>-0.59202511184346218</v>
      </c>
      <c r="K18" s="21">
        <v>-0.59202511184346218</v>
      </c>
      <c r="L18" s="23"/>
      <c r="M18" s="24"/>
      <c r="N18" s="19"/>
      <c r="O18" s="17"/>
      <c r="P18" s="17"/>
      <c r="Q18" s="17"/>
      <c r="R18" s="18"/>
      <c r="S18" s="20">
        <v>-0.59202511184346218</v>
      </c>
      <c r="T18" s="21">
        <v>-0.59202511184346218</v>
      </c>
      <c r="U18" s="21">
        <v>-0.59202511184346218</v>
      </c>
      <c r="V18" s="23"/>
      <c r="W18" s="24"/>
      <c r="X18" s="19"/>
      <c r="Y18" s="17"/>
      <c r="Z18" s="17"/>
      <c r="AA18" s="17"/>
      <c r="AB18" s="18"/>
      <c r="AC18" s="20">
        <v>-0.59202511184346218</v>
      </c>
      <c r="AD18" s="21">
        <v>-0.59202511184346218</v>
      </c>
      <c r="AE18" s="21">
        <v>-0.59202511184346218</v>
      </c>
      <c r="AF18" s="23"/>
      <c r="AG18" s="24"/>
      <c r="AH18" s="19"/>
      <c r="AI18" s="17"/>
      <c r="AJ18" s="17"/>
      <c r="AK18" s="17"/>
      <c r="AL18" s="18"/>
      <c r="AM18" s="20">
        <v>-0.59202511184346218</v>
      </c>
      <c r="AN18" s="21">
        <v>-0.59202511184346218</v>
      </c>
      <c r="AO18" s="21">
        <v>-0.59202511184346218</v>
      </c>
      <c r="AP18" s="23"/>
      <c r="AQ18" s="24"/>
      <c r="AR18" s="19"/>
      <c r="AS18" s="17"/>
      <c r="AT18" s="17"/>
      <c r="AU18" s="17"/>
      <c r="AV18" s="18"/>
      <c r="AW18" s="20">
        <v>-0.59202511184346218</v>
      </c>
      <c r="AX18" s="21">
        <v>-0.59202511184346218</v>
      </c>
      <c r="AY18" s="21">
        <v>-0.59202511184346218</v>
      </c>
      <c r="AZ18" s="23"/>
      <c r="BA18" s="24"/>
    </row>
    <row r="19" spans="3:53" ht="15" x14ac:dyDescent="0.25">
      <c r="C19" s="7" t="s">
        <v>29</v>
      </c>
      <c r="D19" s="19"/>
      <c r="E19" s="17"/>
      <c r="F19" s="17"/>
      <c r="G19" s="17"/>
      <c r="H19" s="18"/>
      <c r="I19" s="20">
        <v>-0.59202511184346218</v>
      </c>
      <c r="J19" s="21">
        <v>-0.59202511184346218</v>
      </c>
      <c r="K19" s="21">
        <v>-0.59202511184346218</v>
      </c>
      <c r="L19" s="21">
        <v>-0.59202511184346218</v>
      </c>
      <c r="M19" s="22">
        <v>-0.59202511184346218</v>
      </c>
      <c r="N19" s="19"/>
      <c r="O19" s="17"/>
      <c r="P19" s="17"/>
      <c r="Q19" s="17"/>
      <c r="R19" s="18"/>
      <c r="S19" s="20">
        <v>-0.59202511184346218</v>
      </c>
      <c r="T19" s="21">
        <v>-0.59202511184346218</v>
      </c>
      <c r="U19" s="21">
        <v>-0.59202511184346218</v>
      </c>
      <c r="V19" s="21">
        <v>-0.59202511184346218</v>
      </c>
      <c r="W19" s="22">
        <v>-0.59202511184346218</v>
      </c>
      <c r="X19" s="19"/>
      <c r="Y19" s="17"/>
      <c r="Z19" s="17"/>
      <c r="AA19" s="17"/>
      <c r="AB19" s="18"/>
      <c r="AC19" s="20">
        <v>-0.59202511184346218</v>
      </c>
      <c r="AD19" s="21">
        <v>-0.59202511184346218</v>
      </c>
      <c r="AE19" s="21">
        <v>-0.59202511184346218</v>
      </c>
      <c r="AF19" s="21">
        <v>-0.59202511184346218</v>
      </c>
      <c r="AG19" s="22">
        <v>-0.59202511184346218</v>
      </c>
      <c r="AH19" s="19"/>
      <c r="AI19" s="17"/>
      <c r="AJ19" s="17"/>
      <c r="AK19" s="17"/>
      <c r="AL19" s="18"/>
      <c r="AM19" s="20">
        <v>-0.59202511184346218</v>
      </c>
      <c r="AN19" s="21">
        <v>-0.59202511184346218</v>
      </c>
      <c r="AO19" s="21">
        <v>-0.59202511184346218</v>
      </c>
      <c r="AP19" s="21">
        <v>-0.59202511184346218</v>
      </c>
      <c r="AQ19" s="22">
        <v>-0.59202511184346218</v>
      </c>
      <c r="AR19" s="19"/>
      <c r="AS19" s="17"/>
      <c r="AT19" s="17"/>
      <c r="AU19" s="17"/>
      <c r="AV19" s="18"/>
      <c r="AW19" s="20">
        <v>-0.59202511184346218</v>
      </c>
      <c r="AX19" s="21">
        <v>-0.59202511184346218</v>
      </c>
      <c r="AY19" s="21">
        <v>-0.59202511184346218</v>
      </c>
      <c r="AZ19" s="21">
        <v>-0.59202511184346218</v>
      </c>
      <c r="BA19" s="22">
        <v>-0.59202511184346218</v>
      </c>
    </row>
    <row r="20" spans="3:53" ht="15" x14ac:dyDescent="0.25">
      <c r="C20" s="7" t="s">
        <v>30</v>
      </c>
      <c r="D20" s="19"/>
      <c r="E20" s="17"/>
      <c r="F20" s="17"/>
      <c r="G20" s="17"/>
      <c r="H20" s="18"/>
      <c r="I20" s="20">
        <v>-2.1946199999999996</v>
      </c>
      <c r="J20" s="21">
        <v>-3.0916600000000001</v>
      </c>
      <c r="K20" s="21">
        <v>-2.1452199999999997</v>
      </c>
      <c r="L20" s="21">
        <v>-2.0548599999999997</v>
      </c>
      <c r="M20" s="22">
        <v>-2.8814599999999997</v>
      </c>
      <c r="N20" s="19"/>
      <c r="O20" s="17"/>
      <c r="P20" s="17"/>
      <c r="Q20" s="17"/>
      <c r="R20" s="18"/>
      <c r="S20" s="20">
        <v>-2.3473100249837566</v>
      </c>
      <c r="T20" s="21">
        <v>-3.0378347927390044</v>
      </c>
      <c r="U20" s="21">
        <v>-2.3092828204810489</v>
      </c>
      <c r="V20" s="21">
        <v>-2.2397253670627353</v>
      </c>
      <c r="W20" s="22">
        <v>-2.876026728235578</v>
      </c>
      <c r="X20" s="19"/>
      <c r="Y20" s="17"/>
      <c r="Z20" s="17"/>
      <c r="AA20" s="17"/>
      <c r="AB20" s="18"/>
      <c r="AC20" s="20">
        <v>-2.4773296481389608</v>
      </c>
      <c r="AD20" s="21">
        <v>-2.9443173649129211</v>
      </c>
      <c r="AE20" s="21">
        <v>-2.4516126308279897</v>
      </c>
      <c r="AF20" s="21">
        <v>-2.4045723538195016</v>
      </c>
      <c r="AG20" s="22">
        <v>-2.8348898944925529</v>
      </c>
      <c r="AH20" s="19"/>
      <c r="AI20" s="17"/>
      <c r="AJ20" s="17"/>
      <c r="AK20" s="17"/>
      <c r="AL20" s="18"/>
      <c r="AM20" s="20">
        <v>-2.7408561001320395</v>
      </c>
      <c r="AN20" s="21">
        <v>-2.9895339043483635</v>
      </c>
      <c r="AO20" s="21">
        <v>-2.7271614114578595</v>
      </c>
      <c r="AP20" s="21">
        <v>-2.7021117744416885</v>
      </c>
      <c r="AQ20" s="22">
        <v>-2.9312621723784713</v>
      </c>
      <c r="AR20" s="19"/>
      <c r="AS20" s="17"/>
      <c r="AT20" s="17"/>
      <c r="AU20" s="17"/>
      <c r="AV20" s="18"/>
      <c r="AW20" s="20">
        <v>-2.9279579843050048</v>
      </c>
      <c r="AX20" s="21">
        <v>-2.9279579843050061</v>
      </c>
      <c r="AY20" s="21">
        <v>-2.9279579843050052</v>
      </c>
      <c r="AZ20" s="21">
        <v>-2.9279579843050061</v>
      </c>
      <c r="BA20" s="22">
        <v>-2.9279579843050052</v>
      </c>
    </row>
    <row r="21" spans="3:53" ht="15" x14ac:dyDescent="0.25">
      <c r="C21" s="7" t="s">
        <v>31</v>
      </c>
      <c r="D21" s="19"/>
      <c r="E21" s="17"/>
      <c r="F21" s="17"/>
      <c r="G21" s="17"/>
      <c r="H21" s="18"/>
      <c r="I21" s="20">
        <v>-2.4243799999999998</v>
      </c>
      <c r="J21" s="21">
        <v>-1.9628199999999998</v>
      </c>
      <c r="K21" s="21">
        <v>-2.2969400000000002</v>
      </c>
      <c r="L21" s="23"/>
      <c r="M21" s="24"/>
      <c r="N21" s="19"/>
      <c r="O21" s="17"/>
      <c r="P21" s="17"/>
      <c r="Q21" s="17"/>
      <c r="R21" s="18"/>
      <c r="S21" s="20">
        <v>-2.5241750149947326</v>
      </c>
      <c r="T21" s="21">
        <v>-2.1688746807787425</v>
      </c>
      <c r="U21" s="21">
        <v>-2.4260740647553583</v>
      </c>
      <c r="V21" s="23">
        <v>0</v>
      </c>
      <c r="W21" s="24">
        <v>0</v>
      </c>
      <c r="X21" s="19"/>
      <c r="Y21" s="17"/>
      <c r="Z21" s="17"/>
      <c r="AA21" s="17"/>
      <c r="AB21" s="18"/>
      <c r="AC21" s="20">
        <v>-2.5969398080047252</v>
      </c>
      <c r="AD21" s="21">
        <v>-2.3566574899874815</v>
      </c>
      <c r="AE21" s="21">
        <v>-2.5305961503911596</v>
      </c>
      <c r="AF21" s="23">
        <v>0</v>
      </c>
      <c r="AG21" s="24">
        <v>0</v>
      </c>
      <c r="AH21" s="19"/>
      <c r="AI21" s="17"/>
      <c r="AJ21" s="17"/>
      <c r="AK21" s="17"/>
      <c r="AL21" s="18"/>
      <c r="AM21" s="20">
        <v>-2.8045502634879016</v>
      </c>
      <c r="AN21" s="21">
        <v>-2.6765964071224264</v>
      </c>
      <c r="AO21" s="21">
        <v>-2.7692212933535405</v>
      </c>
      <c r="AP21" s="23">
        <v>0</v>
      </c>
      <c r="AQ21" s="24">
        <v>0</v>
      </c>
      <c r="AR21" s="19"/>
      <c r="AS21" s="17"/>
      <c r="AT21" s="17"/>
      <c r="AU21" s="17"/>
      <c r="AV21" s="18"/>
      <c r="AW21" s="20">
        <v>-2.9279579843050056</v>
      </c>
      <c r="AX21" s="21">
        <v>-2.9279579843050052</v>
      </c>
      <c r="AY21" s="21">
        <v>-2.9279579843050061</v>
      </c>
      <c r="AZ21" s="23">
        <v>0</v>
      </c>
      <c r="BA21" s="24">
        <v>0</v>
      </c>
    </row>
    <row r="22" spans="3:53" ht="15" x14ac:dyDescent="0.25">
      <c r="C22" s="7" t="s">
        <v>32</v>
      </c>
      <c r="D22" s="19"/>
      <c r="E22" s="17"/>
      <c r="F22" s="17"/>
      <c r="G22" s="17"/>
      <c r="H22" s="18"/>
      <c r="I22" s="20">
        <v>-1.90391</v>
      </c>
      <c r="J22" s="21">
        <v>-2.1336699999999995</v>
      </c>
      <c r="K22" s="21">
        <v>-2.0237500000000002</v>
      </c>
      <c r="L22" s="21">
        <v>-1.35439</v>
      </c>
      <c r="M22" s="22">
        <v>-1.7766299999999999</v>
      </c>
      <c r="N22" s="19"/>
      <c r="O22" s="17"/>
      <c r="P22" s="17"/>
      <c r="Q22" s="17"/>
      <c r="R22" s="18"/>
      <c r="S22" s="20">
        <v>-1.9600381004773662</v>
      </c>
      <c r="T22" s="21">
        <v>-2.136903090488341</v>
      </c>
      <c r="U22" s="21">
        <v>-2.0522887115624782</v>
      </c>
      <c r="V22" s="21">
        <v>-1.5370277883654611</v>
      </c>
      <c r="W22" s="22">
        <v>-1.8620603152728179</v>
      </c>
      <c r="X22" s="19"/>
      <c r="Y22" s="17"/>
      <c r="Z22" s="17"/>
      <c r="AA22" s="17"/>
      <c r="AB22" s="18"/>
      <c r="AC22" s="20">
        <v>-1.9942974278523682</v>
      </c>
      <c r="AD22" s="21">
        <v>-2.1139075877181317</v>
      </c>
      <c r="AE22" s="21">
        <v>-2.0566846212642464</v>
      </c>
      <c r="AF22" s="21">
        <v>-1.7082242425745369</v>
      </c>
      <c r="AG22" s="22">
        <v>-1.9280370642219955</v>
      </c>
      <c r="AH22" s="19"/>
      <c r="AI22" s="17"/>
      <c r="AJ22" s="17"/>
      <c r="AK22" s="17"/>
      <c r="AL22" s="18"/>
      <c r="AM22" s="20">
        <v>-2.1303723833156023</v>
      </c>
      <c r="AN22" s="21">
        <v>-2.1940665466714639</v>
      </c>
      <c r="AO22" s="21">
        <v>-2.1635944782693213</v>
      </c>
      <c r="AP22" s="21">
        <v>-1.9780342189383688</v>
      </c>
      <c r="AQ22" s="22">
        <v>-2.095087768448201</v>
      </c>
      <c r="AR22" s="19"/>
      <c r="AS22" s="17"/>
      <c r="AT22" s="17"/>
      <c r="AU22" s="17"/>
      <c r="AV22" s="18"/>
      <c r="AW22" s="20">
        <v>-2.2003933691574158</v>
      </c>
      <c r="AX22" s="21">
        <v>-2.2003933691574158</v>
      </c>
      <c r="AY22" s="21">
        <v>-2.2003933691574158</v>
      </c>
      <c r="AZ22" s="21">
        <v>-2.2003933691574158</v>
      </c>
      <c r="BA22" s="22">
        <v>-2.2003933691574158</v>
      </c>
    </row>
    <row r="23" spans="3:53" ht="15" x14ac:dyDescent="0.25">
      <c r="C23" s="25" t="s">
        <v>33</v>
      </c>
      <c r="D23" s="26"/>
      <c r="E23" s="27"/>
      <c r="F23" s="27"/>
      <c r="G23" s="27"/>
      <c r="H23" s="28"/>
      <c r="I23" s="29"/>
      <c r="J23" s="30"/>
      <c r="K23" s="30"/>
      <c r="L23" s="31">
        <v>-0.19195000000000001</v>
      </c>
      <c r="M23" s="32"/>
      <c r="N23" s="26"/>
      <c r="O23" s="27"/>
      <c r="P23" s="27"/>
      <c r="Q23" s="27"/>
      <c r="R23" s="28"/>
      <c r="S23" s="29">
        <v>0</v>
      </c>
      <c r="T23" s="30">
        <v>0</v>
      </c>
      <c r="U23" s="30">
        <v>0</v>
      </c>
      <c r="V23" s="31">
        <v>-0.1970127369580244</v>
      </c>
      <c r="W23" s="32">
        <v>0</v>
      </c>
      <c r="X23" s="26"/>
      <c r="Y23" s="27"/>
      <c r="Z23" s="27"/>
      <c r="AA23" s="27"/>
      <c r="AB23" s="28"/>
      <c r="AC23" s="29">
        <v>0</v>
      </c>
      <c r="AD23" s="30">
        <v>0</v>
      </c>
      <c r="AE23" s="30">
        <v>0</v>
      </c>
      <c r="AF23" s="31">
        <v>-0.19985350092473342</v>
      </c>
      <c r="AG23" s="32">
        <v>0</v>
      </c>
      <c r="AH23" s="26"/>
      <c r="AI23" s="27"/>
      <c r="AJ23" s="27"/>
      <c r="AK23" s="27"/>
      <c r="AL23" s="28"/>
      <c r="AM23" s="29">
        <v>0</v>
      </c>
      <c r="AN23" s="30">
        <v>0</v>
      </c>
      <c r="AO23" s="30">
        <v>0</v>
      </c>
      <c r="AP23" s="31">
        <v>-0.21284983732865043</v>
      </c>
      <c r="AQ23" s="32">
        <v>0</v>
      </c>
      <c r="AR23" s="26"/>
      <c r="AS23" s="27"/>
      <c r="AT23" s="27"/>
      <c r="AU23" s="27"/>
      <c r="AV23" s="28"/>
      <c r="AW23" s="29">
        <v>0</v>
      </c>
      <c r="AX23" s="30">
        <v>0</v>
      </c>
      <c r="AY23" s="30">
        <v>0</v>
      </c>
      <c r="AZ23" s="31">
        <v>-0.21918861787268276</v>
      </c>
      <c r="BA23" s="32">
        <v>0</v>
      </c>
    </row>
    <row r="26" spans="3:53" ht="15.75" x14ac:dyDescent="0.25">
      <c r="C26" s="1" t="s">
        <v>34</v>
      </c>
    </row>
    <row r="28" spans="3:53" ht="45" customHeight="1" x14ac:dyDescent="0.2">
      <c r="C28" s="33" t="s">
        <v>1</v>
      </c>
      <c r="D28" s="74" t="s">
        <v>35</v>
      </c>
      <c r="E28" s="75"/>
      <c r="F28" s="75"/>
      <c r="G28" s="75"/>
      <c r="H28" s="76"/>
      <c r="I28" s="74" t="s">
        <v>36</v>
      </c>
      <c r="J28" s="75"/>
      <c r="K28" s="75"/>
      <c r="L28" s="75"/>
      <c r="M28" s="76"/>
      <c r="N28" s="74" t="s">
        <v>37</v>
      </c>
      <c r="O28" s="75"/>
      <c r="P28" s="75"/>
      <c r="Q28" s="75"/>
      <c r="R28" s="76"/>
      <c r="S28" s="74" t="s">
        <v>38</v>
      </c>
      <c r="T28" s="75"/>
      <c r="U28" s="75"/>
      <c r="V28" s="75"/>
      <c r="W28" s="76"/>
      <c r="X28" s="74" t="s">
        <v>39</v>
      </c>
      <c r="Y28" s="75"/>
      <c r="Z28" s="75"/>
      <c r="AA28" s="75"/>
      <c r="AB28" s="76"/>
      <c r="AC28" s="74" t="s">
        <v>40</v>
      </c>
      <c r="AD28" s="75"/>
      <c r="AE28" s="75"/>
      <c r="AF28" s="75"/>
      <c r="AG28" s="76"/>
      <c r="AH28" s="74" t="s">
        <v>41</v>
      </c>
      <c r="AI28" s="75"/>
      <c r="AJ28" s="75"/>
      <c r="AK28" s="75"/>
      <c r="AL28" s="76"/>
      <c r="AM28" s="74" t="s">
        <v>42</v>
      </c>
      <c r="AN28" s="75"/>
      <c r="AO28" s="75"/>
      <c r="AP28" s="75"/>
      <c r="AQ28" s="76"/>
      <c r="AR28" s="74" t="s">
        <v>43</v>
      </c>
      <c r="AS28" s="75"/>
      <c r="AT28" s="75"/>
      <c r="AU28" s="75"/>
      <c r="AV28" s="76"/>
      <c r="AW28" s="74" t="s">
        <v>44</v>
      </c>
      <c r="AX28" s="75"/>
      <c r="AY28" s="75"/>
      <c r="AZ28" s="75"/>
      <c r="BA28" s="76"/>
    </row>
    <row r="29" spans="3:53" ht="15" x14ac:dyDescent="0.2">
      <c r="C29" s="34"/>
      <c r="D29" s="35" t="s">
        <v>12</v>
      </c>
      <c r="E29" s="36" t="s">
        <v>13</v>
      </c>
      <c r="F29" s="36" t="s">
        <v>14</v>
      </c>
      <c r="G29" s="36" t="s">
        <v>15</v>
      </c>
      <c r="H29" s="37" t="s">
        <v>16</v>
      </c>
      <c r="I29" s="35" t="s">
        <v>12</v>
      </c>
      <c r="J29" s="36" t="s">
        <v>13</v>
      </c>
      <c r="K29" s="36" t="s">
        <v>14</v>
      </c>
      <c r="L29" s="36" t="s">
        <v>15</v>
      </c>
      <c r="M29" s="37" t="s">
        <v>16</v>
      </c>
      <c r="N29" s="35" t="s">
        <v>12</v>
      </c>
      <c r="O29" s="36" t="s">
        <v>13</v>
      </c>
      <c r="P29" s="36" t="s">
        <v>14</v>
      </c>
      <c r="Q29" s="36" t="s">
        <v>15</v>
      </c>
      <c r="R29" s="37" t="s">
        <v>16</v>
      </c>
      <c r="S29" s="35" t="s">
        <v>12</v>
      </c>
      <c r="T29" s="36" t="s">
        <v>13</v>
      </c>
      <c r="U29" s="36" t="s">
        <v>14</v>
      </c>
      <c r="V29" s="36" t="s">
        <v>15</v>
      </c>
      <c r="W29" s="37" t="s">
        <v>16</v>
      </c>
      <c r="X29" s="35" t="s">
        <v>12</v>
      </c>
      <c r="Y29" s="36" t="s">
        <v>13</v>
      </c>
      <c r="Z29" s="36" t="s">
        <v>14</v>
      </c>
      <c r="AA29" s="36" t="s">
        <v>15</v>
      </c>
      <c r="AB29" s="37" t="s">
        <v>16</v>
      </c>
      <c r="AC29" s="35" t="s">
        <v>12</v>
      </c>
      <c r="AD29" s="36" t="s">
        <v>13</v>
      </c>
      <c r="AE29" s="36" t="s">
        <v>14</v>
      </c>
      <c r="AF29" s="36" t="s">
        <v>15</v>
      </c>
      <c r="AG29" s="37" t="s">
        <v>16</v>
      </c>
      <c r="AH29" s="35" t="s">
        <v>12</v>
      </c>
      <c r="AI29" s="36" t="s">
        <v>13</v>
      </c>
      <c r="AJ29" s="36" t="s">
        <v>14</v>
      </c>
      <c r="AK29" s="36" t="s">
        <v>15</v>
      </c>
      <c r="AL29" s="37" t="s">
        <v>16</v>
      </c>
      <c r="AM29" s="35" t="s">
        <v>12</v>
      </c>
      <c r="AN29" s="36" t="s">
        <v>13</v>
      </c>
      <c r="AO29" s="36" t="s">
        <v>14</v>
      </c>
      <c r="AP29" s="36" t="s">
        <v>15</v>
      </c>
      <c r="AQ29" s="37" t="s">
        <v>16</v>
      </c>
      <c r="AR29" s="35" t="s">
        <v>12</v>
      </c>
      <c r="AS29" s="36" t="s">
        <v>13</v>
      </c>
      <c r="AT29" s="36" t="s">
        <v>14</v>
      </c>
      <c r="AU29" s="36" t="s">
        <v>15</v>
      </c>
      <c r="AV29" s="37" t="s">
        <v>16</v>
      </c>
      <c r="AW29" s="35" t="s">
        <v>12</v>
      </c>
      <c r="AX29" s="36" t="s">
        <v>13</v>
      </c>
      <c r="AY29" s="36" t="s">
        <v>14</v>
      </c>
      <c r="AZ29" s="36" t="s">
        <v>15</v>
      </c>
      <c r="BA29" s="37" t="s">
        <v>16</v>
      </c>
    </row>
    <row r="30" spans="3:53" ht="15" x14ac:dyDescent="0.25">
      <c r="C30" s="38" t="s">
        <v>17</v>
      </c>
      <c r="D30" s="39">
        <v>162592</v>
      </c>
      <c r="E30" s="40">
        <v>185898</v>
      </c>
      <c r="F30" s="40">
        <v>53213</v>
      </c>
      <c r="G30" s="40">
        <v>237413</v>
      </c>
      <c r="H30" s="41">
        <v>358132</v>
      </c>
      <c r="I30" s="39">
        <v>1641725836.7176015</v>
      </c>
      <c r="J30" s="40">
        <v>1622845807.2030423</v>
      </c>
      <c r="K30" s="40">
        <v>422199124.43126774</v>
      </c>
      <c r="L30" s="40">
        <v>1848154665.6245544</v>
      </c>
      <c r="M30" s="41">
        <v>3209719369.8397875</v>
      </c>
      <c r="N30" s="39">
        <v>163478</v>
      </c>
      <c r="O30" s="40">
        <v>186205</v>
      </c>
      <c r="P30" s="40">
        <v>53668</v>
      </c>
      <c r="Q30" s="40">
        <v>238308</v>
      </c>
      <c r="R30" s="41">
        <v>360442</v>
      </c>
      <c r="S30" s="39">
        <v>1691920235.4131813</v>
      </c>
      <c r="T30" s="40">
        <v>1672053828.5259533</v>
      </c>
      <c r="U30" s="40">
        <v>442292986.90537381</v>
      </c>
      <c r="V30" s="40">
        <v>1901628956.7539718</v>
      </c>
      <c r="W30" s="41">
        <v>3354058381.5725555</v>
      </c>
      <c r="X30" s="39">
        <v>164469</v>
      </c>
      <c r="Y30" s="40">
        <v>186522</v>
      </c>
      <c r="Z30" s="40">
        <v>54163</v>
      </c>
      <c r="AA30" s="40">
        <v>239116</v>
      </c>
      <c r="AB30" s="41">
        <v>362708</v>
      </c>
      <c r="AC30" s="39">
        <v>1743122291.2647974</v>
      </c>
      <c r="AD30" s="40">
        <v>1725105015.7169104</v>
      </c>
      <c r="AE30" s="40">
        <v>463866778.13589835</v>
      </c>
      <c r="AF30" s="40">
        <v>1952995114.5116706</v>
      </c>
      <c r="AG30" s="41">
        <v>3509277132.3500094</v>
      </c>
      <c r="AH30" s="39">
        <v>165464</v>
      </c>
      <c r="AI30" s="40">
        <v>186866</v>
      </c>
      <c r="AJ30" s="40">
        <v>54671</v>
      </c>
      <c r="AK30" s="40">
        <v>239883</v>
      </c>
      <c r="AL30" s="41">
        <v>364995</v>
      </c>
      <c r="AM30" s="39">
        <v>1808453279.4788411</v>
      </c>
      <c r="AN30" s="40">
        <v>1794143428.8943014</v>
      </c>
      <c r="AO30" s="40">
        <v>490786461.59998381</v>
      </c>
      <c r="AP30" s="40">
        <v>2019609649.2386522</v>
      </c>
      <c r="AQ30" s="41">
        <v>3706271547.4225779</v>
      </c>
      <c r="AR30" s="39">
        <v>166483</v>
      </c>
      <c r="AS30" s="40">
        <v>187226</v>
      </c>
      <c r="AT30" s="40">
        <v>55189</v>
      </c>
      <c r="AU30" s="40">
        <v>240605</v>
      </c>
      <c r="AV30" s="41">
        <v>367300</v>
      </c>
      <c r="AW30" s="39">
        <v>1870710510.403379</v>
      </c>
      <c r="AX30" s="40">
        <v>1858064728.3066418</v>
      </c>
      <c r="AY30" s="40">
        <v>516545522.41339278</v>
      </c>
      <c r="AZ30" s="40">
        <v>2081671203.3875465</v>
      </c>
      <c r="BA30" s="41">
        <v>3890591996.9838443</v>
      </c>
    </row>
    <row r="31" spans="3:53" ht="15" x14ac:dyDescent="0.25">
      <c r="C31" s="38" t="s">
        <v>18</v>
      </c>
      <c r="D31" s="39">
        <v>10599</v>
      </c>
      <c r="E31" s="40">
        <v>20206</v>
      </c>
      <c r="F31" s="40">
        <v>4371</v>
      </c>
      <c r="G31" s="40">
        <v>19593</v>
      </c>
      <c r="H31" s="41">
        <v>35294</v>
      </c>
      <c r="I31" s="39">
        <v>365164457.30998987</v>
      </c>
      <c r="J31" s="40">
        <v>717868915.78649175</v>
      </c>
      <c r="K31" s="40">
        <v>145094342.80268472</v>
      </c>
      <c r="L31" s="40">
        <v>591609409.08987665</v>
      </c>
      <c r="M31" s="41">
        <v>1056024188.7536012</v>
      </c>
      <c r="N31" s="39">
        <v>10698</v>
      </c>
      <c r="O31" s="40">
        <v>20402</v>
      </c>
      <c r="P31" s="40">
        <v>4405</v>
      </c>
      <c r="Q31" s="40">
        <v>19659</v>
      </c>
      <c r="R31" s="41">
        <v>35576</v>
      </c>
      <c r="S31" s="39">
        <v>377167704.75510311</v>
      </c>
      <c r="T31" s="40">
        <v>737491177.32607579</v>
      </c>
      <c r="U31" s="40">
        <v>149866083.98132864</v>
      </c>
      <c r="V31" s="40">
        <v>605411438.44987369</v>
      </c>
      <c r="W31" s="41">
        <v>1089593909.2734766</v>
      </c>
      <c r="X31" s="39">
        <v>10814</v>
      </c>
      <c r="Y31" s="40">
        <v>20614</v>
      </c>
      <c r="Z31" s="40">
        <v>4444</v>
      </c>
      <c r="AA31" s="40">
        <v>19719</v>
      </c>
      <c r="AB31" s="41">
        <v>35853</v>
      </c>
      <c r="AC31" s="39">
        <v>389817756.55137581</v>
      </c>
      <c r="AD31" s="40">
        <v>756361368.86365044</v>
      </c>
      <c r="AE31" s="40">
        <v>154852708.22112468</v>
      </c>
      <c r="AF31" s="40">
        <v>618691031.38078165</v>
      </c>
      <c r="AG31" s="41">
        <v>1128921870.3701642</v>
      </c>
      <c r="AH31" s="39">
        <v>10932</v>
      </c>
      <c r="AI31" s="40">
        <v>20820</v>
      </c>
      <c r="AJ31" s="40">
        <v>4483</v>
      </c>
      <c r="AK31" s="40">
        <v>19772</v>
      </c>
      <c r="AL31" s="41">
        <v>36126</v>
      </c>
      <c r="AM31" s="39">
        <v>405043520.44151598</v>
      </c>
      <c r="AN31" s="40">
        <v>778631944.41793942</v>
      </c>
      <c r="AO31" s="40">
        <v>160898551.91605306</v>
      </c>
      <c r="AP31" s="40">
        <v>635082483.63890004</v>
      </c>
      <c r="AQ31" s="41">
        <v>1176803992.2132692</v>
      </c>
      <c r="AR31" s="39">
        <v>11049</v>
      </c>
      <c r="AS31" s="40">
        <v>21024</v>
      </c>
      <c r="AT31" s="40">
        <v>4522</v>
      </c>
      <c r="AU31" s="40">
        <v>19821</v>
      </c>
      <c r="AV31" s="41">
        <v>36390</v>
      </c>
      <c r="AW31" s="39">
        <v>419606082.76269209</v>
      </c>
      <c r="AX31" s="40">
        <v>800213351.46324849</v>
      </c>
      <c r="AY31" s="40">
        <v>166728321.03595182</v>
      </c>
      <c r="AZ31" s="40">
        <v>650906107.53589499</v>
      </c>
      <c r="BA31" s="41">
        <v>1222031929.419838</v>
      </c>
    </row>
    <row r="32" spans="3:53" ht="15" x14ac:dyDescent="0.25">
      <c r="C32" s="38" t="s">
        <v>19</v>
      </c>
      <c r="D32" s="39">
        <v>1535</v>
      </c>
      <c r="E32" s="40">
        <v>3413</v>
      </c>
      <c r="F32" s="40">
        <v>544</v>
      </c>
      <c r="G32" s="40">
        <v>1884</v>
      </c>
      <c r="H32" s="41">
        <v>4418</v>
      </c>
      <c r="I32" s="39">
        <v>3045461.1329127876</v>
      </c>
      <c r="J32" s="40">
        <v>5925147.0956098037</v>
      </c>
      <c r="K32" s="40">
        <v>1052604.1995848196</v>
      </c>
      <c r="L32" s="40">
        <v>5176167.8546925737</v>
      </c>
      <c r="M32" s="41">
        <v>12464299.567742761</v>
      </c>
      <c r="N32" s="39">
        <v>1502</v>
      </c>
      <c r="O32" s="40">
        <v>3382</v>
      </c>
      <c r="P32" s="40">
        <v>544</v>
      </c>
      <c r="Q32" s="40">
        <v>1853</v>
      </c>
      <c r="R32" s="41">
        <v>4335</v>
      </c>
      <c r="S32" s="39">
        <v>3036353.7010743641</v>
      </c>
      <c r="T32" s="40">
        <v>6037255.9174412843</v>
      </c>
      <c r="U32" s="40">
        <v>1056806.3174584855</v>
      </c>
      <c r="V32" s="40">
        <v>5182594.3560070395</v>
      </c>
      <c r="W32" s="41">
        <v>12611066.590167396</v>
      </c>
      <c r="X32" s="39">
        <v>1472</v>
      </c>
      <c r="Y32" s="40">
        <v>3354</v>
      </c>
      <c r="Z32" s="40">
        <v>544</v>
      </c>
      <c r="AA32" s="40">
        <v>1826</v>
      </c>
      <c r="AB32" s="41">
        <v>4262</v>
      </c>
      <c r="AC32" s="39">
        <v>3028015.3769283709</v>
      </c>
      <c r="AD32" s="40">
        <v>6148429.6106410306</v>
      </c>
      <c r="AE32" s="40">
        <v>1064280.6376518896</v>
      </c>
      <c r="AF32" s="40">
        <v>5194363.8460910069</v>
      </c>
      <c r="AG32" s="41">
        <v>12737507.8122268</v>
      </c>
      <c r="AH32" s="39">
        <v>1446</v>
      </c>
      <c r="AI32" s="40">
        <v>3329</v>
      </c>
      <c r="AJ32" s="40">
        <v>544</v>
      </c>
      <c r="AK32" s="40">
        <v>1802</v>
      </c>
      <c r="AL32" s="41">
        <v>4197</v>
      </c>
      <c r="AM32" s="39">
        <v>3016319.3348082541</v>
      </c>
      <c r="AN32" s="40">
        <v>6234954.4394952487</v>
      </c>
      <c r="AO32" s="40">
        <v>1069564.1561543639</v>
      </c>
      <c r="AP32" s="40">
        <v>5201501.1134406561</v>
      </c>
      <c r="AQ32" s="41">
        <v>12766729.219747854</v>
      </c>
      <c r="AR32" s="39">
        <v>1424</v>
      </c>
      <c r="AS32" s="40">
        <v>3308</v>
      </c>
      <c r="AT32" s="40">
        <v>544</v>
      </c>
      <c r="AU32" s="40">
        <v>1781</v>
      </c>
      <c r="AV32" s="41">
        <v>4140</v>
      </c>
      <c r="AW32" s="39">
        <v>3009460.6027532411</v>
      </c>
      <c r="AX32" s="40">
        <v>6316005.2230012286</v>
      </c>
      <c r="AY32" s="40">
        <v>1075455.4103495826</v>
      </c>
      <c r="AZ32" s="40">
        <v>5215120.9806809202</v>
      </c>
      <c r="BA32" s="41">
        <v>12815725.744908467</v>
      </c>
    </row>
    <row r="33" spans="3:53" ht="15" x14ac:dyDescent="0.25">
      <c r="C33" s="38" t="s">
        <v>20</v>
      </c>
      <c r="D33" s="39">
        <v>115</v>
      </c>
      <c r="E33" s="40">
        <v>294</v>
      </c>
      <c r="F33" s="40">
        <v>40</v>
      </c>
      <c r="G33" s="40">
        <v>0</v>
      </c>
      <c r="H33" s="41">
        <v>0</v>
      </c>
      <c r="I33" s="39">
        <v>1982782.6038472198</v>
      </c>
      <c r="J33" s="40">
        <v>3680818.9188074498</v>
      </c>
      <c r="K33" s="40">
        <v>1061198.3111551278</v>
      </c>
      <c r="L33" s="40">
        <v>0</v>
      </c>
      <c r="M33" s="41">
        <v>0</v>
      </c>
      <c r="N33" s="39">
        <v>116</v>
      </c>
      <c r="O33" s="40">
        <v>272</v>
      </c>
      <c r="P33" s="40">
        <v>40</v>
      </c>
      <c r="Q33" s="40">
        <v>0</v>
      </c>
      <c r="R33" s="41">
        <v>0</v>
      </c>
      <c r="S33" s="39">
        <v>2031892.8472680759</v>
      </c>
      <c r="T33" s="40">
        <v>3599711.6709512682</v>
      </c>
      <c r="U33" s="40">
        <v>1060924.7767238729</v>
      </c>
      <c r="V33" s="40">
        <v>0</v>
      </c>
      <c r="W33" s="41">
        <v>0</v>
      </c>
      <c r="X33" s="39">
        <v>116</v>
      </c>
      <c r="Y33" s="40">
        <v>253</v>
      </c>
      <c r="Z33" s="40">
        <v>40</v>
      </c>
      <c r="AA33" s="40">
        <v>0</v>
      </c>
      <c r="AB33" s="41">
        <v>0</v>
      </c>
      <c r="AC33" s="39">
        <v>2035183.2714794578</v>
      </c>
      <c r="AD33" s="40">
        <v>3544836.4735596841</v>
      </c>
      <c r="AE33" s="40">
        <v>1066624.7478195322</v>
      </c>
      <c r="AF33" s="40">
        <v>0</v>
      </c>
      <c r="AG33" s="41">
        <v>0</v>
      </c>
      <c r="AH33" s="39">
        <v>117</v>
      </c>
      <c r="AI33" s="40">
        <v>236</v>
      </c>
      <c r="AJ33" s="40">
        <v>40</v>
      </c>
      <c r="AK33" s="40">
        <v>0</v>
      </c>
      <c r="AL33" s="41">
        <v>0</v>
      </c>
      <c r="AM33" s="39">
        <v>2076439.7092216704</v>
      </c>
      <c r="AN33" s="40">
        <v>3458323.8577172356</v>
      </c>
      <c r="AO33" s="40">
        <v>1070150.2630345926</v>
      </c>
      <c r="AP33" s="40">
        <v>0</v>
      </c>
      <c r="AQ33" s="41">
        <v>0</v>
      </c>
      <c r="AR33" s="39">
        <v>117</v>
      </c>
      <c r="AS33" s="40">
        <v>222</v>
      </c>
      <c r="AT33" s="40">
        <v>40</v>
      </c>
      <c r="AU33" s="40">
        <v>0</v>
      </c>
      <c r="AV33" s="41">
        <v>0</v>
      </c>
      <c r="AW33" s="39">
        <v>2060752.1060507428</v>
      </c>
      <c r="AX33" s="40">
        <v>3414574.5224636076</v>
      </c>
      <c r="AY33" s="40">
        <v>1074077.2692724245</v>
      </c>
      <c r="AZ33" s="40">
        <v>0</v>
      </c>
      <c r="BA33" s="41">
        <v>0</v>
      </c>
    </row>
    <row r="34" spans="3:53" ht="15" x14ac:dyDescent="0.25">
      <c r="C34" s="38" t="s">
        <v>21</v>
      </c>
      <c r="D34" s="39">
        <v>6</v>
      </c>
      <c r="E34" s="40">
        <v>11</v>
      </c>
      <c r="F34" s="40">
        <v>4</v>
      </c>
      <c r="G34" s="40">
        <v>7</v>
      </c>
      <c r="H34" s="41">
        <v>4</v>
      </c>
      <c r="I34" s="39">
        <v>566588.33087826613</v>
      </c>
      <c r="J34" s="40">
        <v>1800986.2269601016</v>
      </c>
      <c r="K34" s="40">
        <v>457680.14281434414</v>
      </c>
      <c r="L34" s="40">
        <v>543704.75930010539</v>
      </c>
      <c r="M34" s="41">
        <v>767685.98252310685</v>
      </c>
      <c r="N34" s="39">
        <v>6</v>
      </c>
      <c r="O34" s="40">
        <v>11</v>
      </c>
      <c r="P34" s="40">
        <v>4</v>
      </c>
      <c r="Q34" s="40">
        <v>7</v>
      </c>
      <c r="R34" s="41">
        <v>5</v>
      </c>
      <c r="S34" s="39">
        <v>566298.21995305573</v>
      </c>
      <c r="T34" s="40">
        <v>1797674.6875532256</v>
      </c>
      <c r="U34" s="40">
        <v>457185.07723648573</v>
      </c>
      <c r="V34" s="40">
        <v>543667.43138808711</v>
      </c>
      <c r="W34" s="41">
        <v>797060.95670648117</v>
      </c>
      <c r="X34" s="39">
        <v>7</v>
      </c>
      <c r="Y34" s="40">
        <v>12</v>
      </c>
      <c r="Z34" s="40">
        <v>4</v>
      </c>
      <c r="AA34" s="40">
        <v>7</v>
      </c>
      <c r="AB34" s="41">
        <v>6</v>
      </c>
      <c r="AC34" s="39">
        <v>742108.67973186332</v>
      </c>
      <c r="AD34" s="40">
        <v>1945823.5485448206</v>
      </c>
      <c r="AE34" s="40">
        <v>458404.0703410579</v>
      </c>
      <c r="AF34" s="40">
        <v>545699.02348576218</v>
      </c>
      <c r="AG34" s="41">
        <v>925968.90670381964</v>
      </c>
      <c r="AH34" s="39">
        <v>8</v>
      </c>
      <c r="AI34" s="40">
        <v>13</v>
      </c>
      <c r="AJ34" s="40">
        <v>4</v>
      </c>
      <c r="AK34" s="40">
        <v>7</v>
      </c>
      <c r="AL34" s="41">
        <v>7</v>
      </c>
      <c r="AM34" s="39">
        <v>949539.86861592007</v>
      </c>
      <c r="AN34" s="40">
        <v>2018587.8235221072</v>
      </c>
      <c r="AO34" s="40">
        <v>458861.88159760612</v>
      </c>
      <c r="AP34" s="40">
        <v>546960.19474812492</v>
      </c>
      <c r="AQ34" s="41">
        <v>1161099.6573205267</v>
      </c>
      <c r="AR34" s="39">
        <v>9</v>
      </c>
      <c r="AS34" s="40">
        <v>13</v>
      </c>
      <c r="AT34" s="40">
        <v>4</v>
      </c>
      <c r="AU34" s="40">
        <v>7</v>
      </c>
      <c r="AV34" s="41">
        <v>9</v>
      </c>
      <c r="AW34" s="39">
        <v>1049139.5945258769</v>
      </c>
      <c r="AX34" s="40">
        <v>2203688.4330895422</v>
      </c>
      <c r="AY34" s="40">
        <v>459363.51570602489</v>
      </c>
      <c r="AZ34" s="40">
        <v>548342.08851484593</v>
      </c>
      <c r="BA34" s="41">
        <v>1871996.1513043973</v>
      </c>
    </row>
    <row r="35" spans="3:53" ht="15" x14ac:dyDescent="0.25">
      <c r="C35" s="38" t="s">
        <v>22</v>
      </c>
      <c r="D35" s="39">
        <v>0</v>
      </c>
      <c r="E35" s="40">
        <v>0</v>
      </c>
      <c r="F35" s="40">
        <v>0</v>
      </c>
      <c r="G35" s="40">
        <v>6</v>
      </c>
      <c r="H35" s="41">
        <v>0</v>
      </c>
      <c r="I35" s="39">
        <v>0</v>
      </c>
      <c r="J35" s="40">
        <v>0</v>
      </c>
      <c r="K35" s="40">
        <v>0</v>
      </c>
      <c r="L35" s="40">
        <v>1605512.0256666667</v>
      </c>
      <c r="M35" s="41">
        <v>0</v>
      </c>
      <c r="N35" s="39">
        <v>0</v>
      </c>
      <c r="O35" s="40">
        <v>0</v>
      </c>
      <c r="P35" s="40">
        <v>0</v>
      </c>
      <c r="Q35" s="40">
        <v>6</v>
      </c>
      <c r="R35" s="41">
        <v>0</v>
      </c>
      <c r="S35" s="39">
        <v>0</v>
      </c>
      <c r="T35" s="40">
        <v>0</v>
      </c>
      <c r="U35" s="40">
        <v>0</v>
      </c>
      <c r="V35" s="40">
        <v>1601912.0256666667</v>
      </c>
      <c r="W35" s="41">
        <v>0</v>
      </c>
      <c r="X35" s="39">
        <v>0</v>
      </c>
      <c r="Y35" s="40">
        <v>0</v>
      </c>
      <c r="Z35" s="40">
        <v>0</v>
      </c>
      <c r="AA35" s="40">
        <v>6</v>
      </c>
      <c r="AB35" s="41">
        <v>0</v>
      </c>
      <c r="AC35" s="39">
        <v>0</v>
      </c>
      <c r="AD35" s="40">
        <v>0</v>
      </c>
      <c r="AE35" s="40">
        <v>0</v>
      </c>
      <c r="AF35" s="40">
        <v>1605512.0256666667</v>
      </c>
      <c r="AG35" s="41">
        <v>0</v>
      </c>
      <c r="AH35" s="39">
        <v>0</v>
      </c>
      <c r="AI35" s="40">
        <v>0</v>
      </c>
      <c r="AJ35" s="40">
        <v>0</v>
      </c>
      <c r="AK35" s="40">
        <v>6</v>
      </c>
      <c r="AL35" s="41">
        <v>0</v>
      </c>
      <c r="AM35" s="39">
        <v>0</v>
      </c>
      <c r="AN35" s="40">
        <v>0</v>
      </c>
      <c r="AO35" s="40">
        <v>0</v>
      </c>
      <c r="AP35" s="40">
        <v>1605512.0256666667</v>
      </c>
      <c r="AQ35" s="41">
        <v>0</v>
      </c>
      <c r="AR35" s="39">
        <v>0</v>
      </c>
      <c r="AS35" s="40">
        <v>0</v>
      </c>
      <c r="AT35" s="40">
        <v>0</v>
      </c>
      <c r="AU35" s="40">
        <v>6</v>
      </c>
      <c r="AV35" s="41">
        <v>0</v>
      </c>
      <c r="AW35" s="39">
        <v>0</v>
      </c>
      <c r="AX35" s="40">
        <v>0</v>
      </c>
      <c r="AY35" s="40">
        <v>0</v>
      </c>
      <c r="AZ35" s="40">
        <v>1605512.0256666667</v>
      </c>
      <c r="BA35" s="41">
        <v>0</v>
      </c>
    </row>
    <row r="36" spans="3:53" ht="15" x14ac:dyDescent="0.25">
      <c r="C36" s="38" t="s">
        <v>23</v>
      </c>
      <c r="D36" s="39">
        <v>51886</v>
      </c>
      <c r="E36" s="40">
        <v>50973</v>
      </c>
      <c r="F36" s="40">
        <v>14493</v>
      </c>
      <c r="G36" s="40">
        <v>52480</v>
      </c>
      <c r="H36" s="41">
        <v>103785</v>
      </c>
      <c r="I36" s="39">
        <v>56800</v>
      </c>
      <c r="J36" s="40">
        <v>37510</v>
      </c>
      <c r="K36" s="40">
        <v>10060</v>
      </c>
      <c r="L36" s="40">
        <v>46890</v>
      </c>
      <c r="M36" s="41">
        <v>112840</v>
      </c>
      <c r="N36" s="39">
        <v>52039</v>
      </c>
      <c r="O36" s="40">
        <v>51057</v>
      </c>
      <c r="P36" s="40">
        <v>14521</v>
      </c>
      <c r="Q36" s="40">
        <v>52476</v>
      </c>
      <c r="R36" s="41">
        <v>104422</v>
      </c>
      <c r="S36" s="39">
        <v>57379.999999999993</v>
      </c>
      <c r="T36" s="40">
        <v>37410</v>
      </c>
      <c r="U36" s="40">
        <v>10030</v>
      </c>
      <c r="V36" s="40">
        <v>46760</v>
      </c>
      <c r="W36" s="41">
        <v>112540</v>
      </c>
      <c r="X36" s="39">
        <v>52193</v>
      </c>
      <c r="Y36" s="40">
        <v>51142</v>
      </c>
      <c r="Z36" s="40">
        <v>14547</v>
      </c>
      <c r="AA36" s="40">
        <v>52472</v>
      </c>
      <c r="AB36" s="41">
        <v>105058</v>
      </c>
      <c r="AC36" s="39">
        <v>57839.999999999993</v>
      </c>
      <c r="AD36" s="40">
        <v>37499.999999999993</v>
      </c>
      <c r="AE36" s="40">
        <v>10060</v>
      </c>
      <c r="AF36" s="40">
        <v>46890</v>
      </c>
      <c r="AG36" s="41">
        <v>112860</v>
      </c>
      <c r="AH36" s="39">
        <v>52348</v>
      </c>
      <c r="AI36" s="40">
        <v>51228</v>
      </c>
      <c r="AJ36" s="40">
        <v>14572</v>
      </c>
      <c r="AK36" s="40">
        <v>52468</v>
      </c>
      <c r="AL36" s="41">
        <v>105695</v>
      </c>
      <c r="AM36" s="39">
        <v>57929.999999999993</v>
      </c>
      <c r="AN36" s="40">
        <v>37499.999999999993</v>
      </c>
      <c r="AO36" s="40">
        <v>10060</v>
      </c>
      <c r="AP36" s="40">
        <v>46890</v>
      </c>
      <c r="AQ36" s="41">
        <v>112860</v>
      </c>
      <c r="AR36" s="39">
        <v>52503</v>
      </c>
      <c r="AS36" s="40">
        <v>51313</v>
      </c>
      <c r="AT36" s="40">
        <v>14596</v>
      </c>
      <c r="AU36" s="40">
        <v>52464</v>
      </c>
      <c r="AV36" s="41">
        <v>106332</v>
      </c>
      <c r="AW36" s="39">
        <v>57950</v>
      </c>
      <c r="AX36" s="40">
        <v>37499.999999999993</v>
      </c>
      <c r="AY36" s="40">
        <v>10060</v>
      </c>
      <c r="AZ36" s="40">
        <v>46890</v>
      </c>
      <c r="BA36" s="41">
        <v>112860</v>
      </c>
    </row>
    <row r="37" spans="3:53" ht="15" x14ac:dyDescent="0.25">
      <c r="C37" s="38" t="s">
        <v>24</v>
      </c>
      <c r="D37" s="39">
        <v>0</v>
      </c>
      <c r="E37" s="40">
        <v>0</v>
      </c>
      <c r="F37" s="40">
        <v>20</v>
      </c>
      <c r="G37" s="40">
        <v>255</v>
      </c>
      <c r="H37" s="41">
        <v>131</v>
      </c>
      <c r="I37" s="39">
        <v>0</v>
      </c>
      <c r="J37" s="40">
        <v>0</v>
      </c>
      <c r="K37" s="40">
        <v>28.899999999999995</v>
      </c>
      <c r="L37" s="40">
        <v>989.99999999999989</v>
      </c>
      <c r="M37" s="41">
        <v>590</v>
      </c>
      <c r="N37" s="39">
        <v>0</v>
      </c>
      <c r="O37" s="40">
        <v>0</v>
      </c>
      <c r="P37" s="40">
        <v>20</v>
      </c>
      <c r="Q37" s="40">
        <v>248</v>
      </c>
      <c r="R37" s="41">
        <v>128</v>
      </c>
      <c r="S37" s="39">
        <v>0</v>
      </c>
      <c r="T37" s="40">
        <v>0</v>
      </c>
      <c r="U37" s="40">
        <v>28.799999999999997</v>
      </c>
      <c r="V37" s="40">
        <v>959.99999999999989</v>
      </c>
      <c r="W37" s="41">
        <v>570</v>
      </c>
      <c r="X37" s="39">
        <v>0</v>
      </c>
      <c r="Y37" s="40">
        <v>0</v>
      </c>
      <c r="Z37" s="40">
        <v>20</v>
      </c>
      <c r="AA37" s="40">
        <v>241</v>
      </c>
      <c r="AB37" s="41">
        <v>124</v>
      </c>
      <c r="AC37" s="39">
        <v>0</v>
      </c>
      <c r="AD37" s="40">
        <v>0</v>
      </c>
      <c r="AE37" s="40">
        <v>28.899999999999995</v>
      </c>
      <c r="AF37" s="40">
        <v>899.99999999999989</v>
      </c>
      <c r="AG37" s="41">
        <v>559.99999999999989</v>
      </c>
      <c r="AH37" s="39">
        <v>0</v>
      </c>
      <c r="AI37" s="40">
        <v>0</v>
      </c>
      <c r="AJ37" s="40">
        <v>20</v>
      </c>
      <c r="AK37" s="40">
        <v>234</v>
      </c>
      <c r="AL37" s="41">
        <v>121</v>
      </c>
      <c r="AM37" s="39">
        <v>0</v>
      </c>
      <c r="AN37" s="40">
        <v>0</v>
      </c>
      <c r="AO37" s="40">
        <v>28.899999999999995</v>
      </c>
      <c r="AP37" s="40">
        <v>889.99999999999989</v>
      </c>
      <c r="AQ37" s="41">
        <v>529.99999999999989</v>
      </c>
      <c r="AR37" s="39">
        <v>0</v>
      </c>
      <c r="AS37" s="40">
        <v>0</v>
      </c>
      <c r="AT37" s="40">
        <v>20</v>
      </c>
      <c r="AU37" s="40">
        <v>227</v>
      </c>
      <c r="AV37" s="41">
        <v>117</v>
      </c>
      <c r="AW37" s="39">
        <v>0</v>
      </c>
      <c r="AX37" s="40">
        <v>0</v>
      </c>
      <c r="AY37" s="40">
        <v>28.899999999999995</v>
      </c>
      <c r="AZ37" s="40">
        <v>889.99999999999989</v>
      </c>
      <c r="BA37" s="41">
        <v>499.99999999999989</v>
      </c>
    </row>
    <row r="38" spans="3:53" ht="15" x14ac:dyDescent="0.25">
      <c r="C38" s="38" t="s">
        <v>25</v>
      </c>
      <c r="D38" s="39">
        <v>1735</v>
      </c>
      <c r="E38" s="40">
        <v>3185</v>
      </c>
      <c r="F38" s="40">
        <v>584</v>
      </c>
      <c r="G38" s="40">
        <v>2752</v>
      </c>
      <c r="H38" s="41">
        <v>3368</v>
      </c>
      <c r="I38" s="39">
        <v>6139850</v>
      </c>
      <c r="J38" s="40">
        <v>11900839.999999998</v>
      </c>
      <c r="K38" s="40">
        <v>1947400</v>
      </c>
      <c r="L38" s="40">
        <v>11409760.000000002</v>
      </c>
      <c r="M38" s="41">
        <v>16038670</v>
      </c>
      <c r="N38" s="39">
        <v>1735</v>
      </c>
      <c r="O38" s="40">
        <v>3185</v>
      </c>
      <c r="P38" s="40">
        <v>584</v>
      </c>
      <c r="Q38" s="40">
        <v>2754</v>
      </c>
      <c r="R38" s="41">
        <v>3410</v>
      </c>
      <c r="S38" s="39">
        <v>6139850</v>
      </c>
      <c r="T38" s="40">
        <v>11958120</v>
      </c>
      <c r="U38" s="40">
        <v>1945760</v>
      </c>
      <c r="V38" s="40">
        <v>11409760.000000002</v>
      </c>
      <c r="W38" s="41">
        <v>16347079.999999998</v>
      </c>
      <c r="X38" s="39">
        <v>1735</v>
      </c>
      <c r="Y38" s="40">
        <v>3185</v>
      </c>
      <c r="Z38" s="40">
        <v>584</v>
      </c>
      <c r="AA38" s="40">
        <v>2754</v>
      </c>
      <c r="AB38" s="41">
        <v>3449</v>
      </c>
      <c r="AC38" s="39">
        <v>6139850</v>
      </c>
      <c r="AD38" s="40">
        <v>12015390.000000002</v>
      </c>
      <c r="AE38" s="40">
        <v>1945330</v>
      </c>
      <c r="AF38" s="40">
        <v>11409760.000000002</v>
      </c>
      <c r="AG38" s="41">
        <v>16655480</v>
      </c>
      <c r="AH38" s="39">
        <v>1735</v>
      </c>
      <c r="AI38" s="40">
        <v>3185</v>
      </c>
      <c r="AJ38" s="40">
        <v>584</v>
      </c>
      <c r="AK38" s="40">
        <v>2754</v>
      </c>
      <c r="AL38" s="41">
        <v>3488</v>
      </c>
      <c r="AM38" s="39">
        <v>6139850</v>
      </c>
      <c r="AN38" s="40">
        <v>12072660</v>
      </c>
      <c r="AO38" s="40">
        <v>1945219.9999999998</v>
      </c>
      <c r="AP38" s="40">
        <v>11409760.000000002</v>
      </c>
      <c r="AQ38" s="41">
        <v>16963879.999999996</v>
      </c>
      <c r="AR38" s="39">
        <v>1735</v>
      </c>
      <c r="AS38" s="40">
        <v>3185</v>
      </c>
      <c r="AT38" s="40">
        <v>584</v>
      </c>
      <c r="AU38" s="40">
        <v>2754</v>
      </c>
      <c r="AV38" s="41">
        <v>3526</v>
      </c>
      <c r="AW38" s="39">
        <v>6139850</v>
      </c>
      <c r="AX38" s="40">
        <v>12129929.999999998</v>
      </c>
      <c r="AY38" s="40">
        <v>1945120</v>
      </c>
      <c r="AZ38" s="40">
        <v>11409760.000000002</v>
      </c>
      <c r="BA38" s="41">
        <v>17272289.999999996</v>
      </c>
    </row>
    <row r="39" spans="3:53" ht="15" x14ac:dyDescent="0.25">
      <c r="C39" s="38" t="s">
        <v>26</v>
      </c>
      <c r="D39" s="42"/>
      <c r="E39" s="43"/>
      <c r="F39" s="43"/>
      <c r="G39" s="43"/>
      <c r="H39" s="44"/>
      <c r="I39" s="39">
        <v>1390208.1953399102</v>
      </c>
      <c r="J39" s="40">
        <v>2732980.2502080877</v>
      </c>
      <c r="K39" s="40">
        <v>552384.93348359165</v>
      </c>
      <c r="L39" s="40">
        <v>2252300.9359006635</v>
      </c>
      <c r="M39" s="41">
        <v>4020362.4758478752</v>
      </c>
      <c r="N39" s="42"/>
      <c r="O39" s="43"/>
      <c r="P39" s="43"/>
      <c r="Q39" s="43"/>
      <c r="R39" s="44"/>
      <c r="S39" s="39">
        <v>1435905.4493711905</v>
      </c>
      <c r="T39" s="40">
        <v>2807683.6564606726</v>
      </c>
      <c r="U39" s="40">
        <v>570551.30635969085</v>
      </c>
      <c r="V39" s="40">
        <v>2304846.2862064885</v>
      </c>
      <c r="W39" s="41">
        <v>4148164.893766067</v>
      </c>
      <c r="X39" s="42"/>
      <c r="Y39" s="43"/>
      <c r="Z39" s="43"/>
      <c r="AA39" s="43"/>
      <c r="AB39" s="44"/>
      <c r="AC39" s="39">
        <v>1484065.1355799818</v>
      </c>
      <c r="AD39" s="40">
        <v>2879523.8763890332</v>
      </c>
      <c r="AE39" s="40">
        <v>589535.75500048546</v>
      </c>
      <c r="AF39" s="40">
        <v>2355402.6822460247</v>
      </c>
      <c r="AG39" s="41">
        <v>4297889.3609975837</v>
      </c>
      <c r="AH39" s="42"/>
      <c r="AI39" s="43"/>
      <c r="AJ39" s="43"/>
      <c r="AK39" s="43"/>
      <c r="AL39" s="44"/>
      <c r="AM39" s="39">
        <v>1542030.748926668</v>
      </c>
      <c r="AN39" s="40">
        <v>2964309.6106814221</v>
      </c>
      <c r="AO39" s="40">
        <v>612552.73073341802</v>
      </c>
      <c r="AP39" s="40">
        <v>2417806.1577392998</v>
      </c>
      <c r="AQ39" s="41">
        <v>4480180.1531708222</v>
      </c>
      <c r="AR39" s="42"/>
      <c r="AS39" s="43"/>
      <c r="AT39" s="43"/>
      <c r="AU39" s="43"/>
      <c r="AV39" s="44"/>
      <c r="AW39" s="39">
        <v>1597471.5046704866</v>
      </c>
      <c r="AX39" s="40">
        <v>3046471.6293027624</v>
      </c>
      <c r="AY39" s="40">
        <v>634747.09451987711</v>
      </c>
      <c r="AZ39" s="40">
        <v>2478047.8685115632</v>
      </c>
      <c r="BA39" s="41">
        <v>4652366.2674111649</v>
      </c>
    </row>
    <row r="40" spans="3:53" ht="15" x14ac:dyDescent="0.25">
      <c r="C40" s="38" t="s">
        <v>27</v>
      </c>
      <c r="D40" s="42"/>
      <c r="E40" s="43"/>
      <c r="F40" s="43"/>
      <c r="G40" s="43"/>
      <c r="H40" s="44"/>
      <c r="I40" s="39">
        <v>801098.89234963444</v>
      </c>
      <c r="J40" s="40">
        <v>1558591.1519290423</v>
      </c>
      <c r="K40" s="40">
        <v>276884.19637241197</v>
      </c>
      <c r="L40" s="40">
        <v>1361574.537989269</v>
      </c>
      <c r="M40" s="41">
        <v>3278694.4708378576</v>
      </c>
      <c r="N40" s="42"/>
      <c r="O40" s="43"/>
      <c r="P40" s="43"/>
      <c r="Q40" s="43"/>
      <c r="R40" s="44"/>
      <c r="S40" s="39">
        <v>798703.21128870675</v>
      </c>
      <c r="T40" s="40">
        <v>1588081.0219593071</v>
      </c>
      <c r="U40" s="40">
        <v>277989.5501520863</v>
      </c>
      <c r="V40" s="40">
        <v>1363265.0087784261</v>
      </c>
      <c r="W40" s="41">
        <v>3317301.0706158606</v>
      </c>
      <c r="X40" s="42"/>
      <c r="Y40" s="43"/>
      <c r="Z40" s="43"/>
      <c r="AA40" s="43"/>
      <c r="AB40" s="44"/>
      <c r="AC40" s="39">
        <v>796509.84156705195</v>
      </c>
      <c r="AD40" s="40">
        <v>1617324.9093687497</v>
      </c>
      <c r="AE40" s="40">
        <v>279955.64637419622</v>
      </c>
      <c r="AF40" s="40">
        <v>1366360.9358181411</v>
      </c>
      <c r="AG40" s="41">
        <v>3350561.0330709536</v>
      </c>
      <c r="AH40" s="42"/>
      <c r="AI40" s="43"/>
      <c r="AJ40" s="43"/>
      <c r="AK40" s="43"/>
      <c r="AL40" s="44"/>
      <c r="AM40" s="39">
        <v>793433.23478128784</v>
      </c>
      <c r="AN40" s="40">
        <v>1640084.9911858374</v>
      </c>
      <c r="AO40" s="40">
        <v>281345.45915962249</v>
      </c>
      <c r="AP40" s="40">
        <v>1368238.3713586626</v>
      </c>
      <c r="AQ40" s="41">
        <v>3358247.631643835</v>
      </c>
      <c r="AR40" s="42"/>
      <c r="AS40" s="43"/>
      <c r="AT40" s="43"/>
      <c r="AU40" s="43"/>
      <c r="AV40" s="44"/>
      <c r="AW40" s="39">
        <v>791629.06706664735</v>
      </c>
      <c r="AX40" s="40">
        <v>1661405.1427349756</v>
      </c>
      <c r="AY40" s="40">
        <v>282895.13489159482</v>
      </c>
      <c r="AZ40" s="40">
        <v>1371821.0342408807</v>
      </c>
      <c r="BA40" s="41">
        <v>3371136.0121951266</v>
      </c>
    </row>
    <row r="41" spans="3:53" ht="15" x14ac:dyDescent="0.25">
      <c r="C41" s="38" t="s">
        <v>28</v>
      </c>
      <c r="D41" s="42"/>
      <c r="E41" s="43"/>
      <c r="F41" s="43"/>
      <c r="G41" s="43"/>
      <c r="H41" s="44"/>
      <c r="I41" s="39">
        <v>1067078.9567541655</v>
      </c>
      <c r="J41" s="40">
        <v>1980915.3077402594</v>
      </c>
      <c r="K41" s="40">
        <v>571107.68703513895</v>
      </c>
      <c r="L41" s="40">
        <v>0</v>
      </c>
      <c r="M41" s="41">
        <v>0</v>
      </c>
      <c r="N41" s="42"/>
      <c r="O41" s="43"/>
      <c r="P41" s="43"/>
      <c r="Q41" s="43"/>
      <c r="R41" s="44"/>
      <c r="S41" s="39">
        <v>1093508.7364051412</v>
      </c>
      <c r="T41" s="40">
        <v>1937265.6220613325</v>
      </c>
      <c r="U41" s="40">
        <v>570960.47834217711</v>
      </c>
      <c r="V41" s="40">
        <v>0</v>
      </c>
      <c r="W41" s="41">
        <v>0</v>
      </c>
      <c r="X41" s="42"/>
      <c r="Y41" s="43"/>
      <c r="Z41" s="43"/>
      <c r="AA41" s="43"/>
      <c r="AB41" s="44"/>
      <c r="AC41" s="39">
        <v>1095279.552039668</v>
      </c>
      <c r="AD41" s="40">
        <v>1907733.3030513346</v>
      </c>
      <c r="AE41" s="40">
        <v>574028.04570860625</v>
      </c>
      <c r="AF41" s="40">
        <v>0</v>
      </c>
      <c r="AG41" s="41">
        <v>0</v>
      </c>
      <c r="AH41" s="42"/>
      <c r="AI41" s="43"/>
      <c r="AJ41" s="43"/>
      <c r="AK41" s="43"/>
      <c r="AL41" s="44"/>
      <c r="AM41" s="39">
        <v>1117482.629906063</v>
      </c>
      <c r="AN41" s="40">
        <v>1861174.5972809126</v>
      </c>
      <c r="AO41" s="40">
        <v>575925.38084277988</v>
      </c>
      <c r="AP41" s="40">
        <v>0</v>
      </c>
      <c r="AQ41" s="41">
        <v>0</v>
      </c>
      <c r="AR41" s="42"/>
      <c r="AS41" s="43"/>
      <c r="AT41" s="43"/>
      <c r="AU41" s="43"/>
      <c r="AV41" s="44"/>
      <c r="AW41" s="39">
        <v>1109039.9941914233</v>
      </c>
      <c r="AX41" s="40">
        <v>1837629.9106720285</v>
      </c>
      <c r="AY41" s="40">
        <v>578038.78738129896</v>
      </c>
      <c r="AZ41" s="40">
        <v>0</v>
      </c>
      <c r="BA41" s="41">
        <v>0</v>
      </c>
    </row>
    <row r="42" spans="3:53" ht="15" x14ac:dyDescent="0.25">
      <c r="C42" s="38" t="s">
        <v>29</v>
      </c>
      <c r="D42" s="42"/>
      <c r="E42" s="43"/>
      <c r="F42" s="43"/>
      <c r="G42" s="43"/>
      <c r="H42" s="44"/>
      <c r="I42" s="39">
        <v>556729.69392098428</v>
      </c>
      <c r="J42" s="40">
        <v>1769649.0666109959</v>
      </c>
      <c r="K42" s="40">
        <v>449716.50832937454</v>
      </c>
      <c r="L42" s="40">
        <v>534244.29648828355</v>
      </c>
      <c r="M42" s="41">
        <v>754328.24642720481</v>
      </c>
      <c r="N42" s="42"/>
      <c r="O42" s="43"/>
      <c r="P42" s="43"/>
      <c r="Q42" s="43"/>
      <c r="R42" s="44"/>
      <c r="S42" s="39">
        <v>556444.6309258726</v>
      </c>
      <c r="T42" s="40">
        <v>1766395.1479897995</v>
      </c>
      <c r="U42" s="40">
        <v>449230.05689257086</v>
      </c>
      <c r="V42" s="40">
        <v>534207.6180819344</v>
      </c>
      <c r="W42" s="41">
        <v>783192.09605978837</v>
      </c>
      <c r="X42" s="42"/>
      <c r="Y42" s="43"/>
      <c r="Z42" s="43"/>
      <c r="AA42" s="43"/>
      <c r="AB42" s="44"/>
      <c r="AC42" s="39">
        <v>729195.98870452889</v>
      </c>
      <c r="AD42" s="40">
        <v>1911966.2188001408</v>
      </c>
      <c r="AE42" s="40">
        <v>450427.83951712353</v>
      </c>
      <c r="AF42" s="40">
        <v>536203.86047710991</v>
      </c>
      <c r="AG42" s="41">
        <v>909857.04772717319</v>
      </c>
      <c r="AH42" s="42"/>
      <c r="AI42" s="43"/>
      <c r="AJ42" s="43"/>
      <c r="AK42" s="43"/>
      <c r="AL42" s="44"/>
      <c r="AM42" s="39">
        <v>933017.8749020031</v>
      </c>
      <c r="AN42" s="40">
        <v>1983464.3953928226</v>
      </c>
      <c r="AO42" s="40">
        <v>450877.68485780776</v>
      </c>
      <c r="AP42" s="40">
        <v>537443.08735950757</v>
      </c>
      <c r="AQ42" s="41">
        <v>1140896.5232831496</v>
      </c>
      <c r="AR42" s="42"/>
      <c r="AS42" s="43"/>
      <c r="AT42" s="43"/>
      <c r="AU42" s="43"/>
      <c r="AV42" s="44"/>
      <c r="AW42" s="39">
        <v>1030884.5655811267</v>
      </c>
      <c r="AX42" s="40">
        <v>2165344.254353784</v>
      </c>
      <c r="AY42" s="40">
        <v>451370.59053274005</v>
      </c>
      <c r="AZ42" s="40">
        <v>538800.93617468758</v>
      </c>
      <c r="BA42" s="41">
        <v>1839423.4182717009</v>
      </c>
    </row>
    <row r="43" spans="3:53" ht="15" x14ac:dyDescent="0.25">
      <c r="C43" s="7" t="s">
        <v>30</v>
      </c>
      <c r="D43" s="45"/>
      <c r="E43" s="46"/>
      <c r="F43" s="46"/>
      <c r="G43" s="46"/>
      <c r="H43" s="47"/>
      <c r="I43" s="39">
        <v>21600</v>
      </c>
      <c r="J43" s="40">
        <v>0</v>
      </c>
      <c r="K43" s="40">
        <v>352.15000000000003</v>
      </c>
      <c r="L43" s="40">
        <v>381334.28266666667</v>
      </c>
      <c r="M43" s="41">
        <v>693.33333333333337</v>
      </c>
      <c r="N43" s="45"/>
      <c r="O43" s="46"/>
      <c r="P43" s="46"/>
      <c r="Q43" s="46"/>
      <c r="R43" s="47"/>
      <c r="S43" s="39">
        <v>21600</v>
      </c>
      <c r="T43" s="40">
        <v>0</v>
      </c>
      <c r="U43" s="40">
        <v>352.15000000000003</v>
      </c>
      <c r="V43" s="40">
        <v>381334.28266666667</v>
      </c>
      <c r="W43" s="41">
        <v>693.33333333333337</v>
      </c>
      <c r="X43" s="45"/>
      <c r="Y43" s="46"/>
      <c r="Z43" s="46"/>
      <c r="AA43" s="46"/>
      <c r="AB43" s="47"/>
      <c r="AC43" s="39">
        <v>21600</v>
      </c>
      <c r="AD43" s="40">
        <v>0</v>
      </c>
      <c r="AE43" s="40">
        <v>352.15000000000003</v>
      </c>
      <c r="AF43" s="40">
        <v>381334.28266666667</v>
      </c>
      <c r="AG43" s="41">
        <v>693.33333333333337</v>
      </c>
      <c r="AH43" s="45"/>
      <c r="AI43" s="46"/>
      <c r="AJ43" s="46"/>
      <c r="AK43" s="46"/>
      <c r="AL43" s="47"/>
      <c r="AM43" s="39">
        <v>21600</v>
      </c>
      <c r="AN43" s="40">
        <v>0</v>
      </c>
      <c r="AO43" s="40">
        <v>352.15000000000003</v>
      </c>
      <c r="AP43" s="40">
        <v>381334.28266666667</v>
      </c>
      <c r="AQ43" s="41">
        <v>693.33333333333337</v>
      </c>
      <c r="AR43" s="45"/>
      <c r="AS43" s="46"/>
      <c r="AT43" s="46"/>
      <c r="AU43" s="46"/>
      <c r="AV43" s="47"/>
      <c r="AW43" s="39">
        <v>21600</v>
      </c>
      <c r="AX43" s="40">
        <v>0</v>
      </c>
      <c r="AY43" s="40">
        <v>352.15000000000003</v>
      </c>
      <c r="AZ43" s="40">
        <v>381334.28266666667</v>
      </c>
      <c r="BA43" s="41">
        <v>693.33333333333337</v>
      </c>
    </row>
    <row r="44" spans="3:53" ht="15" x14ac:dyDescent="0.25">
      <c r="C44" s="7" t="s">
        <v>31</v>
      </c>
      <c r="D44" s="45"/>
      <c r="E44" s="46"/>
      <c r="F44" s="46"/>
      <c r="G44" s="46"/>
      <c r="H44" s="47"/>
      <c r="I44" s="39">
        <v>156.45833333333334</v>
      </c>
      <c r="J44" s="40">
        <v>0</v>
      </c>
      <c r="K44" s="40">
        <v>102.43</v>
      </c>
      <c r="L44" s="40">
        <v>0</v>
      </c>
      <c r="M44" s="41">
        <v>0</v>
      </c>
      <c r="N44" s="45"/>
      <c r="O44" s="46"/>
      <c r="P44" s="46"/>
      <c r="Q44" s="46"/>
      <c r="R44" s="47"/>
      <c r="S44" s="39">
        <v>156.45833333333334</v>
      </c>
      <c r="T44" s="40">
        <v>0</v>
      </c>
      <c r="U44" s="40">
        <v>102.43</v>
      </c>
      <c r="V44" s="40">
        <v>0</v>
      </c>
      <c r="W44" s="41">
        <v>0</v>
      </c>
      <c r="X44" s="45"/>
      <c r="Y44" s="46"/>
      <c r="Z44" s="46"/>
      <c r="AA44" s="46"/>
      <c r="AB44" s="47"/>
      <c r="AC44" s="39">
        <v>156.45833333333334</v>
      </c>
      <c r="AD44" s="40">
        <v>0</v>
      </c>
      <c r="AE44" s="40">
        <v>102.43</v>
      </c>
      <c r="AF44" s="40">
        <v>0</v>
      </c>
      <c r="AG44" s="41">
        <v>0</v>
      </c>
      <c r="AH44" s="45"/>
      <c r="AI44" s="46"/>
      <c r="AJ44" s="46"/>
      <c r="AK44" s="46"/>
      <c r="AL44" s="47"/>
      <c r="AM44" s="39">
        <v>156.45833333333334</v>
      </c>
      <c r="AN44" s="40">
        <v>0</v>
      </c>
      <c r="AO44" s="40">
        <v>102.43</v>
      </c>
      <c r="AP44" s="40">
        <v>0</v>
      </c>
      <c r="AQ44" s="41">
        <v>0</v>
      </c>
      <c r="AR44" s="45"/>
      <c r="AS44" s="46"/>
      <c r="AT44" s="46"/>
      <c r="AU44" s="46"/>
      <c r="AV44" s="47"/>
      <c r="AW44" s="39">
        <v>156.45833333333334</v>
      </c>
      <c r="AX44" s="40">
        <v>0</v>
      </c>
      <c r="AY44" s="40">
        <v>102.43</v>
      </c>
      <c r="AZ44" s="40">
        <v>0</v>
      </c>
      <c r="BA44" s="41">
        <v>0</v>
      </c>
    </row>
    <row r="45" spans="3:53" ht="15" x14ac:dyDescent="0.25">
      <c r="C45" s="7" t="s">
        <v>32</v>
      </c>
      <c r="D45" s="45"/>
      <c r="E45" s="46"/>
      <c r="F45" s="46"/>
      <c r="G45" s="46"/>
      <c r="H45" s="47"/>
      <c r="I45" s="39">
        <v>0</v>
      </c>
      <c r="J45" s="40">
        <v>0</v>
      </c>
      <c r="K45" s="40">
        <v>42565.496666666666</v>
      </c>
      <c r="L45" s="40">
        <v>0</v>
      </c>
      <c r="M45" s="41">
        <v>0</v>
      </c>
      <c r="N45" s="45"/>
      <c r="O45" s="46"/>
      <c r="P45" s="46"/>
      <c r="Q45" s="46"/>
      <c r="R45" s="47"/>
      <c r="S45" s="39">
        <v>0</v>
      </c>
      <c r="T45" s="40">
        <v>0</v>
      </c>
      <c r="U45" s="40">
        <v>42565.496666666666</v>
      </c>
      <c r="V45" s="40">
        <v>0</v>
      </c>
      <c r="W45" s="41">
        <v>0</v>
      </c>
      <c r="X45" s="45"/>
      <c r="Y45" s="46"/>
      <c r="Z45" s="46"/>
      <c r="AA45" s="46"/>
      <c r="AB45" s="47"/>
      <c r="AC45" s="39">
        <v>0</v>
      </c>
      <c r="AD45" s="40">
        <v>0</v>
      </c>
      <c r="AE45" s="40">
        <v>42565.496666666666</v>
      </c>
      <c r="AF45" s="40">
        <v>0</v>
      </c>
      <c r="AG45" s="41">
        <v>0</v>
      </c>
      <c r="AH45" s="45"/>
      <c r="AI45" s="46"/>
      <c r="AJ45" s="46"/>
      <c r="AK45" s="46"/>
      <c r="AL45" s="47"/>
      <c r="AM45" s="39">
        <v>0</v>
      </c>
      <c r="AN45" s="40">
        <v>0</v>
      </c>
      <c r="AO45" s="40">
        <v>42565.496666666666</v>
      </c>
      <c r="AP45" s="40">
        <v>0</v>
      </c>
      <c r="AQ45" s="41">
        <v>0</v>
      </c>
      <c r="AR45" s="45"/>
      <c r="AS45" s="46"/>
      <c r="AT45" s="46"/>
      <c r="AU45" s="46"/>
      <c r="AV45" s="47"/>
      <c r="AW45" s="39">
        <v>0</v>
      </c>
      <c r="AX45" s="40">
        <v>0</v>
      </c>
      <c r="AY45" s="40">
        <v>42565.496666666666</v>
      </c>
      <c r="AZ45" s="40">
        <v>0</v>
      </c>
      <c r="BA45" s="41">
        <v>0</v>
      </c>
    </row>
    <row r="46" spans="3:53" ht="15" x14ac:dyDescent="0.25">
      <c r="C46" s="25" t="s">
        <v>33</v>
      </c>
      <c r="D46" s="48"/>
      <c r="E46" s="49"/>
      <c r="F46" s="49"/>
      <c r="G46" s="49"/>
      <c r="H46" s="50"/>
      <c r="I46" s="51">
        <v>0</v>
      </c>
      <c r="J46" s="52">
        <v>0</v>
      </c>
      <c r="K46" s="52">
        <v>0</v>
      </c>
      <c r="L46" s="52">
        <v>21252.025666666665</v>
      </c>
      <c r="M46" s="53">
        <v>0</v>
      </c>
      <c r="N46" s="48"/>
      <c r="O46" s="49"/>
      <c r="P46" s="49"/>
      <c r="Q46" s="49"/>
      <c r="R46" s="50"/>
      <c r="S46" s="51">
        <v>0</v>
      </c>
      <c r="T46" s="52">
        <v>0</v>
      </c>
      <c r="U46" s="52">
        <v>0</v>
      </c>
      <c r="V46" s="52">
        <v>21252.025666666665</v>
      </c>
      <c r="W46" s="53">
        <v>0</v>
      </c>
      <c r="X46" s="48"/>
      <c r="Y46" s="49"/>
      <c r="Z46" s="49"/>
      <c r="AA46" s="49"/>
      <c r="AB46" s="50"/>
      <c r="AC46" s="51">
        <v>0</v>
      </c>
      <c r="AD46" s="52">
        <v>0</v>
      </c>
      <c r="AE46" s="52">
        <v>0</v>
      </c>
      <c r="AF46" s="52">
        <v>21252.025666666665</v>
      </c>
      <c r="AG46" s="53">
        <v>0</v>
      </c>
      <c r="AH46" s="48"/>
      <c r="AI46" s="49"/>
      <c r="AJ46" s="49"/>
      <c r="AK46" s="49"/>
      <c r="AL46" s="50"/>
      <c r="AM46" s="51">
        <v>0</v>
      </c>
      <c r="AN46" s="52">
        <v>0</v>
      </c>
      <c r="AO46" s="52">
        <v>0</v>
      </c>
      <c r="AP46" s="52">
        <v>21252.025666666665</v>
      </c>
      <c r="AQ46" s="53">
        <v>0</v>
      </c>
      <c r="AR46" s="48"/>
      <c r="AS46" s="49"/>
      <c r="AT46" s="49"/>
      <c r="AU46" s="49"/>
      <c r="AV46" s="50"/>
      <c r="AW46" s="51">
        <v>0</v>
      </c>
      <c r="AX46" s="52">
        <v>0</v>
      </c>
      <c r="AY46" s="52">
        <v>0</v>
      </c>
      <c r="AZ46" s="52">
        <v>21252.025666666665</v>
      </c>
      <c r="BA46" s="53">
        <v>0</v>
      </c>
    </row>
    <row r="49" spans="3:13" ht="15.75" x14ac:dyDescent="0.25">
      <c r="C49" s="1" t="s">
        <v>45</v>
      </c>
    </row>
    <row r="51" spans="3:13" ht="30" x14ac:dyDescent="0.2">
      <c r="C51" s="33" t="s">
        <v>1</v>
      </c>
      <c r="D51" s="33" t="s">
        <v>46</v>
      </c>
      <c r="E51" s="33" t="s">
        <v>47</v>
      </c>
      <c r="F51" s="33">
        <v>2028</v>
      </c>
      <c r="G51" s="33" t="s">
        <v>48</v>
      </c>
      <c r="H51" s="33">
        <v>2029</v>
      </c>
      <c r="I51" s="33" t="s">
        <v>49</v>
      </c>
      <c r="J51" s="33">
        <v>2030</v>
      </c>
      <c r="K51" s="33" t="s">
        <v>50</v>
      </c>
      <c r="L51" s="33">
        <v>2031</v>
      </c>
      <c r="M51" s="54"/>
    </row>
    <row r="52" spans="3:13" ht="15" x14ac:dyDescent="0.25">
      <c r="C52" s="55" t="s">
        <v>17</v>
      </c>
      <c r="D52" s="56">
        <f>$D7*D30*12+$E7*E30*12+$F7*F30*12+$G7*G30*12+$H7*H30*12</f>
        <v>440058407.90400004</v>
      </c>
      <c r="E52" s="56">
        <f>$D7*N30*12+$E7*O30*12+$F7*P30*12+$G7*Q30*12+$H7*R30*12</f>
        <v>442228791.09599996</v>
      </c>
      <c r="F52" s="56">
        <f>$N7*N30*12+$O7*O30*12+$P7*P30*12+$Q7*Q30*12+$R7*R30*12</f>
        <v>453876860.20025933</v>
      </c>
      <c r="G52" s="56">
        <f>$N7*X30*12+$O7*Y30*12+$P7*Z30*12+$Q7*AA30*12+$R7*AB30*12</f>
        <v>456105851.06944567</v>
      </c>
      <c r="H52" s="56">
        <f>$X7*X30*12+$Y7*Y30*12+$Z7*Z30*12+$AA7*AA30*12+$AB7*AB30*12</f>
        <v>462659589.50510591</v>
      </c>
      <c r="I52" s="56">
        <f>$X7*AH30*12+$Y7*AI30*12+$Z7*AJ30*12+$AA7*AK30*12+$AB7*AL30*12</f>
        <v>464924812.78254592</v>
      </c>
      <c r="J52" s="56">
        <f>$AH7*AH30*12+$AI7*AI30*12+$AJ7*AJ30*12+$AK7*AK30*12+$AL7*AL30*12</f>
        <v>495126848.60665464</v>
      </c>
      <c r="K52" s="56">
        <f>$AH7*AR30*12+$AI7*AS30*12+$AJ7*AT30*12+$AK7*AU30*12+$AL7*AV30*12</f>
        <v>497543211.77541214</v>
      </c>
      <c r="L52" s="57">
        <f>$AR7*AR30*12+$AS7*AS30*12+$AT7*AT30*12+$AU7*AU30*12+$AV7*AV30*12</f>
        <v>512320314.11879241</v>
      </c>
      <c r="M52" s="58"/>
    </row>
    <row r="53" spans="3:13" ht="15" x14ac:dyDescent="0.25">
      <c r="C53" s="59" t="s">
        <v>18</v>
      </c>
      <c r="D53" s="60">
        <f>$D8*D31*12+$E8*E31*12+$F8*F31*12+$G8*G31*12+$H8*H31*12+I8*I31+J8*J31+K8*K31+L8*L31+M8*M31</f>
        <v>107624772.35348895</v>
      </c>
      <c r="E53" s="60">
        <f>$D8*N31*12+$E8*O31*12+$F8*P31*12+$G8*Q31*12+$H8*R31*12+I8*S31+J8*T31+K8*U31+L8*V31+M8*W31</f>
        <v>109789855.09556061</v>
      </c>
      <c r="F53" s="60">
        <f>$N8*N31*12+$O8*O31*12+$P8*P31*12+$Q8*Q31*12+$R8*R31*12+S8*S31+T8*T31+U8*U31+V8*V31+W8*W31</f>
        <v>112653760.74662781</v>
      </c>
      <c r="G53" s="60">
        <f>$N8*X31*12+$O8*Y31*12+$P8*Z31*12+$Q8*AA31*12+$R8*AB31*12+S8*AC31+T8*AD31+U8*AE31+V8*AF31+W8*AG31</f>
        <v>115019029.25764108</v>
      </c>
      <c r="H53" s="60">
        <f>$X8*X31*12+$Y8*Y31*12+$Z8*Z31*12+$AA8*AA31*12+$AB8*AB31*12+AC8*AC31+AD8*AD31+AE8*AE31+AF8*AF31+AG8*AG31</f>
        <v>116632037.89230824</v>
      </c>
      <c r="I53" s="60">
        <f>$X8*AH31*12+$Y8*AI31*12+$Z8*AJ31*12+$AA8*AK31*12+$AB8*AL31*12+AC8*AM31+AD8*AN31+AE8*AO31+AF8*AP31+AG8*AQ31</f>
        <v>119432900.13565785</v>
      </c>
      <c r="J53" s="60">
        <f>$AH8*AH31*12+$AI8*AI31*12+$AJ8*AJ31*12+$AK8*AK31*12+$AL8*AL31*12+AM8*AM31+AN8*AN31+AO8*AO31+AP8*AP31+AQ8*AQ31</f>
        <v>127133901.91151229</v>
      </c>
      <c r="K53" s="60">
        <f>$AH8*AR31*12+$AI8*AS31*12+$AJ8*AT31*12+$AK8*AU31*12+$AL8*AV31*12+AM8*AW31+AN8*AX31+AO8*AY31+AP8*AZ31+AQ8*BA31</f>
        <v>129975213.26781651</v>
      </c>
      <c r="L53" s="57">
        <f>$AR8*AR31*12+$AS8*AS31*12+$AT8*AT31*12+$AU8*AU31*12+$AV8*AV31*12+AW8*AW31+AX8*AX31+AY8*AY31+AZ8*AZ31+BA8*BA31</f>
        <v>133762425.68735766</v>
      </c>
      <c r="M53" s="58"/>
    </row>
    <row r="54" spans="3:13" ht="15" x14ac:dyDescent="0.25">
      <c r="C54" s="59" t="s">
        <v>19</v>
      </c>
      <c r="D54" s="60">
        <f t="shared" ref="D54:D68" si="0">$D9*D32*12+$E9*E32*12+$F9*F32*12+$G9*G32*12+$H9*H32*12+I9*I32+J9*J32+K9*K32+L9*L32+M9*M32</f>
        <v>177976094.65704209</v>
      </c>
      <c r="E54" s="60">
        <f t="shared" ref="E54:E68" si="1">$D9*N32*12+$E9*O32*12+$F9*P32*12+$G9*Q32*12+$H9*R32*12+I9*S32+J9*T32+K9*U32+L9*V32+M9*W32</f>
        <v>179043850.05759001</v>
      </c>
      <c r="F54" s="60">
        <f t="shared" ref="F54:F68" si="2">$N9*N32*12+$O9*O32*12+$P9*P32*12+$Q9*Q32*12+$R9*R32*12+S9*S32+T9*T32+U9*U32+V9*V32+W9*W32</f>
        <v>184026480.97308034</v>
      </c>
      <c r="G54" s="60">
        <f t="shared" ref="G54:G68" si="3">$N9*X32*12+$O9*Y32*12+$P9*Z32*12+$Q9*AA32*12+$R9*AB32*12+S9*AC32+T9*AD32+U9*AE32+V9*AF32+W9*AG32</f>
        <v>185025178.5905908</v>
      </c>
      <c r="H54" s="60">
        <f t="shared" ref="H54:H68" si="4">$X9*X32*12+$Y9*Y32*12+$Z9*Z32*12+$AA9*AA32*12+$AB9*AB32*12+AC9*AC32+AD9*AD32+AE9*AE32+AF9*AF32+AG9*AG32</f>
        <v>187887761.40526754</v>
      </c>
      <c r="I54" s="60">
        <f t="shared" ref="I54:I68" si="5">$X9*AH32*12+$Y9*AI32*12+$Z9*AJ32*12+$AA9*AK32*12+$AB9*AL32*12+AC9*AM32+AD9*AN32+AE9*AO32+AF9*AP32+AG9*AQ32</f>
        <v>188140022.37278923</v>
      </c>
      <c r="J54" s="60">
        <f t="shared" ref="J54:J68" si="6">$AH9*AH32*12+$AI9*AI32*12+$AJ9*AJ32*12+$AK9*AK32*12+$AL9*AL32*12+AM9*AM32+AN9*AN32+AO9*AO32+AP9*AP32+AQ9*AQ32</f>
        <v>200532498.78305104</v>
      </c>
      <c r="K54" s="60">
        <f t="shared" ref="K54:K68" si="7">$AH9*AR32*12+$AI9*AS32*12+$AJ9*AT32*12+$AK9*AU32*12+$AL9*AV32*12+AM9*AW32+AN9*AX32+AO9*AY32+AP9*AZ32+AQ9*BA32</f>
        <v>200963555.91649586</v>
      </c>
      <c r="L54" s="57">
        <f t="shared" ref="L54:L68" si="8">$AR9*AR32*12+$AS9*AS32*12+$AT9*AT32*12+$AU9*AU32*12+$AV9*AV32*12+AW9*AW32+AX9*AX32+AY9*AY32+AZ9*AZ32+BA9*BA32</f>
        <v>207064240.11676592</v>
      </c>
      <c r="M54" s="58"/>
    </row>
    <row r="55" spans="3:13" ht="15" x14ac:dyDescent="0.25">
      <c r="C55" s="59" t="s">
        <v>20</v>
      </c>
      <c r="D55" s="60">
        <f t="shared" si="0"/>
        <v>37277398.400306836</v>
      </c>
      <c r="E55" s="60">
        <f t="shared" si="1"/>
        <v>36731614.383368954</v>
      </c>
      <c r="F55" s="60">
        <f t="shared" si="2"/>
        <v>37430247.442240588</v>
      </c>
      <c r="G55" s="60">
        <f t="shared" si="3"/>
        <v>36902869.763032101</v>
      </c>
      <c r="H55" s="60">
        <f t="shared" si="4"/>
        <v>37236648.546899863</v>
      </c>
      <c r="I55" s="60">
        <f t="shared" si="5"/>
        <v>36849516.785570212</v>
      </c>
      <c r="J55" s="60">
        <f t="shared" si="6"/>
        <v>39093940.677657545</v>
      </c>
      <c r="K55" s="60">
        <f t="shared" si="7"/>
        <v>38672132.242195725</v>
      </c>
      <c r="L55" s="57">
        <f t="shared" si="8"/>
        <v>39725993.157650866</v>
      </c>
      <c r="M55" s="58"/>
    </row>
    <row r="56" spans="3:13" ht="15" x14ac:dyDescent="0.25">
      <c r="C56" s="59" t="s">
        <v>21</v>
      </c>
      <c r="D56" s="60">
        <f t="shared" si="0"/>
        <v>21574409.522038847</v>
      </c>
      <c r="E56" s="60">
        <f t="shared" si="1"/>
        <v>21770723.205021996</v>
      </c>
      <c r="F56" s="60">
        <f t="shared" si="2"/>
        <v>22395556.925332569</v>
      </c>
      <c r="G56" s="60">
        <f t="shared" si="3"/>
        <v>24658869.816170197</v>
      </c>
      <c r="H56" s="60">
        <f t="shared" si="4"/>
        <v>25097588.978044532</v>
      </c>
      <c r="I56" s="60">
        <f t="shared" si="5"/>
        <v>27636590.76002904</v>
      </c>
      <c r="J56" s="60">
        <f t="shared" si="6"/>
        <v>29573910.52494783</v>
      </c>
      <c r="K56" s="60">
        <f t="shared" si="7"/>
        <v>34331475.985867552</v>
      </c>
      <c r="L56" s="57">
        <f t="shared" si="8"/>
        <v>35604077.1261805</v>
      </c>
      <c r="M56" s="58"/>
    </row>
    <row r="57" spans="3:13" ht="15" x14ac:dyDescent="0.25">
      <c r="C57" s="59" t="s">
        <v>22</v>
      </c>
      <c r="D57" s="60">
        <f t="shared" si="0"/>
        <v>1126897.9866534332</v>
      </c>
      <c r="E57" s="60">
        <f t="shared" si="1"/>
        <v>1125515.9466534331</v>
      </c>
      <c r="F57" s="60">
        <f t="shared" si="2"/>
        <v>1155201.7563953877</v>
      </c>
      <c r="G57" s="60">
        <f t="shared" si="3"/>
        <v>1156620.2481014854</v>
      </c>
      <c r="H57" s="60">
        <f t="shared" si="4"/>
        <v>1173297.7745127489</v>
      </c>
      <c r="I57" s="60">
        <f t="shared" si="5"/>
        <v>1173297.7745127489</v>
      </c>
      <c r="J57" s="60">
        <f t="shared" si="6"/>
        <v>1249596.5258930293</v>
      </c>
      <c r="K57" s="60">
        <f t="shared" si="7"/>
        <v>1249596.5258930293</v>
      </c>
      <c r="L57" s="57">
        <f t="shared" si="8"/>
        <v>1286810.1702426411</v>
      </c>
      <c r="M57" s="58"/>
    </row>
    <row r="58" spans="3:13" ht="15" x14ac:dyDescent="0.25">
      <c r="C58" s="59" t="s">
        <v>23</v>
      </c>
      <c r="D58" s="60">
        <f t="shared" si="0"/>
        <v>6698669.6819999991</v>
      </c>
      <c r="E58" s="60">
        <f t="shared" si="1"/>
        <v>6715630.0456000008</v>
      </c>
      <c r="F58" s="60">
        <f t="shared" si="2"/>
        <v>6886930.8088182751</v>
      </c>
      <c r="G58" s="60">
        <f t="shared" si="3"/>
        <v>6911116.5631029503</v>
      </c>
      <c r="H58" s="60">
        <f t="shared" si="4"/>
        <v>7004800.069642934</v>
      </c>
      <c r="I58" s="60">
        <f t="shared" si="5"/>
        <v>7019733.1804966433</v>
      </c>
      <c r="J58" s="60">
        <f t="shared" si="6"/>
        <v>7470143.2700480176</v>
      </c>
      <c r="K58" s="60">
        <f t="shared" si="7"/>
        <v>7485469.8777042227</v>
      </c>
      <c r="L58" s="57">
        <f t="shared" si="8"/>
        <v>7702536.0423399806</v>
      </c>
      <c r="M58" s="58"/>
    </row>
    <row r="59" spans="3:13" ht="15" x14ac:dyDescent="0.25">
      <c r="C59" s="59" t="s">
        <v>24</v>
      </c>
      <c r="D59" s="60">
        <f t="shared" si="0"/>
        <v>60912.885931999997</v>
      </c>
      <c r="E59" s="60">
        <f t="shared" si="1"/>
        <v>59243.748143999997</v>
      </c>
      <c r="F59" s="60">
        <f t="shared" si="2"/>
        <v>60811.984934509812</v>
      </c>
      <c r="G59" s="60">
        <f t="shared" si="3"/>
        <v>58598.012735771132</v>
      </c>
      <c r="H59" s="60">
        <f t="shared" si="4"/>
        <v>59466.917809874583</v>
      </c>
      <c r="I59" s="60">
        <f t="shared" si="5"/>
        <v>57941.622980249638</v>
      </c>
      <c r="J59" s="60">
        <f t="shared" si="6"/>
        <v>61711.435160957844</v>
      </c>
      <c r="K59" s="60">
        <f t="shared" si="7"/>
        <v>60172.632965073877</v>
      </c>
      <c r="L59" s="57">
        <f t="shared" si="8"/>
        <v>61932.980845481776</v>
      </c>
      <c r="M59" s="58"/>
    </row>
    <row r="60" spans="3:13" ht="15" x14ac:dyDescent="0.25">
      <c r="C60" s="59" t="s">
        <v>25</v>
      </c>
      <c r="D60" s="60">
        <f t="shared" si="0"/>
        <v>2588633.2808000003</v>
      </c>
      <c r="E60" s="60">
        <f t="shared" si="1"/>
        <v>2604170.3052000003</v>
      </c>
      <c r="F60" s="60">
        <f t="shared" si="2"/>
        <v>2671872.9004172385</v>
      </c>
      <c r="G60" s="60">
        <f t="shared" si="3"/>
        <v>2686834.6191475932</v>
      </c>
      <c r="H60" s="60">
        <f t="shared" si="4"/>
        <v>2724262.2814659341</v>
      </c>
      <c r="I60" s="60">
        <f t="shared" si="5"/>
        <v>2739131.6255696351</v>
      </c>
      <c r="J60" s="60">
        <f t="shared" si="6"/>
        <v>2915517.6642559748</v>
      </c>
      <c r="K60" s="60">
        <f t="shared" si="7"/>
        <v>2930875.1329762735</v>
      </c>
      <c r="L60" s="57">
        <f t="shared" si="8"/>
        <v>3016024.7279567434</v>
      </c>
      <c r="M60" s="58"/>
    </row>
    <row r="61" spans="3:13" ht="15" x14ac:dyDescent="0.25">
      <c r="C61" s="59" t="s">
        <v>26</v>
      </c>
      <c r="D61" s="61">
        <f t="shared" si="0"/>
        <v>-35034.357730496413</v>
      </c>
      <c r="E61" s="61">
        <f t="shared" si="1"/>
        <v>-36054.88509492515</v>
      </c>
      <c r="F61" s="61">
        <f t="shared" si="2"/>
        <v>-36054.88509492515</v>
      </c>
      <c r="G61" s="61">
        <f t="shared" si="3"/>
        <v>-37140.533792681948</v>
      </c>
      <c r="H61" s="61">
        <f t="shared" si="4"/>
        <v>-37140.533792681948</v>
      </c>
      <c r="I61" s="61">
        <f t="shared" si="5"/>
        <v>-38454.014084005219</v>
      </c>
      <c r="J61" s="61">
        <f t="shared" si="6"/>
        <v>-38454.014084005219</v>
      </c>
      <c r="K61" s="61">
        <f t="shared" si="7"/>
        <v>-39709.133966130736</v>
      </c>
      <c r="L61" s="62">
        <f t="shared" si="8"/>
        <v>-39709.133966130736</v>
      </c>
      <c r="M61" s="58"/>
    </row>
    <row r="62" spans="3:13" ht="15" x14ac:dyDescent="0.25">
      <c r="C62" s="59" t="s">
        <v>27</v>
      </c>
      <c r="D62" s="61">
        <f t="shared" si="0"/>
        <v>-4308073.9386396836</v>
      </c>
      <c r="E62" s="61">
        <f t="shared" si="1"/>
        <v>-4348625.6537990887</v>
      </c>
      <c r="F62" s="61">
        <f t="shared" si="2"/>
        <v>-4348625.6537990887</v>
      </c>
      <c r="G62" s="61">
        <f t="shared" si="3"/>
        <v>-4387327.8174387459</v>
      </c>
      <c r="H62" s="61">
        <f t="shared" si="4"/>
        <v>-4387327.8174387459</v>
      </c>
      <c r="I62" s="61">
        <f t="shared" si="5"/>
        <v>-4405465.8813810283</v>
      </c>
      <c r="J62" s="61">
        <f t="shared" si="6"/>
        <v>-4405465.8813810283</v>
      </c>
      <c r="K62" s="61">
        <f t="shared" si="7"/>
        <v>-4427688.5521728266</v>
      </c>
      <c r="L62" s="62">
        <f t="shared" si="8"/>
        <v>-4427688.5521728266</v>
      </c>
      <c r="M62" s="58"/>
    </row>
    <row r="63" spans="3:13" ht="15" x14ac:dyDescent="0.25">
      <c r="C63" s="59" t="s">
        <v>28</v>
      </c>
      <c r="D63" s="61">
        <f t="shared" si="0"/>
        <v>-2142599.2376271822</v>
      </c>
      <c r="E63" s="61">
        <f t="shared" si="1"/>
        <v>-2132317.4695921354</v>
      </c>
      <c r="F63" s="61">
        <f t="shared" si="2"/>
        <v>-2132317.4695921354</v>
      </c>
      <c r="G63" s="61">
        <f t="shared" si="3"/>
        <v>-2117698.039364527</v>
      </c>
      <c r="H63" s="61">
        <f t="shared" si="4"/>
        <v>-2117698.039364527</v>
      </c>
      <c r="I63" s="61">
        <f t="shared" si="5"/>
        <v>-2104402.1660756413</v>
      </c>
      <c r="J63" s="61">
        <f t="shared" si="6"/>
        <v>-2104402.1660756413</v>
      </c>
      <c r="K63" s="61">
        <f t="shared" si="7"/>
        <v>-2086716.057741822</v>
      </c>
      <c r="L63" s="62">
        <f t="shared" si="8"/>
        <v>-2086716.057741822</v>
      </c>
      <c r="M63" s="58"/>
    </row>
    <row r="64" spans="3:13" ht="15" x14ac:dyDescent="0.25">
      <c r="C64" s="59" t="s">
        <v>29</v>
      </c>
      <c r="D64" s="61">
        <f t="shared" si="0"/>
        <v>-2406385.4158737063</v>
      </c>
      <c r="E64" s="61">
        <f t="shared" si="1"/>
        <v>-2421068.6676895614</v>
      </c>
      <c r="F64" s="61">
        <f t="shared" si="2"/>
        <v>-2421068.6676895614</v>
      </c>
      <c r="G64" s="61">
        <f t="shared" si="3"/>
        <v>-2686403.3142743106</v>
      </c>
      <c r="H64" s="61">
        <f t="shared" si="4"/>
        <v>-2686403.3142743106</v>
      </c>
      <c r="I64" s="61">
        <f t="shared" si="5"/>
        <v>-2987180.8497684654</v>
      </c>
      <c r="J64" s="61">
        <f t="shared" si="6"/>
        <v>-2987180.8497684654</v>
      </c>
      <c r="K64" s="61">
        <f t="shared" si="7"/>
        <v>-3567438.9883722262</v>
      </c>
      <c r="L64" s="62">
        <f t="shared" si="8"/>
        <v>-3567438.9883722262</v>
      </c>
      <c r="M64" s="58"/>
    </row>
    <row r="65" spans="3:13" ht="15" x14ac:dyDescent="0.25">
      <c r="C65" s="59" t="s">
        <v>30</v>
      </c>
      <c r="D65" s="61">
        <f t="shared" si="0"/>
        <v>-833745.60757009324</v>
      </c>
      <c r="E65" s="61">
        <f t="shared" si="1"/>
        <v>-833745.60757009324</v>
      </c>
      <c r="F65" s="61">
        <f t="shared" si="2"/>
        <v>-907593.22190232971</v>
      </c>
      <c r="G65" s="61">
        <f t="shared" si="3"/>
        <v>-907593.22190232971</v>
      </c>
      <c r="H65" s="61">
        <f t="shared" si="4"/>
        <v>-973285.05311178695</v>
      </c>
      <c r="I65" s="61">
        <f t="shared" si="5"/>
        <v>-973285.05311178695</v>
      </c>
      <c r="J65" s="61">
        <f t="shared" si="6"/>
        <v>-1092603.058618621</v>
      </c>
      <c r="K65" s="61">
        <f t="shared" si="7"/>
        <v>-1092603.058618621</v>
      </c>
      <c r="L65" s="62">
        <f t="shared" si="8"/>
        <v>-1182835.781357368</v>
      </c>
      <c r="M65" s="58"/>
    </row>
    <row r="66" spans="3:13" ht="15" x14ac:dyDescent="0.25">
      <c r="C66" s="59" t="s">
        <v>31</v>
      </c>
      <c r="D66" s="61">
        <f t="shared" si="0"/>
        <v>-614.59001836666675</v>
      </c>
      <c r="E66" s="61">
        <f t="shared" si="1"/>
        <v>-614.59001836666675</v>
      </c>
      <c r="F66" s="61">
        <f t="shared" si="2"/>
        <v>-643.43098234060892</v>
      </c>
      <c r="G66" s="61">
        <f t="shared" si="3"/>
        <v>-643.43098234060892</v>
      </c>
      <c r="H66" s="61">
        <f t="shared" si="4"/>
        <v>-665.52183781197255</v>
      </c>
      <c r="I66" s="61">
        <f t="shared" si="5"/>
        <v>-665.52183781197255</v>
      </c>
      <c r="J66" s="61">
        <f t="shared" si="6"/>
        <v>-722.44659705308118</v>
      </c>
      <c r="K66" s="61">
        <f t="shared" si="7"/>
        <v>-722.44659705308118</v>
      </c>
      <c r="L66" s="62">
        <f t="shared" si="8"/>
        <v>-758.01416262674911</v>
      </c>
      <c r="M66" s="58"/>
    </row>
    <row r="67" spans="3:13" ht="15" x14ac:dyDescent="0.25">
      <c r="C67" s="59" t="s">
        <v>32</v>
      </c>
      <c r="D67" s="61">
        <f t="shared" si="0"/>
        <v>-86141.923879166672</v>
      </c>
      <c r="E67" s="61">
        <f t="shared" si="1"/>
        <v>-86141.923879166672</v>
      </c>
      <c r="F67" s="61">
        <f t="shared" si="2"/>
        <v>-87356.688311050297</v>
      </c>
      <c r="G67" s="61">
        <f t="shared" si="3"/>
        <v>-87356.688311050297</v>
      </c>
      <c r="H67" s="61">
        <f t="shared" si="4"/>
        <v>-87543.802390807876</v>
      </c>
      <c r="I67" s="61">
        <f t="shared" si="5"/>
        <v>-87543.802390807876</v>
      </c>
      <c r="J67" s="61">
        <f t="shared" si="6"/>
        <v>-92094.473552791198</v>
      </c>
      <c r="K67" s="61">
        <f t="shared" si="7"/>
        <v>-92094.473552791198</v>
      </c>
      <c r="L67" s="62">
        <f t="shared" si="8"/>
        <v>-93660.836620225411</v>
      </c>
      <c r="M67" s="58"/>
    </row>
    <row r="68" spans="3:13" ht="15" x14ac:dyDescent="0.25">
      <c r="C68" s="63" t="s">
        <v>33</v>
      </c>
      <c r="D68" s="64">
        <f t="shared" si="0"/>
        <v>-4079.3263267166667</v>
      </c>
      <c r="E68" s="64">
        <f t="shared" si="1"/>
        <v>-4079.3263267166667</v>
      </c>
      <c r="F68" s="64">
        <f t="shared" si="2"/>
        <v>-4186.9197424921831</v>
      </c>
      <c r="G68" s="64">
        <f t="shared" si="3"/>
        <v>-4186.9197424921831</v>
      </c>
      <c r="H68" s="64">
        <f t="shared" si="4"/>
        <v>-4247.291731225625</v>
      </c>
      <c r="I68" s="64">
        <f t="shared" si="5"/>
        <v>-4247.291731225625</v>
      </c>
      <c r="J68" s="64">
        <f t="shared" si="6"/>
        <v>-4523.4902060543036</v>
      </c>
      <c r="K68" s="64">
        <f t="shared" si="7"/>
        <v>-4523.4902060543036</v>
      </c>
      <c r="L68" s="65">
        <f t="shared" si="8"/>
        <v>-4658.2021328714454</v>
      </c>
      <c r="M68" s="58"/>
    </row>
    <row r="69" spans="3:13" ht="15" x14ac:dyDescent="0.2">
      <c r="C69" s="66"/>
      <c r="D69" s="67">
        <f>SUM(D52:D68)</f>
        <v>785169522.27459681</v>
      </c>
      <c r="E69" s="67">
        <f t="shared" ref="E69:L69" si="9">SUM(E52:E68)</f>
        <v>790206745.7591691</v>
      </c>
      <c r="F69" s="67">
        <f t="shared" si="9"/>
        <v>811219876.80099201</v>
      </c>
      <c r="G69" s="67">
        <f t="shared" si="9"/>
        <v>818296617.97415888</v>
      </c>
      <c r="H69" s="67">
        <f t="shared" si="9"/>
        <v>830181141.99711549</v>
      </c>
      <c r="I69" s="67">
        <f t="shared" si="9"/>
        <v>837372702.45977092</v>
      </c>
      <c r="J69" s="67">
        <f t="shared" si="9"/>
        <v>892432623.01889753</v>
      </c>
      <c r="K69" s="67">
        <f t="shared" si="9"/>
        <v>901900207.15609872</v>
      </c>
      <c r="L69" s="68">
        <f t="shared" si="9"/>
        <v>929140888.56160605</v>
      </c>
      <c r="M69" s="69"/>
    </row>
    <row r="70" spans="3:13" ht="15" x14ac:dyDescent="0.25">
      <c r="C70" s="70" t="s">
        <v>51</v>
      </c>
      <c r="D70" s="71"/>
      <c r="E70" s="72">
        <f>(E69-D69)/D69</f>
        <v>6.415459772279121E-3</v>
      </c>
      <c r="F70" s="71"/>
      <c r="G70" s="72">
        <f>(G69-F69)/F69</f>
        <v>8.7235796059061971E-3</v>
      </c>
      <c r="H70" s="71"/>
      <c r="I70" s="72">
        <f>(I69-H69)/H69</f>
        <v>8.6626401141263361E-3</v>
      </c>
      <c r="J70" s="71"/>
      <c r="K70" s="72">
        <f>(K69-J69)/J69</f>
        <v>1.060873828791074E-2</v>
      </c>
      <c r="L70" s="73"/>
      <c r="M70" s="80">
        <f>AVERAGE(E70,G70,I70,K70)</f>
        <v>8.6026044450555998E-3</v>
      </c>
    </row>
  </sheetData>
  <mergeCells count="20">
    <mergeCell ref="AH28:AL28"/>
    <mergeCell ref="AM28:AQ28"/>
    <mergeCell ref="AR28:AV28"/>
    <mergeCell ref="AW28:BA28"/>
    <mergeCell ref="AH5:AL5"/>
    <mergeCell ref="AM5:AQ5"/>
    <mergeCell ref="AR5:AV5"/>
    <mergeCell ref="AW5:BA5"/>
    <mergeCell ref="AC28:AG28"/>
    <mergeCell ref="D5:H5"/>
    <mergeCell ref="I5:M5"/>
    <mergeCell ref="N5:R5"/>
    <mergeCell ref="S5:W5"/>
    <mergeCell ref="X5:AB5"/>
    <mergeCell ref="AC5:AG5"/>
    <mergeCell ref="D28:H28"/>
    <mergeCell ref="I28:M28"/>
    <mergeCell ref="N28:R28"/>
    <mergeCell ref="S28:W28"/>
    <mergeCell ref="X28:AB28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egalCounselName xmlns="df7c30ca-a17f-4dc3-a837-10e5dc68b35d" xsi:nil="true"/>
    <Witness xmlns="df7c30ca-a17f-4dc3-a837-10e5dc68b35d">
      <UserInfo>
        <DisplayName>i:0#.f|membership|natalie.yeates@alectrautilities.com,#i:0#.f|membership|natalie.yeates@alectrautilities.com,#Natalie.Yeates@alectrautilities.com,#,#Natalie Yeates,#,#Regulatory Affairs,#Vice President,  Regulatory Affairs</DisplayName>
        <AccountId>51</AccountId>
        <AccountType/>
      </UserInfo>
    </Witness>
    <Legal_x0020_Counsel xmlns="df7c30ca-a17f-4dc3-a837-10e5dc68b35d" xsi:nil="true"/>
    <RegReviewName xmlns="df7c30ca-a17f-4dc3-a837-10e5dc68b35d" xsi:nil="true"/>
    <UT_x0020_Author xmlns="df7c30ca-a17f-4dc3-a837-10e5dc68b35d">
      <UserInfo>
        <DisplayName>i:0#.f|membership|vitalika.quenville@alectrautilities.com,#i:0#.f|membership|vitalika.quenville@alectrautilities.com,#vitalika.quenville@alectrautilities.com,#,#Vitalika Quenville,#,#Regulatory Affairs,#Director, Regulatory Affairs &amp; Reporting</DisplayName>
        <AccountId>632</AccountId>
        <AccountType/>
      </UserInfo>
    </UT_x0020_Author>
    <PDFCreated xmlns="df7c30ca-a17f-4dc3-a837-10e5dc68b35d">false</PDFCreated>
    <Attachment xmlns="df7c30ca-a17f-4dc3-a837-10e5dc68b35d" xsi:nil="true"/>
    <TCAuthorStatus xmlns="df7c30ca-a17f-4dc3-a837-10e5dc68b35d">Complete</TCAuthorStatus>
    <Day xmlns="df7c30ca-a17f-4dc3-a837-10e5dc68b35d" xsi:nil="true"/>
    <Legal_x0020_Review xmlns="df7c30ca-a17f-4dc3-a837-10e5dc68b35d" xsi:nil="true"/>
    <RegQC xmlns="df7c30ca-a17f-4dc3-a837-10e5dc68b35d" xsi:nil="true"/>
    <Intervenor xmlns="df7c30ca-a17f-4dc3-a837-10e5dc68b35d" xsi:nil="true"/>
    <Signedoff xmlns="df7c30ca-a17f-4dc3-a837-10e5dc68b35d">Complete</Signedoff>
    <Regulatoryreviewstatus xmlns="df7c30ca-a17f-4dc3-a837-10e5dc68b35d">Incomplete</Regulatoryreviewstatus>
    <Panel xmlns="df7c30ca-a17f-4dc3-a837-10e5dc68b35d" xsi:nil="true"/>
    <Confidentiality xmlns="df7c30ca-a17f-4dc3-a837-10e5dc68b35d" xsi:nil="true"/>
    <Witness_x0020_Final_x0020_Sign_x002d_off xmlns="df7c30ca-a17f-4dc3-a837-10e5dc68b35d">Incomplete</Witness_x0020_Final_x0020_Sign_x002d_of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65CE1FB426AA43874747992B729BD2" ma:contentTypeVersion="22" ma:contentTypeDescription="Create a new document." ma:contentTypeScope="" ma:versionID="0515f7dc774566db2cbea36519435359">
  <xsd:schema xmlns:xsd="http://www.w3.org/2001/XMLSchema" xmlns:xs="http://www.w3.org/2001/XMLSchema" xmlns:p="http://schemas.microsoft.com/office/2006/metadata/properties" xmlns:ns2="df7c30ca-a17f-4dc3-a837-10e5dc68b35d" targetNamespace="http://schemas.microsoft.com/office/2006/metadata/properties" ma:root="true" ma:fieldsID="f8ba9a2700c107be65ec2a7c870a0c95" ns2:_="">
    <xsd:import namespace="df7c30ca-a17f-4dc3-a837-10e5dc68b35d"/>
    <xsd:element name="properties">
      <xsd:complexType>
        <xsd:sequence>
          <xsd:element name="documentManagement">
            <xsd:complexType>
              <xsd:all>
                <xsd:element ref="ns2:Intervenor" minOccurs="0"/>
                <xsd:element ref="ns2:UT_x0020_Author" minOccurs="0"/>
                <xsd:element ref="ns2:Witness" minOccurs="0"/>
                <xsd:element ref="ns2:Signedoff" minOccurs="0"/>
                <xsd:element ref="ns2:Panel" minOccurs="0"/>
                <xsd:element ref="ns2:Legal_x0020_Review" minOccurs="0"/>
                <xsd:element ref="ns2:Legal_x0020_Counsel" minOccurs="0"/>
                <xsd:element ref="ns2:Confidentiality" minOccurs="0"/>
                <xsd:element ref="ns2:Attachment" minOccurs="0"/>
                <xsd:element ref="ns2:Witness_x0020_Final_x0020_Sign_x002d_off" minOccurs="0"/>
                <xsd:element ref="ns2:TCAuthorStatus" minOccurs="0"/>
                <xsd:element ref="ns2:Regulatoryreviewstatus" minOccurs="0"/>
                <xsd:element ref="ns2:RegReviewName" minOccurs="0"/>
                <xsd:element ref="ns2:LegalCounselName" minOccurs="0"/>
                <xsd:element ref="ns2:Day" minOccurs="0"/>
                <xsd:element ref="ns2:RegQC" minOccurs="0"/>
                <xsd:element ref="ns2:PDFCreated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7c30ca-a17f-4dc3-a837-10e5dc68b35d" elementFormDefault="qualified">
    <xsd:import namespace="http://schemas.microsoft.com/office/2006/documentManagement/types"/>
    <xsd:import namespace="http://schemas.microsoft.com/office/infopath/2007/PartnerControls"/>
    <xsd:element name="Intervenor" ma:index="2" nillable="true" ma:displayName="Intervenor" ma:format="Dropdown" ma:internalName="Intervenor" ma:readOnly="false">
      <xsd:simpleType>
        <xsd:restriction base="dms:Choice">
          <xsd:enumeration value="AMPCO"/>
          <xsd:enumeration value="BOMA"/>
          <xsd:enumeration value="CCC"/>
          <xsd:enumeration value="CCMBC"/>
          <xsd:enumeration value="DRC"/>
          <xsd:enumeration value="ED"/>
          <xsd:enumeration value="EP"/>
          <xsd:enumeration value="OAPPA"/>
          <xsd:enumeration value="PWU"/>
          <xsd:enumeration value="SEC"/>
          <xsd:enumeration value="STAFF"/>
          <xsd:enumeration value="VECC"/>
        </xsd:restriction>
      </xsd:simpleType>
    </xsd:element>
    <xsd:element name="UT_x0020_Author" ma:index="3" nillable="true" ma:displayName="Author" ma:list="UserInfo" ma:SharePointGroup="0" ma:internalName="UT_x0020_Autho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" ma:index="4" nillable="true" ma:displayName="Witness" ma:list="UserInfo" ma:SharePointGroup="0" ma:internalName="Witnes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gnedoff" ma:index="5" nillable="true" ma:displayName="Leader/Witness Sign-off" ma:format="Dropdown" ma:internalName="Signedoff" ma:readOnly="false">
      <xsd:simpleType>
        <xsd:restriction base="dms:Choice">
          <xsd:enumeration value="Complete"/>
          <xsd:enumeration value="Incomplete"/>
        </xsd:restriction>
      </xsd:simpleType>
    </xsd:element>
    <xsd:element name="Panel" ma:index="6" nillable="true" ma:displayName="Panel" ma:format="Dropdown" ma:internalName="Panel" ma:readOnly="false">
      <xsd:simpleType>
        <xsd:restriction base="dms:Choice">
          <xsd:enumeration value="Panel 1"/>
          <xsd:enumeration value="Panel 2"/>
          <xsd:enumeration value="Panel 3"/>
          <xsd:enumeration value="Panel 4"/>
          <xsd:enumeration value="Choice 5"/>
        </xsd:restriction>
      </xsd:simpleType>
    </xsd:element>
    <xsd:element name="Legal_x0020_Review" ma:index="7" nillable="true" ma:displayName="Legal Review Required" ma:description="This is based on IR reference provided in the UT where available.&#10;" ma:format="Dropdown" ma:internalName="Legal_x0020_Review" ma:readOnly="false">
      <xsd:simpleType>
        <xsd:restriction base="dms:Choice">
          <xsd:enumeration value="Y"/>
          <xsd:enumeration value="N"/>
        </xsd:restriction>
      </xsd:simpleType>
    </xsd:element>
    <xsd:element name="Legal_x0020_Counsel" ma:index="8" nillable="true" ma:displayName="Legal Counsel" ma:format="Dropdown" ma:internalName="Legal_x0020_Counsel" ma:readOnly="false">
      <xsd:simpleType>
        <xsd:restriction base="dms:Choice">
          <xsd:enumeration value="Arlen"/>
          <xsd:enumeration value="Daniel"/>
          <xsd:enumeration value="Jonathan"/>
          <xsd:enumeration value="Meghan"/>
          <xsd:enumeration value="Daliana"/>
        </xsd:restriction>
      </xsd:simpleType>
    </xsd:element>
    <xsd:element name="Confidentiality" ma:index="9" nillable="true" ma:displayName="Confidentiality" ma:format="Dropdown" ma:internalName="Confidentiality" ma:readOnly="false">
      <xsd:simpleType>
        <xsd:restriction base="dms:Choice">
          <xsd:enumeration value="Y"/>
          <xsd:enumeration value="N/A"/>
        </xsd:restriction>
      </xsd:simpleType>
    </xsd:element>
    <xsd:element name="Attachment" ma:index="10" nillable="true" ma:displayName="Attachment" ma:format="Dropdown" ma:internalName="Attachment" ma:readOnly="false">
      <xsd:simpleType>
        <xsd:restriction base="dms:Choice">
          <xsd:enumeration value="Y"/>
          <xsd:enumeration value="N"/>
        </xsd:restriction>
      </xsd:simpleType>
    </xsd:element>
    <xsd:element name="Witness_x0020_Final_x0020_Sign_x002d_off" ma:index="11" nillable="true" ma:displayName="Witness Final Sign-off" ma:format="Dropdown" ma:internalName="Witness_x0020_Final_x0020_Sign_x002d_off" ma:readOnly="false">
      <xsd:simpleType>
        <xsd:restriction base="dms:Choice">
          <xsd:enumeration value="Complete"/>
          <xsd:enumeration value="Incomplete"/>
        </xsd:restriction>
      </xsd:simpleType>
    </xsd:element>
    <xsd:element name="TCAuthorStatus" ma:index="14" nillable="true" ma:displayName="Author Status" ma:default="Incomplete" ma:format="Dropdown" ma:internalName="TCAuthorStatus" ma:readOnly="false">
      <xsd:simpleType>
        <xsd:restriction base="dms:Choice">
          <xsd:enumeration value="Complete"/>
          <xsd:enumeration value="Incomplete"/>
        </xsd:restriction>
      </xsd:simpleType>
    </xsd:element>
    <xsd:element name="Regulatoryreviewstatus" ma:index="15" nillable="true" ma:displayName="REG/Legal Review Status" ma:format="Dropdown" ma:internalName="Regulatoryreviewstatus" ma:readOnly="false">
      <xsd:simpleType>
        <xsd:restriction base="dms:Choice">
          <xsd:enumeration value="Complete"/>
          <xsd:enumeration value="Incomplete"/>
          <xsd:enumeration value="Reviewed - Comments Issued"/>
        </xsd:restriction>
      </xsd:simpleType>
    </xsd:element>
    <xsd:element name="RegReviewName" ma:index="16" nillable="true" ma:displayName="Reg Review Name" ma:format="Dropdown" ma:internalName="RegReviewName" ma:readOnly="false">
      <xsd:simpleType>
        <xsd:restriction base="dms:Choice">
          <xsd:enumeration value="Natalie"/>
          <xsd:enumeration value="Christine"/>
          <xsd:enumeration value="Rob"/>
          <xsd:enumeration value="Lindsey"/>
          <xsd:enumeration value="Alex"/>
        </xsd:restriction>
      </xsd:simpleType>
    </xsd:element>
    <xsd:element name="LegalCounselName" ma:index="17" nillable="true" ma:displayName="Legal Counsel Name" ma:format="Dropdown" ma:internalName="LegalCounselName" ma:readOnly="false">
      <xsd:simpleType>
        <xsd:restriction base="dms:Choice">
          <xsd:enumeration value="Jonathan"/>
          <xsd:enumeration value="Arlen"/>
          <xsd:enumeration value="Daliana"/>
          <xsd:enumeration value="Meghan"/>
          <xsd:enumeration value="Daniel"/>
        </xsd:restriction>
      </xsd:simpleType>
    </xsd:element>
    <xsd:element name="Day" ma:index="18" nillable="true" ma:displayName="Day" ma:format="Dropdown" ma:internalName="Day" ma:readOnly="false">
      <xsd:simpleType>
        <xsd:restriction base="dms:Choice">
          <xsd:enumeration value="Day 1"/>
          <xsd:enumeration value="Day 2"/>
          <xsd:enumeration value="Day 3"/>
          <xsd:enumeration value="Day 4"/>
          <xsd:enumeration value="Day 5"/>
        </xsd:restriction>
      </xsd:simpleType>
    </xsd:element>
    <xsd:element name="RegQC" ma:index="19" nillable="true" ma:displayName="Reg QC" ma:format="Dropdown" ma:internalName="RegQC" ma:readOnly="false">
      <xsd:simpleType>
        <xsd:restriction base="dms:Choice">
          <xsd:enumeration value="Colleen"/>
          <xsd:enumeration value="Sharon"/>
          <xsd:enumeration value="David"/>
          <xsd:enumeration value="Flora"/>
        </xsd:restriction>
      </xsd:simpleType>
    </xsd:element>
    <xsd:element name="PDFCreated" ma:index="20" nillable="true" ma:displayName="PDF Created" ma:default="0" ma:internalName="PDFCreated" ma:readOnly="false">
      <xsd:simpleType>
        <xsd:restriction base="dms:Boolean"/>
      </xsd:simple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1" ma:displayName="Content Type"/>
        <xsd:element ref="dc:title" minOccurs="0" maxOccurs="1" ma:index="0" ma:displayName="Undertaking #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C4C2EB-E655-4FDB-987B-A110FCB408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8139EF-6A9D-4083-B185-CD708DE6D818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  <ds:schemaRef ds:uri="df7c30ca-a17f-4dc3-a837-10e5dc68b35d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6B97607-42AA-43C1-A067-1D777559E9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7c30ca-a17f-4dc3-a837-10e5dc68b3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Billing Determinants Growth</vt:lpstr>
    </vt:vector>
  </TitlesOfParts>
  <Company>Alectra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Harison Perinpanayagam</dc:creator>
  <cp:lastModifiedBy>Natalie Yeates</cp:lastModifiedBy>
  <dcterms:created xsi:type="dcterms:W3CDTF">2026-08-27T19:09:35Z</dcterms:created>
  <dcterms:modified xsi:type="dcterms:W3CDTF">2026-09-08T23:34:46Z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0x0101002B65CE1FB426AA43874747992B729BD2</vt:lpwstr>
  </property>
</Properties>
</file>