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ATA\Finance$\Rates\_Alectra\Rate Applications\EDR Rate Applications\CSAR\15. MODELS\_LOCKED VERSIONS\20260525 (SETTLEMENT)\Sources\20260831\"/>
    </mc:Choice>
  </mc:AlternateContent>
  <xr:revisionPtr revIDLastSave="0" documentId="13_ncr:1_{0F493F0A-CE3B-4BB0-9804-7E1CD2D13314}" xr6:coauthVersionLast="47" xr6:coauthVersionMax="47" xr10:uidLastSave="{00000000-0000-0000-0000-000000000000}"/>
  <bookViews>
    <workbookView xWindow="-110" yWindow="-110" windowWidth="19420" windowHeight="11620" xr2:uid="{B0C8E721-5812-484A-9941-81A32B5D3765}"/>
  </bookViews>
  <sheets>
    <sheet name="Multi-Year Harmonization Rates" sheetId="1" r:id="rId1"/>
  </sheets>
  <definedNames>
    <definedName name="___fin1" hidden="1">{#N/A,#N/A,TRUE,"UKUPNO";#N/A,#N/A,TRUE,"PLASMAN";#N/A,#N/A,TRUE,"REKAP"}</definedName>
    <definedName name="___HKJ1" hidden="1">{#N/A,#N/A,TRUE,"UKUPNO";#N/A,#N/A,TRUE,"PLASMAN";#N/A,#N/A,TRUE,"REKAP"}</definedName>
    <definedName name="___HR1" hidden="1">{#N/A,#N/A,TRUE,"UKUPNO";#N/A,#N/A,TRUE,"PLASMAN";#N/A,#N/A,TRUE,"REKAP"}</definedName>
    <definedName name="___K1" hidden="1">{#N/A,#N/A,TRUE,"UKUPNO";#N/A,#N/A,TRUE,"PLASMAN";#N/A,#N/A,TRUE,"REKAP"}</definedName>
    <definedName name="___KO1" hidden="1">{#N/A,#N/A,TRUE,"UKUPNO";#N/A,#N/A,TRUE,"PLASMAN";#N/A,#N/A,TRUE,"REKAP"}</definedName>
    <definedName name="___SE1" hidden="1">{#N/A,#N/A,FALSE,"Aging Summary";#N/A,#N/A,FALSE,"Ratio Analysis";#N/A,#N/A,FALSE,"Test 120 Day Accts";#N/A,#N/A,FALSE,"Tickmarks"}</definedName>
    <definedName name="___w1" hidden="1">{#N/A,#N/A,TRUE,"UKUPNO";#N/A,#N/A,TRUE,"PLASMAN";#N/A,#N/A,TRUE,"REKAP"}</definedName>
    <definedName name="___z1" hidden="1">{#N/A,#N/A,TRUE,"UKUPNO";#N/A,#N/A,TRUE,"PLASMAN";#N/A,#N/A,TRUE,"REKAP"}</definedName>
    <definedName name="__123Graph_A" hidden="1">#REF!</definedName>
    <definedName name="__123Graph_ATRAIN" hidden="1">#REF!</definedName>
    <definedName name="__123Graph_B" hidden="1">#REF!</definedName>
    <definedName name="__123Graph_BTRAIN" hidden="1">#REF!</definedName>
    <definedName name="__123Graph_CTRAIN" hidden="1">#REF!</definedName>
    <definedName name="__123Graph_D" hidden="1">#REF!</definedName>
    <definedName name="__123Graph_DTRAIN" hidden="1">#REF!</definedName>
    <definedName name="__123Graph_E" hidden="1">#REF!</definedName>
    <definedName name="__123Graph_ETRAIN" hidden="1">#REF!</definedName>
    <definedName name="__123Graph_X" hidden="1">#REF!</definedName>
    <definedName name="__123Graph_XTRAIN" hidden="1">#REF!</definedName>
    <definedName name="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FDS_HYPERLINK_TOGGLE_STATE__" hidden="1">"ON"</definedName>
    <definedName name="__FDS_UNIQUE_RANGE_ID_GENERATOR_COUNTER" hidden="1">1</definedName>
    <definedName name="__fin1" hidden="1">{#N/A,#N/A,TRUE,"UKUPNO";#N/A,#N/A,TRUE,"PLASMAN";#N/A,#N/A,TRUE,"REKAP"}</definedName>
    <definedName name="__HKJ1" hidden="1">{#N/A,#N/A,TRUE,"UKUPNO";#N/A,#N/A,TRUE,"PLASMAN";#N/A,#N/A,TRUE,"REKAP"}</definedName>
    <definedName name="__HR1" hidden="1">{#N/A,#N/A,TRUE,"UKUPNO";#N/A,#N/A,TRUE,"PLASMAN";#N/A,#N/A,TRUE,"REKAP"}</definedName>
    <definedName name="__K1" hidden="1">{#N/A,#N/A,TRUE,"UKUPNO";#N/A,#N/A,TRUE,"PLASMAN";#N/A,#N/A,TRUE,"REKAP"}</definedName>
    <definedName name="__Key1" hidden="1">#REF!</definedName>
    <definedName name="__KO1" hidden="1">{#N/A,#N/A,TRUE,"UKUPNO";#N/A,#N/A,TRUE,"PLASMAN";#N/A,#N/A,TRUE,"REKAP"}</definedName>
    <definedName name="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SE1" hidden="1">{#N/A,#N/A,FALSE,"Aging Summary";#N/A,#N/A,FALSE,"Ratio Analysis";#N/A,#N/A,FALSE,"Test 120 Day Accts";#N/A,#N/A,FALSE,"Tickmarks"}</definedName>
    <definedName name="__w1" hidden="1">{#N/A,#N/A,TRUE,"UKUPNO";#N/A,#N/A,TRUE,"PLASMAN";#N/A,#N/A,TRUE,"REKAP"}</definedName>
    <definedName name="__z1" hidden="1">{#N/A,#N/A,TRUE,"UKUPNO";#N/A,#N/A,TRUE,"PLASMAN";#N/A,#N/A,TRUE,"REKAP"}</definedName>
    <definedName name="_1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0_Table2_" hidden="1">#REF!</definedName>
    <definedName name="_10__123Graph_ACHART_29" hidden="1">#REF!</definedName>
    <definedName name="_10__123Graph_AGROWTH_REVS_A" hidden="1">#REF!</definedName>
    <definedName name="_1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1__123Graph_AChart_2A" hidden="1">#REF!</definedName>
    <definedName name="_11__123Graph_AGROWTH_REVS_B" hidden="1">#REF!</definedName>
    <definedName name="_11__FDSAUDITLINK__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2__123Graph_ACHART_30" hidden="1">#REF!</definedName>
    <definedName name="_12__123Graph_BCHART_111" hidden="1">#REF!</definedName>
    <definedName name="_12__FDSAUDITLINK__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3__123Graph_BCHART_112" hidden="1">#REF!</definedName>
    <definedName name="_13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4__123Graph_BCHART_26" hidden="1">#REF!</definedName>
    <definedName name="_14__FDSAUDITLINK__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5__123Graph_AGROSS_MARGINS" hidden="1">#REF!</definedName>
    <definedName name="_15__123Graph_BCHART_29" hidden="1">#REF!</definedName>
    <definedName name="_15__FDSAUDITLINK__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6__123Graph_BGROSS_MARGINS" hidden="1">#REF!</definedName>
    <definedName name="_16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7__123Graph_BGROWTH_REVS_A" hidden="1">#REF!</definedName>
    <definedName name="_17__FDSAUDITLINK__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8__123Graph_AGROWTH_REVS_A" hidden="1">#REF!</definedName>
    <definedName name="_18__123Graph_BGROWTH_REVS_B" hidden="1">#REF!</definedName>
    <definedName name="_18__FDSAUDITLINK__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9__123Graph_CCHART_111" hidden="1">#REF!</definedName>
    <definedName name="_19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__123Graph_ACHART_111" hidden="1">#REF!</definedName>
    <definedName name="_2__FDSAUDITLINK__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__123Graph_CCHART_112" hidden="1">#REF!</definedName>
    <definedName name="_20__FDSAUDITLINK__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1__123Graph_AGROWTH_REVS_B" hidden="1">#REF!</definedName>
    <definedName name="_21__123Graph_CCHART_26" hidden="1">#REF!</definedName>
    <definedName name="_21__FDSAUDITLINK__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2__123Graph_BCHART_111" hidden="1">#REF!</definedName>
    <definedName name="_22__123Graph_CCHART_30" hidden="1">#REF!</definedName>
    <definedName name="_22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3__123Graph_BCHART_112" hidden="1">#REF!</definedName>
    <definedName name="_23__123Graph_CGROWTH_REVS_A" hidden="1">#REF!</definedName>
    <definedName name="_23__FDSAUDITLINK__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4__123Graph_BCHART_26" hidden="1">#REF!</definedName>
    <definedName name="_24__123Graph_CGROWTH_REVS_B" hidden="1">#REF!</definedName>
    <definedName name="_24__FDSAUDITLINK__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5__123Graph_DCHART_112" hidden="1">#REF!</definedName>
    <definedName name="_2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6__123Graph_DGROWTH_REVS_A" hidden="1">#REF!</definedName>
    <definedName name="_26__FDSAUDITLINK__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7__123Graph_BCHART_29" hidden="1">#REF!</definedName>
    <definedName name="_27__123Graph_DGROWTH_REVS_B" hidden="1">#REF!</definedName>
    <definedName name="_27__FDSAUDITLINK__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8__123Graph_XCHART_112" hidden="1">#REF!</definedName>
    <definedName name="_28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9__123Graph_XChart_1A" hidden="1">#REF!</definedName>
    <definedName name="_29__FDSAUDITLINK__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_123Graph_ACHART_112" hidden="1">#REF!</definedName>
    <definedName name="_3__FDSAUDITLINK__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0_Table2_" hidden="1">#REF!</definedName>
    <definedName name="_30__123Graph_BGROSS_MARGINS" hidden="1">#REF!</definedName>
    <definedName name="_30__123Graph_XChart_2A" hidden="1">#REF!</definedName>
    <definedName name="_30__FDSAUDITLINK__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1__123Graph_XCHART_30" hidden="1">#REF!</definedName>
    <definedName name="_3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0_S" hidden="1">#REF!</definedName>
    <definedName name="_33__123Graph_BGROWTH_REVS_A" hidden="1">#REF!</definedName>
    <definedName name="_3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0_Table2_" hidden="1">#REF!</definedName>
    <definedName name="_3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0_Table2_" hidden="1">#REF!</definedName>
    <definedName name="_3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6__123Graph_BGROWTH_REVS_B" hidden="1">#REF!</definedName>
    <definedName name="_3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_123Graph_CCHART_111" hidden="1">#REF!</definedName>
    <definedName name="_3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_123Graph_CCHART_112" hidden="1">#REF!</definedName>
    <definedName name="_3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_123Graph_CCHART_26" hidden="1">#REF!</definedName>
    <definedName name="_3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__123Graph_ACHART_111" hidden="1">#REF!</definedName>
    <definedName name="_4__123Graph_AChart_1A" hidden="1">#REF!</definedName>
    <definedName name="_4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_123Graph_CCHART_30" hidden="1">#REF!</definedName>
    <definedName name="_4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_123Graph_CGROWTH_REVS_A" hidden="1">#REF!</definedName>
    <definedName name="_4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_123Graph_CGROWTH_REVS_B" hidden="1">#REF!</definedName>
    <definedName name="_4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7__123Graph_DCHART_112" hidden="1">#REF!</definedName>
    <definedName name="_4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__123Graph_ACHART_112" hidden="1">#REF!</definedName>
    <definedName name="_5__123Graph_ACHART_26" hidden="1">#REF!</definedName>
    <definedName name="_5__FDSAUDITLINK__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0__123Graph_DGROWTH_REVS_A" hidden="1">#REF!</definedName>
    <definedName name="_5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1__FDSAUDITLINK__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2__FDSAUDITLINK__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_123Graph_DGROWTH_REVS_B" hidden="1">#REF!</definedName>
    <definedName name="_53__FDSAUDITLINK__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4__123Graph_XCHART_112" hidden="1">#REF!</definedName>
    <definedName name="_54__FDSAUDITLINK__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__123Graph_XChart_1A" hidden="1">#REF!</definedName>
    <definedName name="_55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6__123Graph_XChart_2A" hidden="1">#REF!</definedName>
    <definedName name="_56__FDSAUDITLINK__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7__123Graph_XCHART_30" hidden="1">#REF!</definedName>
    <definedName name="_57__FDSAUDITLINK__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8__FDSAUDITLINK__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_FDSAUDITLINK__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__123Graph_AChart_1A" hidden="1">#REF!</definedName>
    <definedName name="_6__123Graph_ACHART_29" hidden="1">#REF!</definedName>
    <definedName name="_6__FDSAUDITLINK__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0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0_0_S" hidden="1">#REF!</definedName>
    <definedName name="_61__FDSAUDITLINK__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2__FDSAUDITLINK__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_FDSAUDITLINK__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0_Table2_" hidden="1">#REF!</definedName>
    <definedName name="_64__FDSAUDITLINK__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_FDSAUDITLINK__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0_Table2_" hidden="1">#REF!</definedName>
    <definedName name="_67__FDSAUDITLINK__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8__FDSAUDITLINK__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__FDSAUDITLINK__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_123Graph_ACHART_26" hidden="1">#REF!</definedName>
    <definedName name="_7__123Graph_AChart_2A" hidden="1">#REF!</definedName>
    <definedName name="_7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1__FDSAUDITLINK__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__FDSAUDITLINK__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3__FDSAUDITLINK__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4__FDSAUDITLINK__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6__FDSAUDITLINK__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__FDSAUDITLINK__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8__FDSAUDITLINK__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9__FDSAUDITLINK__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__123Graph_ACHART_30" hidden="1">#REF!</definedName>
    <definedName name="_8__FDSAUDITLINK__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0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__123Graph_AGROSS_MARGINS" hidden="1">#REF!</definedName>
    <definedName name="_9__FDSAUDITLINK__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9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tRisk_SimSetting_AutomaticallyGenerateReports" hidden="1">FALSE</definedName>
    <definedName name="_AtRisk_SimSetting_AutomaticResultsDisplayMode" hidden="1">1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1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dm.2B754C816B33440CA6B09FCECA363B1C.edm" hidden="1">#REF!</definedName>
    <definedName name="_bdm.4261CBDD64CC43EEAE9367E32A5D9415.edm" hidden="1">#REF!</definedName>
    <definedName name="_bdm.4E36B374656E4111BE06C6AA8593525F.edm" hidden="1">#REF!</definedName>
    <definedName name="_bdm.A2FC9A89D6D74FC893514932B9559E6F.edm" hidden="1">#REF!</definedName>
    <definedName name="_bdm.B6D3C63AED6645D6839BAAA3C46A1B11.edm" hidden="1">#REF!</definedName>
    <definedName name="_bdm.D3D232B0C825487C80B74D42D3DC9229.edm" hidden="1">#REF!</definedName>
    <definedName name="_bdm.EAA026CA20C74B79BA422B16028705A4.edm" hidden="1">#REF!</definedName>
    <definedName name="_bdm.EE4FE38359B54D868B4E6D164382A293.edm" hidden="1">#REF!</definedName>
    <definedName name="_Dist_Bin" hidden="1">#REF!</definedName>
    <definedName name="_Dist_Values" hidden="1">#REF!</definedName>
    <definedName name="_eu_lblSeed1" hidden="1">6648124</definedName>
    <definedName name="_eu_lblSeed2" hidden="1">3105613</definedName>
    <definedName name="_eu_lblSeed3" hidden="1">9092828</definedName>
    <definedName name="_eu_lblSeed4" hidden="1">8231087</definedName>
    <definedName name="_eu_lblSeed5" hidden="1">8045525</definedName>
    <definedName name="_eu_lblSeed6" hidden="1">1463957</definedName>
    <definedName name="_eu_lblSeed7" hidden="1">1146085</definedName>
    <definedName name="_eu_lblSeed8" hidden="1">0</definedName>
    <definedName name="_Fill" hidden="1">#REF!</definedName>
    <definedName name="_fin1" hidden="1">{#N/A,#N/A,TRUE,"UKUPNO";#N/A,#N/A,TRUE,"PLASMAN";#N/A,#N/A,TRUE,"REKAP"}</definedName>
    <definedName name="_HKJ1" hidden="1">{#N/A,#N/A,TRUE,"UKUPNO";#N/A,#N/A,TRUE,"PLASMAN";#N/A,#N/A,TRUE,"REKAP"}</definedName>
    <definedName name="_HR1" hidden="1">{#N/A,#N/A,TRUE,"UKUPNO";#N/A,#N/A,TRUE,"PLASMAN";#N/A,#N/A,TRUE,"REKAP"}</definedName>
    <definedName name="_K1" hidden="1">{#N/A,#N/A,TRUE,"UKUPNO";#N/A,#N/A,TRUE,"PLASMAN";#N/A,#N/A,TRUE,"REKAP"}</definedName>
    <definedName name="_Key1" hidden="1">#REF!</definedName>
    <definedName name="_Key2" hidden="1">#REF!</definedName>
    <definedName name="_KO1" hidden="1">{#N/A,#N/A,TRUE,"UKUPNO";#N/A,#N/A,TRUE,"PLASMAN";#N/A,#N/A,TRUE,"REKAP"}</definedName>
    <definedName name="_MatInverse_Out" hidden="1">#REF!</definedName>
    <definedName name="_MatMult_A" hidden="1">#REF!</definedName>
    <definedName name="_MatMult_AxB" hidden="1">#REF!</definedName>
    <definedName name="_MatMult_B" hidden="1">#REF!</definedName>
    <definedName name="_Order1" hidden="1">0</definedName>
    <definedName name="_Order2" hidden="1">255</definedName>
    <definedName name="_Parse_Out" hidden="1">#REF!</definedName>
    <definedName name="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egression_Out" hidden="1">#REF!</definedName>
    <definedName name="_Regression_X" hidden="1">#REF!</definedName>
    <definedName name="_SE1" hidden="1">{#N/A,#N/A,FALSE,"Aging Summary";#N/A,#N/A,FALSE,"Ratio Analysis";#N/A,#N/A,FALSE,"Test 120 Day Accts";#N/A,#N/A,FALSE,"Tickmarks"}</definedName>
    <definedName name="_Sort" hidden="1">#REF!</definedName>
    <definedName name="_Table1_In1" hidden="1">#REF!</definedName>
    <definedName name="_Table1_Out" hidden="1">#REF!</definedName>
    <definedName name="_Table2_In1" hidden="1">#REF!</definedName>
    <definedName name="_Table2_Out" hidden="1">#REF!</definedName>
    <definedName name="_V1" hidden="1">{#N/A,#N/A,FALSE,"Aging Summary";#N/A,#N/A,FALSE,"Ratio Analysis";#N/A,#N/A,FALSE,"Test 120 Day Accts";#N/A,#N/A,FALSE,"Tickmarks"}</definedName>
    <definedName name="_w1" hidden="1">{#N/A,#N/A,TRUE,"UKUPNO";#N/A,#N/A,TRUE,"PLASMAN";#N/A,#N/A,TRUE,"REKAP"}</definedName>
    <definedName name="_z1" hidden="1">{#N/A,#N/A,TRUE,"UKUPNO";#N/A,#N/A,TRUE,"PLASMAN";#N/A,#N/A,TRUE,"REKAP"}</definedName>
    <definedName name="a" hidden="1">{#N/A,#N/A,FALSE,"Aging Summary";#N/A,#N/A,FALSE,"Ratio Analysis";#N/A,#N/A,FALSE,"Test 120 Day Accts";#N/A,#N/A,FALSE,"Tickmarks"}</definedName>
    <definedName name="aa" hidden="1">{#N/A,#N/A,FALSE,"Aging Summary";#N/A,#N/A,FALSE,"Ratio Analysis";#N/A,#N/A,FALSE,"Test 120 Day Accts";#N/A,#N/A,FALSE,"Tickmarks"}</definedName>
    <definedName name="AAA_DOCTOPS" hidden="1">"AAA_SET"</definedName>
    <definedName name="AAA_duser" hidden="1">"OFF"</definedName>
    <definedName name="aaaaaaaa" hidden="1">{#N/A,#N/A,FALSE,"Aging Summary";#N/A,#N/A,FALSE,"Ratio Analysis";#N/A,#N/A,FALSE,"Test 120 Day Accts";#N/A,#N/A,FALSE,"Tickmarks"}</definedName>
    <definedName name="AAB_Addin5" hidden="1">"AAB_Description for addin 5,Description for addin 5,Description for addin 5,Description for addin 5,Description for addin 5,Description for addin 5"</definedName>
    <definedName name="ab" hidden="1">{#N/A,#N/A,FALSE,"Aging Summary";#N/A,#N/A,FALSE,"Ratio Analysis";#N/A,#N/A,FALSE,"Test 120 Day Accts";#N/A,#N/A,FALSE,"Tickmarks"}</definedName>
    <definedName name="abc" hidden="1">{#N/A,#N/A,FALSE,"Aging Summary";#N/A,#N/A,FALSE,"Ratio Analysis";#N/A,#N/A,FALSE,"Test 120 Day Accts";#N/A,#N/A,FALSE,"Tickmarks"}</definedName>
    <definedName name="AccessDatabase" hidden="1">"C:\My Documents\発注予測.mdb"</definedName>
    <definedName name="adf" hidden="1">{#N/A,#N/A,FALSE,"Aging Summary";#N/A,#N/A,FALSE,"Ratio Analysis";#N/A,#N/A,FALSE,"Test 120 Day Accts";#N/A,#N/A,FALSE,"Tickmarks"}</definedName>
    <definedName name="ads" hidden="1">{#N/A,#N/A,FALSE,"Aging Summary";#N/A,#N/A,FALSE,"Ratio Analysis";#N/A,#N/A,FALSE,"Test 120 Day Accts";#N/A,#N/A,FALSE,"Tickmarks"}</definedName>
    <definedName name="aj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nalysis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rsdf" hidden="1">{#N/A,#N/A,FALSE,"Aging Summary";#N/A,#N/A,FALSE,"Ratio Analysis";#N/A,#N/A,FALSE,"Test 120 Day Accts";#N/A,#N/A,FALSE,"Tickmarks"}</definedName>
    <definedName name="AS2DocOpenMode" hidden="1">"AS2DocumentEdit"</definedName>
    <definedName name="AS2HasNoAutoHeaderFooter" hidden="1">" "</definedName>
    <definedName name="azad" hidden="1">{#N/A,#N/A,FALSE,"Aging Summary";#N/A,#N/A,FALSE,"Ratio Analysis";#N/A,#N/A,FALSE,"Test 120 Day Accts";#N/A,#N/A,FALSE,"Tickmarks"}</definedName>
    <definedName name="BLPH1" hidden="1">#REF!</definedName>
    <definedName name="BLPH2" hidden="1">#REF!</definedName>
    <definedName name="BLPH3" hidden="1">#REF!</definedName>
    <definedName name="cafe_validation_temp" hidden="1">#REF!</definedName>
    <definedName name="CBWorkbookPriority" hidden="1">-844756298</definedName>
    <definedName name="cd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IQWBGuid" hidden="1">"b2a64c6c-42e0-40ff-84b5-17e326ba1c46"</definedName>
    <definedName name="Crystal_1_1_WEBI_DataGrid" hidden="1">#REF!</definedName>
    <definedName name="Crystal_1_1_WEBI_HHeading" hidden="1">#REF!</definedName>
    <definedName name="Crystal_1_1_WEBI_Table" hidden="1">#REF!</definedName>
    <definedName name="Crystal_10_1_WEBI_DataGrid" hidden="1">#REF!</definedName>
    <definedName name="Crystal_10_1_WEBI_HHeading" hidden="1">#REF!</definedName>
    <definedName name="Crystal_10_1_WEBI_Table" hidden="1">#REF!</definedName>
    <definedName name="Crystal_12_1_WEBI_DataGrid" hidden="1">#REF!</definedName>
    <definedName name="Crystal_12_1_WEBI_HHeading" hidden="1">#REF!</definedName>
    <definedName name="Crystal_12_1_WEBI_Table" hidden="1">#REF!</definedName>
    <definedName name="Crystal_14_1_WEBI_DataGrid" hidden="1">#REF!</definedName>
    <definedName name="Crystal_14_1_WEBI_HHeading" hidden="1">#REF!</definedName>
    <definedName name="Crystal_14_1_WEBI_Table" hidden="1">#REF!</definedName>
    <definedName name="Crystal_16_1_WEBI_DataGrid" hidden="1">#REF!</definedName>
    <definedName name="Crystal_16_1_WEBI_HHeading" hidden="1">#REF!</definedName>
    <definedName name="Crystal_16_1_WEBI_Table" hidden="1">#REF!</definedName>
    <definedName name="Crystal_18_1_WEBI_DataGrid" hidden="1">#REF!</definedName>
    <definedName name="Crystal_18_1_WEBI_HHeading" hidden="1">#REF!</definedName>
    <definedName name="Crystal_18_1_WEBI_Table" hidden="1">#REF!</definedName>
    <definedName name="Crystal_2_1_WEBI_DataGrid" hidden="1">#REF!</definedName>
    <definedName name="Crystal_2_1_WEBI_HHeading" hidden="1">#REF!</definedName>
    <definedName name="Crystal_2_1_WEBI_Table" hidden="1">#REF!</definedName>
    <definedName name="Crystal_4_1_WEBI_DataGrid" hidden="1">#REF!</definedName>
    <definedName name="Crystal_4_1_WEBI_HHeading" hidden="1">#REF!</definedName>
    <definedName name="Crystal_4_1_WEBI_Table" hidden="1">#REF!</definedName>
    <definedName name="Crystal_5_1_WEBI_DataGrid" hidden="1">#REF!</definedName>
    <definedName name="Crystal_5_1_WEBI_HHeading" hidden="1">#REF!</definedName>
    <definedName name="Crystal_5_1_WEBI_Table" hidden="1">#REF!</definedName>
    <definedName name="Crystal_6_1_WEBI_DataGrid" hidden="1">#REF!</definedName>
    <definedName name="Crystal_6_1_WEBI_HHeading" hidden="1">#REF!</definedName>
    <definedName name="Crystal_6_1_WEBI_Table" hidden="1">#REF!</definedName>
    <definedName name="Crystal_8_1_WEBI_DataGrid" hidden="1">#REF!</definedName>
    <definedName name="Crystal_8_1_WEBI_HHeading" hidden="1">#REF!</definedName>
    <definedName name="Crystal_8_1_WEBI_Table" hidden="1">#REF!</definedName>
    <definedName name="Crystal_9_1_WEBI_DataGrid" hidden="1">#REF!</definedName>
    <definedName name="Crystal_9_1_WEBI_HHeading" hidden="1">#REF!</definedName>
    <definedName name="Crystal_9_1_WEBI_Table" hidden="1">#REF!</definedName>
    <definedName name="ddd" hidden="1">{#N/A,#N/A,FALSE,"Aging Summary";#N/A,#N/A,FALSE,"Ratio Analysis";#N/A,#N/A,FALSE,"Test 120 Day Accts";#N/A,#N/A,FALSE,"Tickmarks"}</definedName>
    <definedName name="DME_BeforeCloseCompleted" hidden="1">"False"</definedName>
    <definedName name="dyfhn" hidden="1">{#N/A,#N/A,FALSE,"Aging Summary";#N/A,#N/A,FALSE,"Ratio Analysis";#N/A,#N/A,FALSE,"Test 120 Day Accts";#N/A,#N/A,FALSE,"Tickmarks"}</definedName>
    <definedName name="e" hidden="1">{#N/A,#N/A,FALSE,"Aging Summary";#N/A,#N/A,FALSE,"Ratio Analysis";#N/A,#N/A,FALSE,"Test 120 Day Accts";#N/A,#N/A,FALSE,"Tickmarks"}</definedName>
    <definedName name="EPMWorkbookOptions_2" hidden="1">"73ImntHK7EFLONWYoC7fE37y7nXi63fxHS3iv392AQAA"</definedName>
    <definedName name="ertt" hidden="1">#REF!</definedName>
    <definedName name="etet" hidden="1">#REF!</definedName>
    <definedName name="etette" hidden="1">#REF!</definedName>
    <definedName name="EV__LASTREFTIME__" hidden="1">39729.3809143519</definedName>
    <definedName name="FA" hidden="1">{"datatable",#N/A,FALSE,"Cust.Adds_Volumes"}</definedName>
    <definedName name="FDHDF" hidden="1">#REF!</definedName>
    <definedName name="fdsfdsf" hidden="1">#REF!</definedName>
    <definedName name="ff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ill" hidden="1">#REF!</definedName>
    <definedName name="Fill2" hidden="1">#REF!</definedName>
    <definedName name="fnew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sfs" hidden="1">#REF!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FHDF" hidden="1">#REF!</definedName>
    <definedName name="ggggggg" hidden="1">{#N/A,#N/A,FALSE,"Aging Summary";#N/A,#N/A,FALSE,"Ratio Analysis";#N/A,#N/A,FALSE,"Test 120 Day Accts";#N/A,#N/A,FALSE,"Tickmarks"}</definedName>
    <definedName name="gggj" hidden="1">{#N/A,#N/A,FALSE,"Aging Summary";#N/A,#N/A,FALSE,"Ratio Analysis";#N/A,#N/A,FALSE,"Test 120 Day Accts";#N/A,#N/A,FALSE,"Tickmarks"}</definedName>
    <definedName name="GHJ" hidden="1">#REF!</definedName>
    <definedName name="Grap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1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hgjgjgjg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hjhgjh" hidden="1">{#N/A,#N/A,FALSE,"Aging Summary";#N/A,#N/A,FALSE,"Ratio Analysis";#N/A,#N/A,FALSE,"Test 120 Day Accts";#N/A,#N/A,FALSE,"Tickmarks"}</definedName>
    <definedName name="hjhgjhgjg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KL" hidden="1">#REF!</definedName>
    <definedName name="HLJKGJKL" hidden="1">#REF!</definedName>
    <definedName name="HTML_CodePage" hidden="1">1252</definedName>
    <definedName name="HTML_Control" hidden="1">{"'2003 05 15'!$W$11:$AI$18","'2003 05 15'!$A$1:$V$30"}</definedName>
    <definedName name="HTML_Control_BIT" hidden="1">{"'2003 05 15'!$W$11:$AI$18","'2003 05 15'!$A$1:$V$30"}</definedName>
    <definedName name="HTML_Description" hidden="1">""</definedName>
    <definedName name="HTML_Email" hidden="1">""</definedName>
    <definedName name="HTML_Header" hidden="1">"2003 05 15"</definedName>
    <definedName name="HTML_LastUpdate" hidden="1">"5/15/2003"</definedName>
    <definedName name="HTML_LineAfter" hidden="1">FALSE</definedName>
    <definedName name="HTML_LineBefore" hidden="1">FALSE</definedName>
    <definedName name="HTML_Name" hidden="1">"Dave Sloan"</definedName>
    <definedName name="HTML_OBDlg2" hidden="1">TRUE</definedName>
    <definedName name="HTML_OBDlg4" hidden="1">TRUE</definedName>
    <definedName name="HTML_OS" hidden="1">0</definedName>
    <definedName name="HTML_PathFile" hidden="1">"N:\Time _ Cost Allocation\2003 03 AM Time Allocation\Results\MyHTML.htm"</definedName>
    <definedName name="HTML_Title" hidden="1">"2003 05 15 to Ian"</definedName>
    <definedName name="Huh?" hidden="1">{"'2003 05 15'!$W$11:$AI$18","'2003 05 15'!$A$1:$V$30"}</definedName>
    <definedName name="Huh?_BIT" hidden="1">{"'2003 05 15'!$W$11:$AI$18","'2003 05 15'!$A$1:$V$30"}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_DIVIDEND" hidden="1">"c229"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_UNUSED_UNUSED" hidden="1">"c8135"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"c11749"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ONDRATING_FITCH" hidden="1">"c223"</definedName>
    <definedName name="IQ_BONDRATING_FITCH_DATE" hidden="1">"c241"</definedName>
    <definedName name="IQ_BONDRATING_SP" hidden="1">"c224"</definedName>
    <definedName name="IQ_BONDRATING_SP_DATE" hidden="1">"c242"</definedName>
    <definedName name="IQ_BOOK_VALUE" hidden="1">"c68"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CIQ" hidden="1">"c5068"</definedName>
    <definedName name="IQ_BV_OVER_SHARES" hidden="1">"c1349"</definedName>
    <definedName name="IQ_BV_SHARE" hidden="1">"c100"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NAME_AP" hidden="1">"c8926"</definedName>
    <definedName name="IQ_CASH_OPER_NAME_AP_ABS" hidden="1">"c8945"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_UNUSED_UNUSED" hidden="1">"c8280"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ASSB_OUTSTANDING_BS_DATE" hidden="1">"c1972"</definedName>
    <definedName name="IQ_CLASSB_OUTSTANDING_FILING_DATE" hidden="1">"c1974"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EXPOSURE" hidden="1">"c10038"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_UNUSED_UNUSED" hidden="1">"c7947"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_UNUSED_UNUSED" hidden="1">"c8167"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IVIDENDS_PAID_DECLARED_PERIOD_COVERED" hidden="1">"c9960"</definedName>
    <definedName name="IQ_DIVIDENDS_PAID_DECLARED_PERIOD_GROUP" hidden="1">"c9946"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COVERAGE_NET_CHARGE_OFFS_FDIC" hidden="1">"c6735"</definedName>
    <definedName name="IQ_EARNINGS_PERIOD_COVERED" hidden="1">"c9958"</definedName>
    <definedName name="IQ_EARNINGS_PERIOD_GROUP" hidden="1">"c9944"</definedName>
    <definedName name="IQ_EBIT" hidden="1">"c352"</definedName>
    <definedName name="IQ_EBIT_10K" hidden="1">"IQ_EBIT_10K"</definedName>
    <definedName name="IQ_EBIT_10Q" hidden="1">"IQ_EBIT_10Q"</definedName>
    <definedName name="IQ_EBIT_10Q1" hidden="1">"IQ_EBIT_10Q1"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EQ_INC" hidden="1">"c3498"</definedName>
    <definedName name="IQ_EBIT_EQ_INC_EXCL_SBC" hidden="1">"c3502"</definedName>
    <definedName name="IQ_EBIT_EST" hidden="1">"c1681"</definedName>
    <definedName name="IQ_EBIT_EXCL_SBC" hidden="1">"c3082"</definedName>
    <definedName name="IQ_EBIT_GROWTH_1" hidden="1">"c157"</definedName>
    <definedName name="IQ_EBIT_GROWTH_2" hidden="1">"c161"</definedName>
    <definedName name="IQ_EBIT_GW_ACT_OR_EST" hidden="1">"c4306"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GW_ACT_OR_EST" hidden="1">"c4320"</definedName>
    <definedName name="IQ_EBIT_SBC_GW_ACT_OR_EST_CIQ" hidden="1">"c4845"</definedName>
    <definedName name="IQ_EBIT_STDDEV_EST" hidden="1">"c1686"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K" hidden="1">"IQ_EBITDA_10K"</definedName>
    <definedName name="IQ_EBITDA_10Q" hidden="1">"IQ_EBITDA_10Q"</definedName>
    <definedName name="IQ_EBITDA_10Q1" hidden="1">"IQ_EBITDA_10Q1"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XCL_SBC" hidden="1">"c3081"</definedName>
    <definedName name="IQ_EBITDA_GROWTH_1" hidden="1">"c156"</definedName>
    <definedName name="IQ_EBITDA_GROWTH_2" hidden="1">"c160"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GW_ACT_OR_EST" hidden="1">"c4354"</definedName>
    <definedName name="IQ_EBT_SBC_GW_ACT_OR_EST_CIQ" hidden="1">"c4879"</definedName>
    <definedName name="IQ_EBT_SUBTOTAL_AP" hidden="1">"c8982"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27" hidden="1">"c6927"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147" hidden="1">"c7147"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367" hidden="1">"c7367"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587" hidden="1">"c7587"</definedName>
    <definedName name="IQ_ECO_METRIC_7648_UNUSED_UNUSED_UNUSED" hidden="1">"c7648"</definedName>
    <definedName name="IQ_ECO_METRIC_7704" hidden="1">"c7704"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_UNUSED_UNUSED" hidden="1">"c8436"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" hidden="1">"IQ_EPS"</definedName>
    <definedName name="IQ_EPS_10K" hidden="1">"IQ_EPS_10K"</definedName>
    <definedName name="IQ_EPS_10Q" hidden="1">"IQ_EPS_10Q"</definedName>
    <definedName name="IQ_EPS_10Q1" hidden="1">"IQ_EPS_10Q1"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P" hidden="1">"c8880"</definedName>
    <definedName name="IQ_EPS_AP_ABS" hidden="1">"c8899"</definedName>
    <definedName name="IQ_EPS_EST" hidden="1">"c399"</definedName>
    <definedName name="IQ_EPS_EST_1" hidden="1">"c189"</definedName>
    <definedName name="IQ_EPS_EST_CIQ" hidden="1">"c4994"</definedName>
    <definedName name="IQ_EPS_EST_REUT" hidden="1">"c5453"</definedName>
    <definedName name="IQ_EPS_GW_ACT_OR_EST" hidden="1">"c2223"</definedName>
    <definedName name="IQ_EPS_GW_ACT_OR_EST_CIQ" hidden="1">"c5066"</definedName>
    <definedName name="IQ_EPS_GW_EST" hidden="1">"c1737"</definedName>
    <definedName name="IQ_EPS_GW_EST_CIQ" hidden="1">"c4723"</definedName>
    <definedName name="IQ_EPS_GW_EST_REUT" hidden="1">"c5389"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PRIMARY_EST" hidden="1">"c2226"</definedName>
    <definedName name="IQ_EPS_PRIMARY_HIGH_EST" hidden="1">"c2228"</definedName>
    <definedName name="IQ_EPS_PRIMARY_LOW_EST" hidden="1">"c2229"</definedName>
    <definedName name="IQ_EPS_PRIMARY_MEDIAN_EST" hidden="1">"c2227"</definedName>
    <definedName name="IQ_EPS_PRIMARY_NUM_EST" hidden="1">"c2230"</definedName>
    <definedName name="IQ_EPS_PRIMARY_STDDEV_EST" hidden="1">"c2231"</definedName>
    <definedName name="IQ_EPS_REPORT_ACT_OR_EST" hidden="1">"c2224"</definedName>
    <definedName name="IQ_EPS_REPORT_ACT_OR_EST_CIQ" hidden="1">"c5067"</definedName>
    <definedName name="IQ_EPS_REPORTED_EST" hidden="1">"c1744"</definedName>
    <definedName name="IQ_EPS_REPORTED_EST_CIQ" hidden="1">"c4730"</definedName>
    <definedName name="IQ_EPS_REPORTED_EST_REUT" hidden="1">"c5396"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SBC_ACT_OR_EST" hidden="1">"c4376"</definedName>
    <definedName name="IQ_EPS_SBC_ACT_OR_EST_CIQ" hidden="1">"c4901"</definedName>
    <definedName name="IQ_EPS_SBC_GW_ACT_OR_EST" hidden="1">"c4380"</definedName>
    <definedName name="IQ_EPS_SBC_GW_ACT_OR_EST_CIQ" hidden="1">"c4905"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 hidden="1">"c8887"</definedName>
    <definedName name="IQ_EQUITY_AP_ABS" hidden="1">"c8906"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NAME_AP" hidden="1">"c8925"</definedName>
    <definedName name="IQ_EQUITY_NAME_AP_ABS" hidden="1">"c8944"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PRIMARY" hidden="1">"c2232"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2YR" hidden="1">"c1637"</definedName>
    <definedName name="IQ_EST_EPS_GROWTH_5YR" hidden="1">"c1655"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LOW" hidden="1">"c1658"</definedName>
    <definedName name="IQ_EST_EPS_GROWTH_5YR_LOW_CIQ" hidden="1">"c4664"</definedName>
    <definedName name="IQ_EST_EPS_GROWTH_5YR_MEDIAN" hidden="1">"c1656"</definedName>
    <definedName name="IQ_EST_EPS_GROWTH_5YR_MEDIAN_CIQ" hidden="1">"c5480"</definedName>
    <definedName name="IQ_EST_EPS_GROWTH_5YR_NUM" hidden="1">"c1659"</definedName>
    <definedName name="IQ_EST_EPS_GROWTH_5YR_NUM_CIQ" hidden="1">"c4665"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SEQ_GROWTH_Q" hidden="1">"c1764"</definedName>
    <definedName name="IQ_EST_EPS_SURPRISE" hidden="1">"c1635"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BUY_REUT" hidden="1">"c3869"</definedName>
    <definedName name="IQ_EST_NUM_BUY_THOM" hidden="1">"c5165"</definedName>
    <definedName name="IQ_EST_NUM_HOLD" hidden="1">"c1761"</definedName>
    <definedName name="IQ_EST_NUM_HOLD_REUT" hidden="1">"c3871"</definedName>
    <definedName name="IQ_EST_NUM_HOLD_THOM" hidden="1">"c5167"</definedName>
    <definedName name="IQ_EST_NUM_NO_OPINION" hidden="1">"c1758"</definedName>
    <definedName name="IQ_EST_NUM_OUTPERFORM" hidden="1">"c1760"</definedName>
    <definedName name="IQ_EST_NUM_OUTPERFORM_REUT" hidden="1">"c3870"</definedName>
    <definedName name="IQ_EST_NUM_OUTPERFORM_THOM" hidden="1">"c5166"</definedName>
    <definedName name="IQ_EST_NUM_SELL" hidden="1">"c1763"</definedName>
    <definedName name="IQ_EST_NUM_SELL_REUT" hidden="1">"c3873"</definedName>
    <definedName name="IQ_EST_NUM_SELL_THOM" hidden="1">"c5169"</definedName>
    <definedName name="IQ_EST_NUM_UNDERPERFORM" hidden="1">"c1762"</definedName>
    <definedName name="IQ_EST_NUM_UNDERPERFORM_REUT" hidden="1">"c3872"</definedName>
    <definedName name="IQ_EST_NUM_UNDERPERFORM_THOM" hidden="1">"c5168"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_OVER_REVENUE_EST" hidden="1">"c165"</definedName>
    <definedName name="IQ_EV_OVER_REVENUE_EST_1" hidden="1">"c166"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S_AP" hidden="1">"c8875"</definedName>
    <definedName name="IQ_EXPENSES_AP_ABS" hidden="1">"c8894"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_UNUSED_UNUSED" hidden="1">"c8401"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" hidden="1">"c11931"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" hidden="1">"c11932"</definedName>
    <definedName name="IQ_EXPORTS_GOODS_REAL_SAAR_YOY_FC_UNUSED_UNUSED_UNUSED" hidden="1">"c8292"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_UNUSED_UNUSED" hidden="1">"c7961"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_UNUSED_UNUSED" hidden="1">"c8296"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TDDEV_EST" hidden="1">"c422"</definedName>
    <definedName name="IQ_FH" hidden="1">100000</definedName>
    <definedName name="IQ_FHLB_ADVANCES_FDIC" hidden="1">"c6366"</definedName>
    <definedName name="IQ_FHLB_DEBT" hidden="1">"c423"</definedName>
    <definedName name="IQ_FHLB_DUE_AFTER_FIVE" hidden="1">"c2086"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VE_PERCENT_AMOUNT" hidden="1">"c240"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OWNER" hidden="1">"c239"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_UNUSED_UNUSED" hidden="1">"c8298"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FY_DATE" hidden="1">"IQ_FY_DATE"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_UNUSED_UNUSED" hidden="1">"c8209"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" hidden="1">"c1534"</definedName>
    <definedName name="IQ_INSIDER_3MTH_BOUGHT_PCT" hidden="1">"c1534"</definedName>
    <definedName name="IQ_INSIDER_3MTH_NET" hidden="1">"c1535"</definedName>
    <definedName name="IQ_INSIDER_3MTH_NET_PCT" hidden="1">"c1535"</definedName>
    <definedName name="IQ_INSIDER_3MTH_SOLD" hidden="1">"c1533"</definedName>
    <definedName name="IQ_INSIDER_3MTH_SOLD_PCT" hidden="1">"c1533"</definedName>
    <definedName name="IQ_INSIDER_6MTH_BOUGHT" hidden="1">"c1537"</definedName>
    <definedName name="IQ_INSIDER_6MTH_BOUGHT_PCT" hidden="1">"c1537"</definedName>
    <definedName name="IQ_INSIDER_6MTH_NET" hidden="1">"c1538"</definedName>
    <definedName name="IQ_INSIDER_6MTH_NET_PCT" hidden="1">"c1538"</definedName>
    <definedName name="IQ_INSIDER_6MTH_SOLD" hidden="1">"c1536"</definedName>
    <definedName name="IQ_INSIDER_6MTH_SOLD_PCT" hidden="1">"c1536"</definedName>
    <definedName name="IQ_INSIDER_AMOUNT" hidden="1">"c238"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AMOUNT" hidden="1">"c236"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EARING_DEPOSITS" hidden="1">"c1166"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10K" hidden="1">"IQ_INTEREST_INC_10K"</definedName>
    <definedName name="IQ_INTEREST_INC_10Q" hidden="1">"IQ_INTEREST_INC_10Q"</definedName>
    <definedName name="IQ_INTEREST_INC_10Q1" hidden="1">"IQ_INTEREST_INC_10Q1"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EBIT_MARGIN" hidden="1">"c151"</definedName>
    <definedName name="IQ_LAST_EBITDA_MARGIN" hidden="1">"c150"</definedName>
    <definedName name="IQ_LAST_GROSS_MARGIN" hidden="1">"c149"</definedName>
    <definedName name="IQ_LAST_NET_INC_MARGIN" hidden="1">"c152"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40161.860162037</definedName>
    <definedName name="IQ_NAMES_REVISION_DATE__1" hidden="1">41365.714224537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10K" hidden="1">"IQ_NET_INC_10K"</definedName>
    <definedName name="IQ_NET_INC_10Q" hidden="1">"IQ_NET_INC_10Q"</definedName>
    <definedName name="IQ_NET_INC_10Q1" hidden="1">"IQ_NET_INC_10Q1"</definedName>
    <definedName name="IQ_NET_INC_BEFORE" hidden="1">"c1368"</definedName>
    <definedName name="IQ_NET_INC_CF" hidden="1">"c1397"</definedName>
    <definedName name="IQ_NET_INC_GROWTH_1" hidden="1">"c158"</definedName>
    <definedName name="IQ_NET_INC_GROWTH_2" hidden="1">"c162"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BC_ACT_OR_EST" hidden="1">"c4474"</definedName>
    <definedName name="IQ_NI_SBC_ACT_OR_EST_CIQ" hidden="1">"c5012"</definedName>
    <definedName name="IQ_NI_SBC_GW_ACT_OR_EST" hidden="1">"c4478"</definedName>
    <definedName name="IQ_NI_SBC_GW_ACT_OR_EST_CIQ" hidden="1">"c5016"</definedName>
    <definedName name="IQ_NI_SFAS" hidden="1">"c795"</definedName>
    <definedName name="IQ_NI_STDDEV_EST" hidden="1">"c1721"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"c11750"</definedName>
    <definedName name="IQ_NON_INT_BEARING_DEPOSITS" hidden="1">"c800"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_UNUSED_UNUSED" hidden="1">"c8248"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_OFFIC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CLASSB" hidden="1">"c1969"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" hidden="1">"c1999"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" hidden="1">"c6240"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CERCISED" hidden="1">"c2116"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DJUSTMENTS_COVERED" hidden="1">"c9961"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INING_REVENUE_COAL" hidden="1">"c15931"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UTSTANDING_FILING_DATE_TOTAL" hidden="1">"c2107"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NERSHIP_INC_RE" hidden="1">"c12039"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DAY" hidden="1">"c1846"</definedName>
    <definedName name="IQ_PERCENT_CHANGE_EST_5YR_GROWTH_RATE_DAY_CIQ" hidden="1">"c3785"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WEEK" hidden="1">"c1847"</definedName>
    <definedName name="IQ_PERCENT_CHANGE_EST_5YR_GROWTH_RATE_WEEK_CIQ" hidden="1">"c3797"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2MONTHS_CIQ" hidden="1">"c3748"</definedName>
    <definedName name="IQ_PERCENT_CHANGE_EST_EBITDA_18MONTHS" hidden="1">"c1805"</definedName>
    <definedName name="IQ_PERCENT_CHANGE_EST_EBITDA_18MONTHS_CIQ" hidden="1">"c3749"</definedName>
    <definedName name="IQ_PERCENT_CHANGE_EST_EBITDA_3MONTHS" hidden="1">"c1801"</definedName>
    <definedName name="IQ_PERCENT_CHANGE_EST_EBITDA_3MONTHS_CIQ" hidden="1">"c3745"</definedName>
    <definedName name="IQ_PERCENT_CHANGE_EST_EBITDA_6MONTHS" hidden="1">"c1802"</definedName>
    <definedName name="IQ_PERCENT_CHANGE_EST_EBITDA_6MONTHS_CIQ" hidden="1">"c3746"</definedName>
    <definedName name="IQ_PERCENT_CHANGE_EST_EBITDA_9MONTHS" hidden="1">"c1803"</definedName>
    <definedName name="IQ_PERCENT_CHANGE_EST_EBITDA_9MONTHS_CIQ" hidden="1">"c3747"</definedName>
    <definedName name="IQ_PERCENT_CHANGE_EST_EBITDA_DAY" hidden="1">"c1798"</definedName>
    <definedName name="IQ_PERCENT_CHANGE_EST_EBITDA_DAY_CIQ" hidden="1">"c3743"</definedName>
    <definedName name="IQ_PERCENT_CHANGE_EST_EBITDA_MONTH" hidden="1">"c1800"</definedName>
    <definedName name="IQ_PERCENT_CHANGE_EST_EBITDA_MONTH_CIQ" hidden="1">"c3744"</definedName>
    <definedName name="IQ_PERCENT_CHANGE_EST_EBITDA_WEEK" hidden="1">"c1799"</definedName>
    <definedName name="IQ_PERCENT_CHANGE_EST_EBITDA_WEEK_CIQ" hidden="1">"c3792"</definedName>
    <definedName name="IQ_PERCENT_CHANGE_EST_EPS_12MONTHS" hidden="1">"c1788"</definedName>
    <definedName name="IQ_PERCENT_CHANGE_EST_EPS_12MONTHS_CIQ" hidden="1">"c3733"</definedName>
    <definedName name="IQ_PERCENT_CHANGE_EST_EPS_18MONTHS" hidden="1">"c1789"</definedName>
    <definedName name="IQ_PERCENT_CHANGE_EST_EPS_18MONTHS_CIQ" hidden="1">"c3734"</definedName>
    <definedName name="IQ_PERCENT_CHANGE_EST_EPS_3MONTHS" hidden="1">"c1785"</definedName>
    <definedName name="IQ_PERCENT_CHANGE_EST_EPS_3MONTHS_CIQ" hidden="1">"c3730"</definedName>
    <definedName name="IQ_PERCENT_CHANGE_EST_EPS_6MONTHS" hidden="1">"c1786"</definedName>
    <definedName name="IQ_PERCENT_CHANGE_EST_EPS_6MONTHS_CIQ" hidden="1">"c3731"</definedName>
    <definedName name="IQ_PERCENT_CHANGE_EST_EPS_9MONTHS" hidden="1">"c1787"</definedName>
    <definedName name="IQ_PERCENT_CHANGE_EST_EPS_9MONTHS_CIQ" hidden="1">"c3732"</definedName>
    <definedName name="IQ_PERCENT_CHANGE_EST_EPS_DAY" hidden="1">"c1782"</definedName>
    <definedName name="IQ_PERCENT_CHANGE_EST_EPS_DAY_CIQ" hidden="1">"c3727"</definedName>
    <definedName name="IQ_PERCENT_CHANGE_EST_EPS_MONTH" hidden="1">"c1784"</definedName>
    <definedName name="IQ_PERCENT_CHANGE_EST_EPS_MONTH_CIQ" hidden="1">"c3729"</definedName>
    <definedName name="IQ_PERCENT_CHANGE_EST_EPS_WEEK" hidden="1">"c1783"</definedName>
    <definedName name="IQ_PERCENT_CHANGE_EST_EPS_WEEK_CIQ" hidden="1">"c3728"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3MONTHS" hidden="1">"c1841"</definedName>
    <definedName name="IQ_PERCENT_CHANGE_EST_PRICE_TARGET_3MONTHS_CIQ" hidden="1">"c3780"</definedName>
    <definedName name="IQ_PERCENT_CHANGE_EST_PRICE_TARGET_6MONTHS" hidden="1">"c1842"</definedName>
    <definedName name="IQ_PERCENT_CHANGE_EST_PRICE_TARGET_6MONTHS_CIQ" hidden="1">"c3781"</definedName>
    <definedName name="IQ_PERCENT_CHANGE_EST_PRICE_TARGET_9MONTHS" hidden="1">"c1843"</definedName>
    <definedName name="IQ_PERCENT_CHANGE_EST_PRICE_TARGET_9MONTHS_CIQ" hidden="1">"c3782"</definedName>
    <definedName name="IQ_PERCENT_CHANGE_EST_PRICE_TARGET_DAY" hidden="1">"c1838"</definedName>
    <definedName name="IQ_PERCENT_CHANGE_EST_PRICE_TARGET_DAY_CIQ" hidden="1">"c3778"</definedName>
    <definedName name="IQ_PERCENT_CHANGE_EST_PRICE_TARGET_MONTH" hidden="1">"c1840"</definedName>
    <definedName name="IQ_PERCENT_CHANGE_EST_PRICE_TARGET_MONTH_CIQ" hidden="1">"c3779"</definedName>
    <definedName name="IQ_PERCENT_CHANGE_EST_PRICE_TARGET_WEEK" hidden="1">"c1839"</definedName>
    <definedName name="IQ_PERCENT_CHANGE_EST_PRICE_TARGET_WEEK_CIQ" hidden="1">"c3798"</definedName>
    <definedName name="IQ_PERCENT_CHANGE_EST_RECO_12MONTHS" hidden="1">"c1836"</definedName>
    <definedName name="IQ_PERCENT_CHANGE_EST_RECO_12MONTHS_CIQ" hidden="1">"c3776"</definedName>
    <definedName name="IQ_PERCENT_CHANGE_EST_RECO_18MONTHS" hidden="1">"c1837"</definedName>
    <definedName name="IQ_PERCENT_CHANGE_EST_RECO_18MONTHS_CIQ" hidden="1">"c3777"</definedName>
    <definedName name="IQ_PERCENT_CHANGE_EST_RECO_3MONTHS" hidden="1">"c1833"</definedName>
    <definedName name="IQ_PERCENT_CHANGE_EST_RECO_3MONTHS_CIQ" hidden="1">"c3773"</definedName>
    <definedName name="IQ_PERCENT_CHANGE_EST_RECO_6MONTHS" hidden="1">"c1834"</definedName>
    <definedName name="IQ_PERCENT_CHANGE_EST_RECO_6MONTHS_CIQ" hidden="1">"c3774"</definedName>
    <definedName name="IQ_PERCENT_CHANGE_EST_RECO_9MONTHS" hidden="1">"c1835"</definedName>
    <definedName name="IQ_PERCENT_CHANGE_EST_RECO_9MONTHS_CIQ" hidden="1">"c3775"</definedName>
    <definedName name="IQ_PERCENT_CHANGE_EST_RECO_DAY" hidden="1">"c1830"</definedName>
    <definedName name="IQ_PERCENT_CHANGE_EST_RECO_DAY_CIQ" hidden="1">"c3771"</definedName>
    <definedName name="IQ_PERCENT_CHANGE_EST_RECO_MONTH" hidden="1">"c1832"</definedName>
    <definedName name="IQ_PERCENT_CHANGE_EST_RECO_MONTH_CIQ" hidden="1">"c3772"</definedName>
    <definedName name="IQ_PERCENT_CHANGE_EST_RECO_WEEK" hidden="1">"c1831"</definedName>
    <definedName name="IQ_PERCENT_CHANGE_EST_RECO_WEEK_CIQ" hidden="1">"c3796"</definedName>
    <definedName name="IQ_PERCENT_CHANGE_EST_REV_12MONTHS" hidden="1">"c1796"</definedName>
    <definedName name="IQ_PERCENT_CHANGE_EST_REV_12MONTHS_CIQ" hidden="1">"c3741"</definedName>
    <definedName name="IQ_PERCENT_CHANGE_EST_REV_18MONTHS" hidden="1">"c1797"</definedName>
    <definedName name="IQ_PERCENT_CHANGE_EST_REV_18MONTHS_CIQ" hidden="1">"c3742"</definedName>
    <definedName name="IQ_PERCENT_CHANGE_EST_REV_3MONTHS" hidden="1">"c1793"</definedName>
    <definedName name="IQ_PERCENT_CHANGE_EST_REV_3MONTHS_CIQ" hidden="1">"c3738"</definedName>
    <definedName name="IQ_PERCENT_CHANGE_EST_REV_6MONTHS" hidden="1">"c1794"</definedName>
    <definedName name="IQ_PERCENT_CHANGE_EST_REV_6MONTHS_CIQ" hidden="1">"c3739"</definedName>
    <definedName name="IQ_PERCENT_CHANGE_EST_REV_9MONTHS" hidden="1">"c1795"</definedName>
    <definedName name="IQ_PERCENT_CHANGE_EST_REV_9MONTHS_CIQ" hidden="1">"c3740"</definedName>
    <definedName name="IQ_PERCENT_CHANGE_EST_REV_DAY" hidden="1">"c1790"</definedName>
    <definedName name="IQ_PERCENT_CHANGE_EST_REV_DAY_CIQ" hidden="1">"c3735"</definedName>
    <definedName name="IQ_PERCENT_CHANGE_EST_REV_MONTH" hidden="1">"c1792"</definedName>
    <definedName name="IQ_PERCENT_CHANGE_EST_REV_MONTH_CIQ" hidden="1">"c3737"</definedName>
    <definedName name="IQ_PERCENT_CHANGE_EST_REV_WEEK" hidden="1">"c1791"</definedName>
    <definedName name="IQ_PERCENT_CHANGE_EST_REV_WEEK_CIQ" hidden="1">"c3736"</definedName>
    <definedName name="IQ_PERCENT_FLOAT" hidden="1">"c227"</definedName>
    <definedName name="IQ_PERCENT_INSURED_FDIC" hidden="1">"c6374"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" hidden="1">"c16"</definedName>
    <definedName name="IQ_PRETAX_INC_10K" hidden="1">"IQ_PRETAX_INC_10K"</definedName>
    <definedName name="IQ_PRETAX_INC_10Q" hidden="1">"IQ_PRETAX_INC_10Q"</definedName>
    <definedName name="IQ_PRETAX_INC_10Q1" hidden="1">"IQ_PRETAX_INC_10Q1"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ETAX_RETURN_ASSETS_FDIC" hidden="1">"c6731"</definedName>
    <definedName name="IQ_PRICE_CFPS_FWD" hidden="1">"c2237"</definedName>
    <definedName name="IQ_PRICE_OVER_BVPS" hidden="1">"c1412"</definedName>
    <definedName name="IQ_PRICE_OVER_EPS_EST" hidden="1">"c174"</definedName>
    <definedName name="IQ_PRICE_OVER_EPS_EST_1" hidden="1">"c175"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CIQ" hidden="1">"c3613"</definedName>
    <definedName name="IQ_PRICE_TARGET_REUT" hidden="1">"c3631"</definedName>
    <definedName name="IQ_PRICEDATE" hidden="1">"c1069"</definedName>
    <definedName name="IQ_PRICEDATETIME" hidden="1">"IQ_PRICEDATETIME"</definedName>
    <definedName name="IQ_PRICING_DATE" hidden="1">"c1613"</definedName>
    <definedName name="IQ_PRIMARY_EPS_TYPE_THOM" hidden="1">"c5297"</definedName>
    <definedName name="IQ_PRIMARY_INDUSTRY" hidden="1">"c1070"</definedName>
    <definedName name="IQ_PRINCIPAL_AMT" hidden="1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DEPR_AMORT" hidden="1">"c8750"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GAIN_LOSS_SALE_ASSETS" hidden="1">"c8751"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SHARE_ACT_OR_EST" hidden="1">"c4508"</definedName>
    <definedName name="IQ_RECURRING_PROFIT_SHARE_ACT_OR_EST_CIQ" hidden="1">"c5046"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10K" hidden="1">"IQ_REVENUE_10K"</definedName>
    <definedName name="IQ_REVENUE_10Q" hidden="1">"IQ_REVENUE_10Q"</definedName>
    <definedName name="IQ_REVENUE_10Q1" hidden="1">"IQ_REVENUE_10Q1"</definedName>
    <definedName name="IQ_REVENUE_ACT_OR_EST" hidden="1">"c2214"</definedName>
    <definedName name="IQ_REVENUE_ACT_OR_EST_CIQ" hidden="1">"c5059"</definedName>
    <definedName name="IQ_REVENUE_EST" hidden="1">"c1126"</definedName>
    <definedName name="IQ_REVENUE_EST_1" hidden="1">"c190"</definedName>
    <definedName name="IQ_REVENUE_EST_CIQ" hidden="1">"c3616"</definedName>
    <definedName name="IQ_REVENUE_EST_REUT" hidden="1">"c3634"</definedName>
    <definedName name="IQ_REVENUE_GROWTH_1" hidden="1">"c155"</definedName>
    <definedName name="IQ_REVENUE_GROWTH_2" hidden="1">"c159"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ISION_DATE_" hidden="1">39778.4359375</definedName>
    <definedName name="IQ_RISK_ADJ_BANK_ASSETS" hidden="1">"c2670"</definedName>
    <definedName name="IQ_RISK_WEIGHTED_ASSETS_FDIC" hidden="1">"c6370"</definedName>
    <definedName name="IQ_ROYALTY_REVENUE_COAL" hidden="1">"c15932"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INTEREST_VOLUME" hidden="1">"c228"</definedName>
    <definedName name="IQ_SHORT_TERM_INVEST" hidden="1">"c1425"</definedName>
    <definedName name="IQ_SMALL_INT_BEAR_CD" hidden="1">"c11748"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LASTCLOSE" hidden="1">"c1855"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NON_CURRENT" hidden="1">"c6191"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SUBTOTAL_AP" hidden="1">"c8989"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"c2104"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RB14" hidden="1">"$B$15:$B$518"</definedName>
    <definedName name="IQRB16" hidden="1">"$B$17:$B$520"</definedName>
    <definedName name="IQRB17" hidden="1">"$B$18:$B$122"</definedName>
    <definedName name="IQRB18" hidden="1">"$B$19:$B$522"</definedName>
    <definedName name="IQRBB17" hidden="1">"$BB$18:$BB$1299"</definedName>
    <definedName name="IQRC14" hidden="1">"$C$15:$C$119"</definedName>
    <definedName name="IQRD108" hidden="1">"$D$109:$D$111"</definedName>
    <definedName name="IQRD11" hidden="1">"$D$12:$D$21"</definedName>
    <definedName name="IQRD14" hidden="1">"$D$15:$D$38"</definedName>
    <definedName name="IQRD22" hidden="1">"$D$23:$D$25"</definedName>
    <definedName name="IQRD44" hidden="1">"$D$45:$D$53"</definedName>
    <definedName name="IQRD66" hidden="1">"$D$67:$D$69"</definedName>
    <definedName name="IQRD77" hidden="1">"$D$78:$D$87"</definedName>
    <definedName name="IQRLiquidityO5" hidden="1">#REF!</definedName>
    <definedName name="IQRLiquidityU5" hidden="1">#REF!</definedName>
    <definedName name="IQRLiquidityZ5" hidden="1">#REF!</definedName>
    <definedName name="IQRTKTMRawDataA3" hidden="1">#REF!</definedName>
    <definedName name="Italy" hidden="1">#REF!</definedName>
    <definedName name="iuyiyi" hidden="1">#REF!</definedName>
    <definedName name="j" hidden="1">{#N/A,#N/A,FALSE,"Aging Summary";#N/A,#N/A,FALSE,"Ratio Analysis";#N/A,#N/A,FALSE,"Test 120 Day Accts";#N/A,#N/A,FALSE,"Tickmarks"}</definedName>
    <definedName name="jgg" hidden="1">{#N/A,#N/A,FALSE,"Aging Summary";#N/A,#N/A,FALSE,"Ratio Analysis";#N/A,#N/A,FALSE,"Test 120 Day Accts";#N/A,#N/A,FALSE,"Tickmarks"}</definedName>
    <definedName name="jgjgjgj" hidden="1">{#N/A,#N/A,FALSE,"Aging Summary";#N/A,#N/A,FALSE,"Ratio Analysis";#N/A,#N/A,FALSE,"Test 120 Day Accts";#N/A,#N/A,FALSE,"Tickmarks"}</definedName>
    <definedName name="jgjhgj" hidden="1">{#N/A,#N/A,FALSE,"Aging Summary";#N/A,#N/A,FALSE,"Ratio Analysis";#N/A,#N/A,FALSE,"Test 120 Day Accts";#N/A,#N/A,FALSE,"Tickmarks"}</definedName>
    <definedName name="jhgjhgjhgj" hidden="1">{#N/A,#N/A,FALSE,"Aging Summary";#N/A,#N/A,FALSE,"Ratio Analysis";#N/A,#N/A,FALSE,"Test 120 Day Accts";#N/A,#N/A,FALSE,"Tickmarks"}</definedName>
    <definedName name="jhnhgg" hidden="1">{#N/A,#N/A,FALSE,"Aging Summary";#N/A,#N/A,FALSE,"Ratio Analysis";#N/A,#N/A,FALSE,"Test 120 Day Accts";#N/A,#N/A,FALSE,"Tickmarks"}</definedName>
    <definedName name="jj" hidden="1">{#N/A,#N/A,FALSE,"Aging Summary";#N/A,#N/A,FALSE,"Ratio Analysis";#N/A,#N/A,FALSE,"Test 120 Day Accts";#N/A,#N/A,FALSE,"Tickmarks"}</definedName>
    <definedName name="jjj" hidden="1">{#N/A,#N/A,FALSE,"Aging Summary";#N/A,#N/A,FALSE,"Ratio Analysis";#N/A,#N/A,FALSE,"Test 120 Day Accts";#N/A,#N/A,FALSE,"Tickmarks"}</definedName>
    <definedName name="K" hidden="1">{#N/A,#N/A,FALSE,"Aging Summary";#N/A,#N/A,FALSE,"Ratio Analysis";#N/A,#N/A,FALSE,"Test 120 Day Accts";#N/A,#N/A,FALSE,"Tickmarks"}</definedName>
    <definedName name="KK" hidden="1">{#N/A,#N/A,FALSE,"Aging Summary";#N/A,#N/A,FALSE,"Ratio Analysis";#N/A,#N/A,FALSE,"Test 120 Day Accts";#N/A,#N/A,FALSE,"Tickmarks"}</definedName>
    <definedName name="kkgk" hidden="1">#REF!</definedName>
    <definedName name="Kraft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l" hidden="1">{#N/A,#N/A,FALSE,"Aging Summary";#N/A,#N/A,FALSE,"Ratio Analysis";#N/A,#N/A,FALSE,"Test 120 Day Accts";#N/A,#N/A,FALSE,"Tickmarks"}</definedName>
    <definedName name="LastSheet" hidden="1">"Fixed Asset Amort and  UCC 2"</definedName>
    <definedName name="listlist" hidden="1">#REF!</definedName>
    <definedName name="ListOffset" hidden="1">1</definedName>
    <definedName name="ljljlj" hidden="1">#REF!</definedName>
    <definedName name="LKASFDH" hidden="1">#REF!</definedName>
    <definedName name="lkjlj" hidden="1">#REF!</definedName>
    <definedName name="m" hidden="1">{#N/A,#N/A,FALSE,"Aging Summary";#N/A,#N/A,FALSE,"Ratio Analysis";#N/A,#N/A,FALSE,"Test 120 Day Accts";#N/A,#N/A,FALSE,"Tickmarks"}</definedName>
    <definedName name="metricbridge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M" hidden="1">#N/A</definedName>
    <definedName name="n" hidden="1">{#N/A,#N/A,FALSE,"Aging Summary";#N/A,#N/A,FALSE,"Ratio Analysis";#N/A,#N/A,FALSE,"Test 120 Day Accts";#N/A,#N/A,FALSE,"Tickmarks"}</definedName>
    <definedName name="oi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o" hidden="1">{#N/A,#N/A,FALSE,"Aging Summary";#N/A,#N/A,FALSE,"Ratio Analysis";#N/A,#N/A,FALSE,"Test 120 Day Accts";#N/A,#N/A,FALSE,"Tickmarks"}</definedName>
    <definedName name="Order" hidden="1">255</definedName>
    <definedName name="p" hidden="1">{#N/A,#N/A,FALSE,"Aging Summary";#N/A,#N/A,FALSE,"Ratio Analysis";#N/A,#N/A,FALSE,"Test 120 Day Accts";#N/A,#N/A,FALSE,"Tickmarks"}</definedName>
    <definedName name="Pal_Workbook_GUID" hidden="1">"CJIDBG9LAGS8VPF2DQK4XUW3"</definedName>
    <definedName name="pp" hidden="1">{#N/A,#N/A,FALSE,"Aging Summary";#N/A,#N/A,FALSE,"Ratio Analysis";#N/A,#N/A,FALSE,"Test 120 Day Accts";#N/A,#N/A,FALSE,"Tickmarks"}</definedName>
    <definedName name="q" hidden="1">#REF!</definedName>
    <definedName name="QEWR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retet" hidden="1">#REF!</definedName>
    <definedName name="retett" hidden="1">#REF!</definedName>
    <definedName name="rewrewr" hidden="1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rr" hidden="1">{#N/A,#N/A,FALSE,"Aging Summary";#N/A,#N/A,FALSE,"Ratio Analysis";#N/A,#N/A,FALSE,"Test 120 Day Accts";#N/A,#N/A,FALSE,"Tickmarks"}</definedName>
    <definedName name="rtyr" hidden="1">{#N/A,#N/A,FALSE,"Aging Summary";#N/A,#N/A,FALSE,"Ratio Analysis";#N/A,#N/A,FALSE,"Test 120 Day Accts";#N/A,#N/A,FALSE,"Tickmarks"}</definedName>
    <definedName name="SAPBEXrevision" hidden="1">9</definedName>
    <definedName name="SAPBEXsysID" hidden="1">"BWP"</definedName>
    <definedName name="SAPBEXwbID" hidden="1">"451N6G6HNH5M7RVWKXOTIVLAA"</definedName>
    <definedName name="SDF" hidden="1">{#N/A,#N/A,FALSE,"Aging Summary";#N/A,#N/A,FALSE,"Ratio Analysis";#N/A,#N/A,FALSE,"Test 120 Day Accts";#N/A,#N/A,FALSE,"Tickmarks"}</definedName>
    <definedName name="sdfasd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g" hidden="1">{#N/A,#N/A,FALSE,"Aging Summary";#N/A,#N/A,FALSE,"Ratio Analysis";#N/A,#N/A,FALSE,"Test 120 Day Accts";#N/A,#N/A,FALSE,"Tickmarks"}</definedName>
    <definedName name="sdfvsdfv" hidden="1">{#N/A,#N/A,FALSE,"Aging Summary";#N/A,#N/A,FALSE,"Ratio Analysis";#N/A,#N/A,FALSE,"Test 120 Day Accts";#N/A,#N/A,FALSE,"Tickmarks"}</definedName>
    <definedName name="sen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ffdsf" hidden="1">#REF!</definedName>
    <definedName name="sfsfs" hidden="1">#REF!</definedName>
    <definedName name="Sor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rdfg" hidden="1">{#N/A,#N/A,FALSE,"Aging Summary";#N/A,#N/A,FALSE,"Ratio Analysis";#N/A,#N/A,FALSE,"Test 120 Day Accts";#N/A,#N/A,FALSE,"Tickmarks"}</definedName>
    <definedName name="stdhg" hidden="1">{#N/A,#N/A,FALSE,"Aging Summary";#N/A,#N/A,FALSE,"Ratio Analysis";#N/A,#N/A,FALSE,"Test 120 Day Accts";#N/A,#N/A,FALSE,"Tickmarks"}</definedName>
    <definedName name="stsg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tretert" hidden="1">#REF!</definedName>
    <definedName name="tryytry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T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t" hidden="1">{#N/A,#N/A,FALSE,"Aging Summary";#N/A,#N/A,FALSE,"Ratio Analysis";#N/A,#N/A,FALSE,"Test 120 Day Accts";#N/A,#N/A,FALSE,"Tickmarks"}</definedName>
    <definedName name="tutu" hidden="1">#REF!</definedName>
    <definedName name="u" hidden="1">{#N/A,#N/A,FALSE,"Aging Summary";#N/A,#N/A,FALSE,"Ratio Analysis";#N/A,#N/A,FALSE,"Test 120 Day Accts";#N/A,#N/A,FALSE,"Tickmarks"}</definedName>
    <definedName name="uu" hidden="1">{#N/A,#N/A,FALSE,"Aging Summary";#N/A,#N/A,FALSE,"Ratio Analysis";#N/A,#N/A,FALSE,"Test 120 Day Accts";#N/A,#N/A,FALSE,"Tickmarks"}</definedName>
    <definedName name="uuu" hidden="1">#REF!</definedName>
    <definedName name="uuuu" hidden="1">{#N/A,#N/A,FALSE,"Aging Summary";#N/A,#N/A,FALSE,"Ratio Analysis";#N/A,#N/A,FALSE,"Test 120 Day Accts";#N/A,#N/A,FALSE,"Tickmarks"}</definedName>
    <definedName name="v" hidden="1">{#N/A,#N/A,FALSE,"Aging Summary";#N/A,#N/A,FALSE,"Ratio Analysis";#N/A,#N/A,FALSE,"Test 120 Day Accts";#N/A,#N/A,FALSE,"Tickmarks"}</definedName>
    <definedName name="vbbbbbbbbb" hidden="1">{#N/A,#N/A,FALSE,"Aging Summary";#N/A,#N/A,FALSE,"Ratio Analysis";#N/A,#N/A,FALSE,"Test 120 Day Accts";#N/A,#N/A,FALSE,"Tickmarks"}</definedName>
    <definedName name="VV" hidden="1">{#N/A,#N/A,FALSE,"Aging Summary";#N/A,#N/A,FALSE,"Ratio Analysis";#N/A,#N/A,FALSE,"Test 120 Day Accts";#N/A,#N/A,FALSE,"Tickmarks"}</definedName>
    <definedName name="vxvx" hidden="1">#REF!</definedName>
    <definedName name="w" hidden="1">{#N/A,#N/A,FALSE,"Aging Summary";#N/A,#N/A,FALSE,"Ratio Analysis";#N/A,#N/A,FALSE,"Test 120 Day Accts";#N/A,#N/A,FALSE,"Tickmarks"}</definedName>
    <definedName name="waresd" hidden="1">{#N/A,#N/A,FALSE,"Aging Summary";#N/A,#N/A,FALSE,"Ratio Analysis";#N/A,#N/A,FALSE,"Test 120 Day Accts";#N/A,#N/A,FALSE,"Tickmarks"}</definedName>
    <definedName name="wlkednjfc" hidden="1">{#N/A,#N/A,FALSE,"Aging Summary";#N/A,#N/A,FALSE,"Ratio Analysis";#N/A,#N/A,FALSE,"Test 120 Day Accts";#N/A,#N/A,FALSE,"Tickmarks"}</definedName>
    <definedName name="wn.revenue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1996._.PROPERTY._.AND._.BUSINESS._.INTERRUPTION._.VALUES." hidden="1">{#N/A,#N/A,TRUE,"96PROP"}</definedName>
    <definedName name="wrn.5._.Year._.Plan." hidden="1">{#N/A,#N/A,FALSE,"Cover";#N/A,#N/A,FALSE,"Key Assumptions";#N/A,#N/A,FALSE,"Assum1";#N/A,#N/A,FALSE,"Revenue";#N/A,#N/A,FALSE,"Operating Income";#N/A,#N/A,FALSE,"Capital employed";#N/A,#N/A,FALSE,"Cap Emp WS"}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FE._.REGISTER." hidden="1">{#N/A,#N/A,FALSE,"CLAIMS";#N/A,#N/A,FALSE,"EXPENSE";#N/A,#N/A,FALSE,"CAPITAL"}</definedName>
    <definedName name="wrn.Aging._.and._.Trend._.Analysis." hidden="1">{#N/A,#N/A,FALSE,"Aging Summary";#N/A,#N/A,FALSE,"Ratio Analysis";#N/A,#N/A,FALSE,"Test 120 Day Accts";#N/A,#N/A,FALSE,"Tickmarks"}</definedName>
    <definedName name="wrn.All._.Exhibits.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STATEMENTS." hidden="1">{"BALANCE SHEET",#N/A,FALSE,"Balance Sheet";"INCOME STATEMENT",#N/A,FALSE,"Income Statement";"STMT OF CASH FLOWS",#N/A,FALSE,"Cash Flows Indirect";"PARTNERS CAPITAL STMT",#N/A,FALSE,"Partners Capital"}</definedName>
    <definedName name="wrn.APCT." hidden="1">{"Page1",#N/A,FALSE,"APCT";"Page2",#N/A,FALSE,"APCT"}</definedName>
    <definedName name="wrn.APL." hidden="1">{"Page1",#N/A,FALSE,"APL";"Page2",#N/A,FALSE,"APL"}</definedName>
    <definedName name="wrn.Appendixes._.for._.OEB.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ssumptions." hidden="1">{"assumptions1",#N/A,FALSE,"Valuation Analysis";"assumptions2",#N/A,FALSE,"Valuation Analysis"}</definedName>
    <definedName name="wrn.backups._.for._.appendixes.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lance._.sheet." hidden="1">{"bs",#N/A,FALSE,"SCF"}</definedName>
    <definedName name="wrn.Basic._.Report." hidden="1">{#N/A,#N/A,FALSE,"New Depr Sch-150% DB";#N/A,#N/A,FALSE,"Cash Flows RLP";#N/A,#N/A,FALSE,"IRR";#N/A,#N/A,FALSE,"Proforma IS";#N/A,#N/A,FALSE,"Assumptions"}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lete._.Report." hidden="1">{#N/A,#N/A,FALSE,"Assumptions";#N/A,#N/A,FALSE,"Proforma IS";#N/A,#N/A,FALSE,"Cash Flows RLP";#N/A,#N/A,FALSE,"IRR";#N/A,#N/A,FALSE,"New Depr Sch-150% DB";#N/A,#N/A,FALSE,"Comments"}</definedName>
    <definedName name="wrn.contributory._.asset._.charges." hidden="1">{"contributory1",#N/A,FALSE,"Contributory Assets Detail";"contributory2",#N/A,FALSE,"Contributory Assets Detail"}</definedName>
    <definedName name="wrn.Coprorate._.Package.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urrent._.Year._.Plan._.Only.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stadds_volumes." hidden="1">{"datatable",#N/A,FALSE,"Cust.Adds_Volumes"}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ocumentation." hidden="1">{"documentation1",#N/A,FALSE,"Documentation";"documentation2",#N/A,FALSE,"Documentation"}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ntitiesWithReclasses.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xception._.Report." hidden="1">{#N/A,#N/A,FALSE,"Exception Report"}</definedName>
    <definedName name="wrn.Exhibit_draft_report.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S.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ve._.Year._.Plan.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OOTNOTES." hidden="1">{"Footnotespg1",#N/A,FALSE,"Footnotes";"Footnotespg2",#N/A,FALSE,"Footnotes"}</definedName>
    <definedName name="wrn.Full._.Business._.Plan._.Package.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GARNISH." hidden="1">{#N/A,#N/A,FALSE,"HIBBARD";#N/A,#N/A,FALSE,"BEATON";#N/A,#N/A,FALSE,"CLARKSON";#N/A,#N/A,FALSE,"HARTMAN";#N/A,#N/A,FALSE,"SAMSON";#N/A,#N/A,FALSE,"VENSKAITIS";#N/A,#N/A,FALSE,"MCNEIL"}</definedName>
    <definedName name="wrn.GGR._.Network._.Exhibit.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ross._.margin._.detail." hidden="1">{"gross_margin1",#N/A,FALSE,"Gross Margin Detail";"gross_margin2",#N/A,FALSE,"Gross Margin Detail"}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historical._.performance." hidden="1">{"historical acquirer",#N/A,FALSE,"Historical Performance";"historical target",#N/A,FALSE,"Historical Performance"}</definedName>
    <definedName name="wrn.HO._.Cost._.Alloc.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.Alloc._BIT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_BIT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income." hidden="1">{"income",#N/A,FALSE,"income_statement"}</definedName>
    <definedName name="wrn.INCOME._.STATEMENT." hidden="1">{"INCOME STATEMENT",#N/A,FALSE,"Income Statement"}</definedName>
    <definedName name="wrn.incomestmt.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sheet." hidden="1">{#N/A,#N/A,FALSE,"TICKERS INPUT SHEET"}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PNL." hidden="1">{"LPNL1",#N/A,FALSE,"EntitiesWithReclasses";"LPNL2",#N/A,FALSE,"EntitiesWithReclasses";"LPNL3",#N/A,FALSE,"EntitiesWithReclasses"}</definedName>
    <definedName name="wrn.Multiples._.Calculation." hidden="1">{#N/A,#N/A,FALSE,"GCM Data Sum";#N/A,#N/A,FALSE,"TIC-Calculation";#N/A,#N/A,FALSE,"TIC  Multiples";#N/A,#N/A,FALSE,"P-E &amp; Price to Book Multiples";#N/A,#N/A,FALSE,"Margins-EBITDA-to-Growth"}</definedName>
    <definedName name="wrn.OMreport." hidden="1">{"OM_data",#N/A,FALSE,"O&amp;M Data Table";"OM_regulatory_adjustments",#N/A,FALSE,"O&amp;M Data Table";"OM_select_data",#N/A,FALSE,"O&amp;M Data Table"}</definedName>
    <definedName name="wrn.PARTNERS._.CAPITAL._.STMT." hidden="1">{"PARTNERS CAPITAL STMT",#N/A,FALSE,"Partners Capital"}</definedName>
    <definedName name="wrn.Plan._.Support._.Only.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reliminary._.Plan." hidden="1">{#N/A,#N/A,FALSE,"Part E";#N/A,#N/A,FALSE,"E.1 Prelim Earnings Plan"}</definedName>
    <definedName name="wrn.President._.Report." hidden="1">{#N/A,#N/A,FALSE,"President's Cover";#N/A,#N/A,FALSE,"A.1 1998 Objectives";#N/A,#N/A,FALSE,"A.2 President's Measures";#N/A,#N/A,FALSE,"A.3 Commentary"}</definedName>
    <definedName name="wrn.print." hidden="1">{#N/A,#N/A,FALSE,"Japan 2003";#N/A,#N/A,FALSE,"Sheet2"}</definedName>
    <definedName name="wrn.Print._.All._.Exhibits." hidden="1">{"Inc Stmt Dollar",#N/A,FALSE,"IS";"Inc Stmt CS",#N/A,FALSE,"IS";"BS Dollar",#N/A,FALSE,"BS";"BS CS",#N/A,FALSE,"BS";"CF Dollar",#N/A,FALSE,"CF";"Ratio No.1",#N/A,FALSE,"Ratio";"Ratio No.2",#N/A,FALSE,"Ratio"}</definedName>
    <definedName name="wrn.print._.all._.sheets." hidden="1">{"summary",#N/A,FALSE,"Valuation Analysis";"assumptions1",#N/A,FALSE,"Valuation Analysis";"assumptions2",#N/A,FALSE,"Valuation Analysis"}</definedName>
    <definedName name="wrn.Print._.Blank._.Exhibit." hidden="1">{"Extra 1",#N/A,FALSE,"Blank"}</definedName>
    <definedName name="wrn.Print._.BS._.Exhibits." hidden="1">{"BS Dollar",#N/A,FALSE,"BS";"BS CS",#N/A,FALSE,"BS"}</definedName>
    <definedName name="wrn.Print._.CF._.Exhibit." hidden="1">{"CF Dollar",#N/A,FALSE,"CF"}</definedName>
    <definedName name="wrn.Print._.Everything." hidden="1">{#N/A,#N/A,FALSE,"Pace Margin Data";"FMVaveragerefiningmargin",#N/A,FALSE,"Refinery FMV-EDC Index";"FMVmargincalcs",#N/A,FALSE,"Refinery FMV-EDC Index";"FMVtotalEDC",#N/A,FALSE,"Refinery FMV-EDC Index";"FMVdollarsperEDC",#N/A,FALSE,"Refinery FMV-EDC Index";"FMVOutput",#N/A,FALSE,"Refinery FMV-EDC Index";"RCNAssumptions",#N/A,FALSE,"Refinery-RCN";"RCNOutput",#N/A,FALSE,"Refinery-RCN";#N/A,#N/A,FALSE,"FMV-1995";#N/A,#N/A,FALSE,"FMV-1997";#N/A,#N/A,FALSE,"FMV-2000";#N/A,#N/A,FALSE,"FMV-2001";#N/A,#N/A,FALSE,"FMV-2002"}</definedName>
    <definedName name="wrn.Print._.IS._.Exhibits." hidden="1">{"Inc Stmt Dollar",#N/A,FALSE,"IS";"Inc Stmt CS",#N/A,FALSE,"IS"}</definedName>
    <definedName name="wrn.Print._.Ratio._.Exhibits." hidden="1">{"Ratio No.1",#N/A,FALSE,"Ratio";"Ratio No.2",#N/A,FALSE,"Ratio"}</definedName>
    <definedName name="wrn.Projected._.Data._.and._.Subject._.Company._.Data." hidden="1">{#N/A,#N/A,FALSE,"Projected Data &amp; SUBJECT-INPUTS"}</definedName>
    <definedName name="wrn.Quarter._.1._.Forecast.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2._.Forecast.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3._.Forecast.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ly._.Consolidation._.Report.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Range._.Values." hidden="1">{"page1",#N/A,FALSE,"Range Value - Incl Reclasses";"page2",#N/A,FALSE,"Range Value - Incl Reclasses";"page3",#N/A,FALSE,"Range Value - Incl Reclasses"}</definedName>
    <definedName name="wrn.Report._.Exhibits." hidden="1">{"Inc Stmt Exhibit",#N/A,FALSE,"IS";"BS Exhibit",#N/A,FALSE,"BS";"Ratio No.1",#N/A,FALSE,"Ratio";"Ratio No.2",#N/A,FALSE,"Ratio"}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_.detail." hidden="1">{"revenue detail 1",#N/A,FALSE,"Revenue Detail";"revenue detail 2",#N/A,FALSE,"Revenue Detail";"revenue detail 3",#N/A,FALSE,"Revenue Detail";"revenue detail 4",#N/A,FALSE,"Revenue Detail"}</definedName>
    <definedName name="wrn.revenue._.graph." hidden="1">{"revenue graph",#N/A,FALSE,"Revenue Graph"}</definedName>
    <definedName name="wrn.sample." hidden="1">{"sample",#N/A,FALSE,"Client Input Sheet"}</definedName>
    <definedName name="wrn.Shorten._.Version.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tandard." hidden="1">{#N/A,#N/A,FALSE,"IS US";#N/A,#N/A,FALSE,"BS US";#N/A,#N/A,FALSE,"IS LOCAL";#N/A,#N/A,FALSE,"BS INPUT";#N/A,#N/A,FALSE,"EQUITY";#N/A,#N/A,FALSE,"LOCAL ADJ";#N/A,#N/A,FALSE,"GAAP ADJ"}</definedName>
    <definedName name="wrn.STMT._.OF._.CASH._.FLOWS." hidden="1">{"STMT OF CASH FLOWS",#N/A,FALSE,"Cash Flows Indirect"}</definedName>
    <definedName name="wrn.summary." hidden="1">{"summary",#N/A,FALSE,"Valuation Analysis"}</definedName>
    <definedName name="wrn.summary._.schedules." hidden="1">{"summary1",#N/A,FALSE,"Summary of Values";"summary2",#N/A,FALSE,"Summary of Values"}</definedName>
    <definedName name="wrn.Supplemental._.Pkg..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TB._.ALL._.ACCTS." hidden="1">{"BALANCE SHEET ACCOUNTS",#N/A,TRUE,"Working Trial Balance";"INCOME ACCOUNTS",#N/A,TRUE,"Working Trial Balance"}</definedName>
    <definedName name="wrn.TB._.BALANCE._.SHEET." hidden="1">{"BALANCE SHEET ACCOUNTS",#N/A,FALSE,"Working Trial Balance"}</definedName>
    <definedName name="wrn.TB._.EXPLANATIONS." hidden="1">{"EXPLANATIONS",#N/A,FALSE,"Working Trial Balance"}</definedName>
    <definedName name="wrn.TB._.INCOME._.STMT." hidden="1">{"INCOME ACCOUNTS",#N/A,FALSE,"Working Trial Balance"}</definedName>
    <definedName name="wrn.technology.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rademark._.and._.trade._.name." hidden="1">{"trademark1",#N/A,FALSE,"Trademark(s) and Trade Name(s)"}</definedName>
    <definedName name="wrn.Worcester._.Model._._._.Full.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wrn.work._.paper._.shcedules." hidden="1">{"summary1",#N/A,FALSE,"Summary of Values";"summary2",#N/A,FALSE,"Summary of Values";"weighted average returns",#N/A,FALSE,"WACC and WARA";"fixed asset detail",#N/A,FALSE,"Fixed Asset Detail"}</definedName>
    <definedName name="wrn.X140." hidden="1">{"page1",#N/A,FALSE,"X140withReclasses";"page2",#N/A,FALSE,"X140withReclasses";"page3",#N/A,FALSE,"X140withReclasses"}</definedName>
    <definedName name="wrn.Year._.End._.Reporting._.Pkg..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土地." hidden="1">{"土地",#N/A,FALSE,"土地建物"}</definedName>
    <definedName name="wrn.建物." hidden="1">{"建物",#N/A,FALSE,"土地建物"}</definedName>
    <definedName name="xxxxxxx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yrh" hidden="1">{#N/A,#N/A,FALSE,"Aging Summary";#N/A,#N/A,FALSE,"Ratio Analysis";#N/A,#N/A,FALSE,"Test 120 Day Accts";#N/A,#N/A,FALSE,"Tickmarks"}</definedName>
    <definedName name="ytrytry" hidden="1">{#N/A,#N/A,FALSE,"Aging Summary";#N/A,#N/A,FALSE,"Ratio Analysis";#N/A,#N/A,FALSE,"Test 120 Day Accts";#N/A,#N/A,FALSE,"Tickmarks"}</definedName>
    <definedName name="yuiyi" hidden="1">#REF!</definedName>
    <definedName name="yuiyuiy" hidden="1">#REF!</definedName>
    <definedName name="yuyuiyiy" hidden="1">#REF!</definedName>
    <definedName name="yy" hidden="1">{#N/A,#N/A,FALSE,"Aging Summary";#N/A,#N/A,FALSE,"Ratio Analysis";#N/A,#N/A,FALSE,"Test 120 Day Accts";#N/A,#N/A,FALSE,"Tickmarks"}</definedName>
    <definedName name="yytr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zcx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zzz" hidden="1">{#N/A,#N/A,FALSE,"Aging Summary";#N/A,#N/A,FALSE,"Ratio Analysis";#N/A,#N/A,FALSE,"Test 120 Day Accts";#N/A,#N/A,FALSE,"Tickmarks"}</definedName>
    <definedName name="건가new" hidden="1">{#N/A,#N/A,FALSE,"BS";#N/A,#N/A,FALSE,"PL";#N/A,#N/A,FALSE,"처분";#N/A,#N/A,FALSE,"현금";#N/A,#N/A,FALSE,"매출";#N/A,#N/A,FALSE,"원가";#N/A,#N/A,FALSE,"경영"}</definedName>
    <definedName name="결맹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산공고" hidden="1">{#N/A,#N/A,FALSE,"BS";#N/A,#N/A,FALSE,"PL";#N/A,#N/A,FALSE,"처분";#N/A,#N/A,FALSE,"현금";#N/A,#N/A,FALSE,"매출";#N/A,#N/A,FALSE,"원가";#N/A,#N/A,FALSE,"경영"}</definedName>
    <definedName name="결손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손금" hidden="1">{#N/A,#N/A,FALSE,"BS";#N/A,#N/A,FALSE,"PL";#N/A,#N/A,FALSE,"처분";#N/A,#N/A,FALSE,"현금";#N/A,#N/A,FALSE,"매출";#N/A,#N/A,FALSE,"원가";#N/A,#N/A,FALSE,"경영"}</definedName>
    <definedName name="ㄴㅇ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ㅇㄴ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편집" hidden="1">{#N/A,#N/A,FALSE,"BS";#N/A,#N/A,FALSE,"PL";#N/A,#N/A,FALSE,"처분";#N/A,#N/A,FALSE,"현금";#N/A,#N/A,FALSE,"매출";#N/A,#N/A,FALSE,"원가";#N/A,#N/A,FALSE,"경영"}</definedName>
    <definedName name="현금및등가물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89" i="1" l="1"/>
  <c r="O87" i="1"/>
  <c r="K86" i="1"/>
  <c r="K85" i="1"/>
  <c r="K84" i="1"/>
  <c r="K83" i="1"/>
  <c r="K82" i="1"/>
  <c r="G87" i="1"/>
  <c r="G86" i="1"/>
  <c r="J84" i="1"/>
  <c r="F83" i="1"/>
  <c r="F82" i="1"/>
  <c r="F81" i="1"/>
  <c r="H83" i="1" l="1"/>
  <c r="O84" i="1"/>
  <c r="H87" i="1"/>
  <c r="G81" i="1"/>
  <c r="I83" i="1"/>
  <c r="I87" i="1"/>
  <c r="H81" i="1"/>
  <c r="J83" i="1"/>
  <c r="L85" i="1"/>
  <c r="I81" i="1"/>
  <c r="M85" i="1"/>
  <c r="L89" i="1"/>
  <c r="J81" i="1"/>
  <c r="L83" i="1"/>
  <c r="N85" i="1"/>
  <c r="M83" i="1"/>
  <c r="O85" i="1"/>
  <c r="G82" i="1"/>
  <c r="N83" i="1"/>
  <c r="H82" i="1"/>
  <c r="I84" i="1"/>
  <c r="I82" i="1"/>
  <c r="M86" i="1"/>
  <c r="J82" i="1"/>
  <c r="L84" i="1"/>
  <c r="N86" i="1"/>
  <c r="M84" i="1"/>
  <c r="O86" i="1"/>
  <c r="G83" i="1"/>
  <c r="N84" i="1"/>
  <c r="K38" i="1"/>
  <c r="K73" i="1" s="1"/>
  <c r="K91" i="1" s="1"/>
  <c r="F88" i="1"/>
  <c r="G88" i="1"/>
  <c r="J88" i="1"/>
  <c r="I88" i="1"/>
  <c r="H88" i="1"/>
  <c r="F89" i="1"/>
  <c r="J89" i="1"/>
  <c r="I89" i="1"/>
  <c r="K81" i="1"/>
  <c r="N81" i="1"/>
  <c r="M81" i="1"/>
  <c r="L81" i="1"/>
  <c r="O81" i="1"/>
  <c r="F45" i="1"/>
  <c r="F80" i="1" s="1"/>
  <c r="F98" i="1" s="1"/>
  <c r="G89" i="1"/>
  <c r="H89" i="1"/>
  <c r="K87" i="1"/>
  <c r="N87" i="1"/>
  <c r="M87" i="1"/>
  <c r="L87" i="1"/>
  <c r="F41" i="1"/>
  <c r="F76" i="1" s="1"/>
  <c r="F85" i="1"/>
  <c r="G85" i="1"/>
  <c r="J85" i="1"/>
  <c r="I85" i="1"/>
  <c r="H85" i="1"/>
  <c r="K88" i="1"/>
  <c r="M88" i="1"/>
  <c r="O88" i="1"/>
  <c r="N88" i="1"/>
  <c r="L88" i="1"/>
  <c r="F84" i="1"/>
  <c r="H84" i="1"/>
  <c r="G84" i="1"/>
  <c r="F42" i="1"/>
  <c r="F77" i="1" s="1"/>
  <c r="F86" i="1"/>
  <c r="I86" i="1"/>
  <c r="H86" i="1"/>
  <c r="J86" i="1"/>
  <c r="K89" i="1"/>
  <c r="O89" i="1"/>
  <c r="N89" i="1"/>
  <c r="F43" i="1"/>
  <c r="F78" i="1" s="1"/>
  <c r="K37" i="1"/>
  <c r="K72" i="1" s="1"/>
  <c r="F87" i="1"/>
  <c r="J87" i="1"/>
  <c r="N82" i="1"/>
  <c r="O82" i="1"/>
  <c r="L86" i="1"/>
  <c r="L82" i="1"/>
  <c r="M82" i="1"/>
  <c r="O83" i="1"/>
  <c r="K40" i="1"/>
  <c r="K75" i="1" s="1"/>
  <c r="K93" i="1" s="1"/>
  <c r="N42" i="1"/>
  <c r="N77" i="1" s="1"/>
  <c r="H43" i="1"/>
  <c r="H78" i="1" s="1"/>
  <c r="K39" i="1"/>
  <c r="K74" i="1" s="1"/>
  <c r="K92" i="1" s="1"/>
  <c r="F38" i="1"/>
  <c r="F73" i="1" s="1"/>
  <c r="F91" i="1" s="1"/>
  <c r="K44" i="1"/>
  <c r="K79" i="1" s="1"/>
  <c r="K97" i="1" s="1"/>
  <c r="F39" i="1"/>
  <c r="F74" i="1" s="1"/>
  <c r="F92" i="1" s="1"/>
  <c r="K45" i="1"/>
  <c r="K80" i="1" s="1"/>
  <c r="K98" i="1" s="1"/>
  <c r="F37" i="1"/>
  <c r="F72" i="1" s="1"/>
  <c r="F40" i="1"/>
  <c r="F75" i="1" s="1"/>
  <c r="F93" i="1" s="1"/>
  <c r="K43" i="1"/>
  <c r="K78" i="1" s="1"/>
  <c r="N39" i="1"/>
  <c r="N74" i="1" s="1"/>
  <c r="K42" i="1"/>
  <c r="K77" i="1" s="1"/>
  <c r="K95" i="1" s="1"/>
  <c r="N40" i="1"/>
  <c r="N75" i="1" s="1"/>
  <c r="H37" i="1"/>
  <c r="H72" i="1" s="1"/>
  <c r="K41" i="1"/>
  <c r="K76" i="1" s="1"/>
  <c r="K94" i="1" s="1"/>
  <c r="O40" i="1"/>
  <c r="O75" i="1" s="1"/>
  <c r="I37" i="1"/>
  <c r="I72" i="1" s="1"/>
  <c r="I90" i="1" s="1"/>
  <c r="L43" i="1"/>
  <c r="L78" i="1" s="1"/>
  <c r="J37" i="1"/>
  <c r="J72" i="1" s="1"/>
  <c r="J90" i="1" s="1"/>
  <c r="J44" i="1"/>
  <c r="J79" i="1" s="1"/>
  <c r="J97" i="1" s="1"/>
  <c r="F44" i="1"/>
  <c r="F79" i="1" s="1"/>
  <c r="F97" i="1" s="1"/>
  <c r="L44" i="1"/>
  <c r="L79" i="1" s="1"/>
  <c r="J38" i="1"/>
  <c r="J73" i="1" s="1"/>
  <c r="L39" i="1"/>
  <c r="L74" i="1" s="1"/>
  <c r="L92" i="1" s="1"/>
  <c r="M44" i="1"/>
  <c r="M79" i="1" s="1"/>
  <c r="M39" i="1"/>
  <c r="M74" i="1" s="1"/>
  <c r="N45" i="1"/>
  <c r="N80" i="1" s="1"/>
  <c r="N98" i="1" s="1"/>
  <c r="H42" i="1"/>
  <c r="H77" i="1" s="1"/>
  <c r="M38" i="1"/>
  <c r="M73" i="1" s="1"/>
  <c r="M91" i="1" s="1"/>
  <c r="G41" i="1"/>
  <c r="G76" i="1" s="1"/>
  <c r="G94" i="1" s="1"/>
  <c r="I42" i="1"/>
  <c r="I77" i="1" s="1"/>
  <c r="O45" i="1"/>
  <c r="O80" i="1" s="1"/>
  <c r="O98" i="1" s="1"/>
  <c r="N44" i="1"/>
  <c r="N79" i="1" s="1"/>
  <c r="N97" i="1" s="1"/>
  <c r="M37" i="1"/>
  <c r="M72" i="1" s="1"/>
  <c r="O38" i="1"/>
  <c r="O73" i="1" s="1"/>
  <c r="G40" i="1"/>
  <c r="G75" i="1" s="1"/>
  <c r="I41" i="1"/>
  <c r="I76" i="1" s="1"/>
  <c r="M43" i="1"/>
  <c r="M78" i="1" s="1"/>
  <c r="M96" i="1" s="1"/>
  <c r="O44" i="1"/>
  <c r="O79" i="1" s="1"/>
  <c r="O97" i="1" s="1"/>
  <c r="G42" i="1"/>
  <c r="G77" i="1" s="1"/>
  <c r="G95" i="1" s="1"/>
  <c r="L38" i="1"/>
  <c r="L73" i="1" s="1"/>
  <c r="J43" i="1"/>
  <c r="J78" i="1" s="1"/>
  <c r="L37" i="1"/>
  <c r="L72" i="1" s="1"/>
  <c r="N37" i="1"/>
  <c r="N72" i="1" s="1"/>
  <c r="H40" i="1"/>
  <c r="H75" i="1" s="1"/>
  <c r="H93" i="1" s="1"/>
  <c r="J41" i="1"/>
  <c r="J76" i="1" s="1"/>
  <c r="L42" i="1"/>
  <c r="L77" i="1" s="1"/>
  <c r="N43" i="1"/>
  <c r="N78" i="1" s="1"/>
  <c r="N96" i="1" s="1"/>
  <c r="I43" i="1"/>
  <c r="I78" i="1" s="1"/>
  <c r="O39" i="1"/>
  <c r="O74" i="1" s="1"/>
  <c r="O92" i="1" s="1"/>
  <c r="N38" i="1"/>
  <c r="N73" i="1" s="1"/>
  <c r="H41" i="1"/>
  <c r="H76" i="1" s="1"/>
  <c r="J42" i="1"/>
  <c r="J77" i="1" s="1"/>
  <c r="J95" i="1" s="1"/>
  <c r="O37" i="1"/>
  <c r="O72" i="1" s="1"/>
  <c r="G39" i="1"/>
  <c r="G74" i="1" s="1"/>
  <c r="I40" i="1"/>
  <c r="I75" i="1" s="1"/>
  <c r="M42" i="1"/>
  <c r="M77" i="1" s="1"/>
  <c r="M95" i="1" s="1"/>
  <c r="O43" i="1"/>
  <c r="O78" i="1" s="1"/>
  <c r="O96" i="1" s="1"/>
  <c r="G45" i="1"/>
  <c r="G80" i="1" s="1"/>
  <c r="G98" i="1" s="1"/>
  <c r="L45" i="1"/>
  <c r="L80" i="1" s="1"/>
  <c r="L98" i="1" s="1"/>
  <c r="H39" i="1"/>
  <c r="H74" i="1" s="1"/>
  <c r="J40" i="1"/>
  <c r="J75" i="1" s="1"/>
  <c r="J93" i="1" s="1"/>
  <c r="L41" i="1"/>
  <c r="L76" i="1" s="1"/>
  <c r="H45" i="1"/>
  <c r="H80" i="1" s="1"/>
  <c r="H98" i="1" s="1"/>
  <c r="G38" i="1"/>
  <c r="G73" i="1" s="1"/>
  <c r="G91" i="1" s="1"/>
  <c r="I39" i="1"/>
  <c r="I74" i="1" s="1"/>
  <c r="M41" i="1"/>
  <c r="M76" i="1" s="1"/>
  <c r="M94" i="1" s="1"/>
  <c r="O42" i="1"/>
  <c r="O77" i="1" s="1"/>
  <c r="G44" i="1"/>
  <c r="G79" i="1" s="1"/>
  <c r="I45" i="1"/>
  <c r="I80" i="1" s="1"/>
  <c r="M45" i="1"/>
  <c r="M80" i="1" s="1"/>
  <c r="M98" i="1" s="1"/>
  <c r="H38" i="1"/>
  <c r="H73" i="1" s="1"/>
  <c r="H91" i="1" s="1"/>
  <c r="J39" i="1"/>
  <c r="J74" i="1" s="1"/>
  <c r="L40" i="1"/>
  <c r="L75" i="1" s="1"/>
  <c r="L93" i="1" s="1"/>
  <c r="N41" i="1"/>
  <c r="N76" i="1" s="1"/>
  <c r="N94" i="1" s="1"/>
  <c r="H44" i="1"/>
  <c r="H79" i="1" s="1"/>
  <c r="H97" i="1" s="1"/>
  <c r="J45" i="1"/>
  <c r="J80" i="1" s="1"/>
  <c r="G37" i="1"/>
  <c r="G72" i="1" s="1"/>
  <c r="I38" i="1"/>
  <c r="I73" i="1" s="1"/>
  <c r="I91" i="1" s="1"/>
  <c r="M40" i="1"/>
  <c r="M75" i="1" s="1"/>
  <c r="O41" i="1"/>
  <c r="O76" i="1" s="1"/>
  <c r="O94" i="1" s="1"/>
  <c r="G43" i="1"/>
  <c r="G78" i="1" s="1"/>
  <c r="G96" i="1" s="1"/>
  <c r="I44" i="1"/>
  <c r="I79" i="1" s="1"/>
  <c r="T80" i="1" l="1"/>
  <c r="J98" i="1"/>
  <c r="T89" i="1" s="1"/>
  <c r="G93" i="1"/>
  <c r="S79" i="1"/>
  <c r="AC79" i="1" s="1"/>
  <c r="I97" i="1"/>
  <c r="L95" i="1"/>
  <c r="V86" i="1" s="1"/>
  <c r="Y73" i="1"/>
  <c r="AI73" i="1" s="1"/>
  <c r="AS73" i="1" s="1"/>
  <c r="BC73" i="1" s="1"/>
  <c r="O91" i="1"/>
  <c r="J91" i="1"/>
  <c r="X74" i="1"/>
  <c r="AH74" i="1" s="1"/>
  <c r="N92" i="1"/>
  <c r="S80" i="1"/>
  <c r="I98" i="1"/>
  <c r="Y96" i="1"/>
  <c r="T76" i="1"/>
  <c r="AD76" i="1" s="1"/>
  <c r="J94" i="1"/>
  <c r="W72" i="1"/>
  <c r="AG72" i="1" s="1"/>
  <c r="AQ72" i="1" s="1"/>
  <c r="BA72" i="1" s="1"/>
  <c r="M90" i="1"/>
  <c r="W81" i="1" s="1"/>
  <c r="L97" i="1"/>
  <c r="V88" i="1" s="1"/>
  <c r="K96" i="1"/>
  <c r="Q79" i="1"/>
  <c r="AA79" i="1" s="1"/>
  <c r="G97" i="1"/>
  <c r="W75" i="1"/>
  <c r="M93" i="1"/>
  <c r="I93" i="1"/>
  <c r="Q74" i="1"/>
  <c r="G92" i="1"/>
  <c r="V73" i="1"/>
  <c r="L91" i="1"/>
  <c r="W95" i="1"/>
  <c r="P93" i="1"/>
  <c r="O95" i="1"/>
  <c r="Y86" i="1" s="1"/>
  <c r="N90" i="1"/>
  <c r="F90" i="1"/>
  <c r="V72" i="1"/>
  <c r="L90" i="1"/>
  <c r="S77" i="1"/>
  <c r="I95" i="1"/>
  <c r="Q72" i="1"/>
  <c r="AA72" i="1" s="1"/>
  <c r="G90" i="1"/>
  <c r="Q81" i="1" s="1"/>
  <c r="I92" i="1"/>
  <c r="Y72" i="1"/>
  <c r="AI72" i="1" s="1"/>
  <c r="O90" i="1"/>
  <c r="J96" i="1"/>
  <c r="L96" i="1"/>
  <c r="P92" i="1"/>
  <c r="F95" i="1"/>
  <c r="R98" i="1"/>
  <c r="R76" i="1"/>
  <c r="AB76" i="1" s="1"/>
  <c r="H94" i="1"/>
  <c r="R77" i="1"/>
  <c r="H95" i="1"/>
  <c r="Y75" i="1"/>
  <c r="AI75" i="1" s="1"/>
  <c r="O93" i="1"/>
  <c r="F94" i="1"/>
  <c r="X94" i="1"/>
  <c r="L94" i="1"/>
  <c r="X73" i="1"/>
  <c r="AH73" i="1" s="1"/>
  <c r="N91" i="1"/>
  <c r="Y97" i="1"/>
  <c r="K90" i="1"/>
  <c r="V93" i="1"/>
  <c r="W74" i="1"/>
  <c r="M92" i="1"/>
  <c r="H90" i="1"/>
  <c r="H96" i="1"/>
  <c r="P78" i="1"/>
  <c r="Z78" i="1" s="1"/>
  <c r="AJ78" i="1" s="1"/>
  <c r="F96" i="1"/>
  <c r="J92" i="1"/>
  <c r="R74" i="1"/>
  <c r="H92" i="1"/>
  <c r="S78" i="1"/>
  <c r="AC78" i="1" s="1"/>
  <c r="AM78" i="1" s="1"/>
  <c r="I96" i="1"/>
  <c r="S76" i="1"/>
  <c r="AC76" i="1" s="1"/>
  <c r="I94" i="1"/>
  <c r="M97" i="1"/>
  <c r="N93" i="1"/>
  <c r="X77" i="1"/>
  <c r="AH77" i="1" s="1"/>
  <c r="AR77" i="1" s="1"/>
  <c r="N95" i="1"/>
  <c r="Y83" i="1"/>
  <c r="Y92" i="1" s="1"/>
  <c r="X88" i="1"/>
  <c r="X97" i="1" s="1"/>
  <c r="V89" i="1"/>
  <c r="T88" i="1"/>
  <c r="T97" i="1" s="1"/>
  <c r="R88" i="1"/>
  <c r="S89" i="1"/>
  <c r="W82" i="1"/>
  <c r="V81" i="1"/>
  <c r="Q86" i="1"/>
  <c r="X83" i="1"/>
  <c r="V84" i="1"/>
  <c r="Q89" i="1"/>
  <c r="X81" i="1"/>
  <c r="R89" i="1"/>
  <c r="U89" i="1"/>
  <c r="Y88" i="1"/>
  <c r="V83" i="1"/>
  <c r="X84" i="1"/>
  <c r="Q78" i="1"/>
  <c r="AA78" i="1" s="1"/>
  <c r="AK78" i="1" s="1"/>
  <c r="X78" i="1"/>
  <c r="AH78" i="1" s="1"/>
  <c r="S73" i="1"/>
  <c r="AC73" i="1" s="1"/>
  <c r="W76" i="1"/>
  <c r="AG76" i="1" s="1"/>
  <c r="AQ76" i="1" s="1"/>
  <c r="BA76" i="1" s="1"/>
  <c r="R75" i="1"/>
  <c r="AB75" i="1" s="1"/>
  <c r="AL75" i="1" s="1"/>
  <c r="AV75" i="1" s="1"/>
  <c r="Y87" i="1"/>
  <c r="Y80" i="1"/>
  <c r="AI80" i="1" s="1"/>
  <c r="P84" i="1"/>
  <c r="R78" i="1"/>
  <c r="AB78" i="1" s="1"/>
  <c r="AL78" i="1" s="1"/>
  <c r="AV78" i="1" s="1"/>
  <c r="Q73" i="1"/>
  <c r="AA73" i="1" s="1"/>
  <c r="T86" i="1"/>
  <c r="Q76" i="1"/>
  <c r="AA76" i="1" s="1"/>
  <c r="T72" i="1"/>
  <c r="AD72" i="1" s="1"/>
  <c r="AN72" i="1" s="1"/>
  <c r="X85" i="1"/>
  <c r="V85" i="1"/>
  <c r="V78" i="1"/>
  <c r="AF78" i="1" s="1"/>
  <c r="P83" i="1"/>
  <c r="S72" i="1"/>
  <c r="AC72" i="1" s="1"/>
  <c r="AM72" i="1" s="1"/>
  <c r="AW72" i="1" s="1"/>
  <c r="U79" i="1"/>
  <c r="X80" i="1"/>
  <c r="AH80" i="1" s="1"/>
  <c r="AR80" i="1" s="1"/>
  <c r="P82" i="1"/>
  <c r="P91" i="1" s="1"/>
  <c r="Q83" i="1"/>
  <c r="T75" i="1"/>
  <c r="AD75" i="1" s="1"/>
  <c r="AN75" i="1" s="1"/>
  <c r="AX75" i="1" s="1"/>
  <c r="R73" i="1"/>
  <c r="AB73" i="1" s="1"/>
  <c r="W78" i="1"/>
  <c r="AG78" i="1" s="1"/>
  <c r="U85" i="1"/>
  <c r="W80" i="1"/>
  <c r="W79" i="1"/>
  <c r="AG79" i="1" s="1"/>
  <c r="AQ79" i="1" s="1"/>
  <c r="BA79" i="1" s="1"/>
  <c r="W86" i="1"/>
  <c r="Y84" i="1"/>
  <c r="Q88" i="1"/>
  <c r="Y76" i="1"/>
  <c r="AI76" i="1" s="1"/>
  <c r="T73" i="1"/>
  <c r="AD73" i="1" s="1"/>
  <c r="U77" i="1"/>
  <c r="AE77" i="1" s="1"/>
  <c r="S75" i="1"/>
  <c r="AC75" i="1" s="1"/>
  <c r="AM75" i="1" s="1"/>
  <c r="X79" i="1"/>
  <c r="AH79" i="1" s="1"/>
  <c r="AR79" i="1" s="1"/>
  <c r="BB79" i="1" s="1"/>
  <c r="V74" i="1"/>
  <c r="AF74" i="1" s="1"/>
  <c r="U74" i="1"/>
  <c r="W77" i="1"/>
  <c r="X75" i="1"/>
  <c r="AH75" i="1" s="1"/>
  <c r="Y78" i="1"/>
  <c r="AI78" i="1" s="1"/>
  <c r="T79" i="1"/>
  <c r="AD79" i="1" s="1"/>
  <c r="AN79" i="1" s="1"/>
  <c r="V80" i="1"/>
  <c r="AF80" i="1" s="1"/>
  <c r="Q80" i="1"/>
  <c r="Q98" i="1" s="1"/>
  <c r="Y79" i="1"/>
  <c r="AI79" i="1" s="1"/>
  <c r="W73" i="1"/>
  <c r="AG73" i="1" s="1"/>
  <c r="AQ73" i="1" s="1"/>
  <c r="BA73" i="1" s="1"/>
  <c r="P72" i="1"/>
  <c r="Q75" i="1"/>
  <c r="X76" i="1"/>
  <c r="AH76" i="1" s="1"/>
  <c r="AR76" i="1" s="1"/>
  <c r="BB76" i="1" s="1"/>
  <c r="Q77" i="1"/>
  <c r="AA77" i="1" s="1"/>
  <c r="U73" i="1"/>
  <c r="AE73" i="1" s="1"/>
  <c r="AO73" i="1" s="1"/>
  <c r="T74" i="1"/>
  <c r="V75" i="1"/>
  <c r="AF75" i="1" s="1"/>
  <c r="R79" i="1"/>
  <c r="AB79" i="1" s="1"/>
  <c r="T77" i="1"/>
  <c r="T95" i="1" s="1"/>
  <c r="V76" i="1"/>
  <c r="AF76" i="1" s="1"/>
  <c r="AP76" i="1" s="1"/>
  <c r="S74" i="1"/>
  <c r="AC74" i="1" s="1"/>
  <c r="Y77" i="1"/>
  <c r="AI77" i="1" s="1"/>
  <c r="U78" i="1"/>
  <c r="AE78" i="1" s="1"/>
  <c r="Y74" i="1"/>
  <c r="AI74" i="1" s="1"/>
  <c r="AS74" i="1" s="1"/>
  <c r="T78" i="1"/>
  <c r="AD78" i="1" s="1"/>
  <c r="AN78" i="1" s="1"/>
  <c r="V79" i="1"/>
  <c r="AF79" i="1" s="1"/>
  <c r="AP79" i="1" s="1"/>
  <c r="R80" i="1"/>
  <c r="V77" i="1"/>
  <c r="AF77" i="1" s="1"/>
  <c r="X72" i="1"/>
  <c r="AH72" i="1" s="1"/>
  <c r="R72" i="1"/>
  <c r="AB72" i="1" s="1"/>
  <c r="AL72" i="1" s="1"/>
  <c r="AV72" i="1" s="1"/>
  <c r="U80" i="1"/>
  <c r="AE80" i="1" s="1"/>
  <c r="U76" i="1"/>
  <c r="U94" i="1" s="1"/>
  <c r="U72" i="1"/>
  <c r="AF73" i="1"/>
  <c r="AP73" i="1" s="1"/>
  <c r="U75" i="1"/>
  <c r="AS75" i="1"/>
  <c r="AN76" i="1"/>
  <c r="AG74" i="1"/>
  <c r="AG80" i="1"/>
  <c r="AD80" i="1"/>
  <c r="AE79" i="1"/>
  <c r="P74" i="1"/>
  <c r="AW78" i="1"/>
  <c r="AC77" i="1"/>
  <c r="AR73" i="1"/>
  <c r="P80" i="1"/>
  <c r="AB77" i="1"/>
  <c r="AF72" i="1"/>
  <c r="AR74" i="1"/>
  <c r="P73" i="1"/>
  <c r="AC80" i="1"/>
  <c r="P77" i="1"/>
  <c r="AA74" i="1"/>
  <c r="AG75" i="1"/>
  <c r="P76" i="1"/>
  <c r="AS72" i="1"/>
  <c r="P75" i="1"/>
  <c r="P79" i="1"/>
  <c r="AB74" i="1"/>
  <c r="U93" i="1" l="1"/>
  <c r="W98" i="1"/>
  <c r="U92" i="1"/>
  <c r="R92" i="1"/>
  <c r="U98" i="1"/>
  <c r="P81" i="1"/>
  <c r="P90" i="1" s="1"/>
  <c r="Q92" i="1"/>
  <c r="AA83" i="1" s="1"/>
  <c r="W91" i="1"/>
  <c r="X92" i="1"/>
  <c r="V92" i="1"/>
  <c r="AH94" i="1"/>
  <c r="V90" i="1"/>
  <c r="S90" i="1"/>
  <c r="T96" i="1"/>
  <c r="Y98" i="1"/>
  <c r="Q93" i="1"/>
  <c r="R94" i="1"/>
  <c r="X90" i="1"/>
  <c r="Y95" i="1"/>
  <c r="V97" i="1"/>
  <c r="V98" i="1"/>
  <c r="W93" i="1"/>
  <c r="V95" i="1"/>
  <c r="S95" i="1"/>
  <c r="P96" i="1"/>
  <c r="S92" i="1"/>
  <c r="Q90" i="1"/>
  <c r="R96" i="1"/>
  <c r="W90" i="1"/>
  <c r="AG81" i="1" s="1"/>
  <c r="X93" i="1"/>
  <c r="T90" i="1"/>
  <c r="T87" i="1"/>
  <c r="R83" i="1"/>
  <c r="AG95" i="1"/>
  <c r="Q95" i="1"/>
  <c r="R81" i="1"/>
  <c r="R90" i="1" s="1"/>
  <c r="S94" i="1"/>
  <c r="V94" i="1"/>
  <c r="P95" i="1"/>
  <c r="Y94" i="1"/>
  <c r="R97" i="1"/>
  <c r="S83" i="1"/>
  <c r="S98" i="1"/>
  <c r="T98" i="1"/>
  <c r="AD89" i="1" s="1"/>
  <c r="T83" i="1"/>
  <c r="T92" i="1" s="1"/>
  <c r="T93" i="1"/>
  <c r="Y93" i="1"/>
  <c r="Q94" i="1"/>
  <c r="Q97" i="1"/>
  <c r="AF88" i="1"/>
  <c r="AD86" i="1"/>
  <c r="AD95" i="1" s="1"/>
  <c r="Z72" i="1"/>
  <c r="AJ72" i="1" s="1"/>
  <c r="AT72" i="1" s="1"/>
  <c r="AA89" i="1"/>
  <c r="AH85" i="1"/>
  <c r="AH81" i="1"/>
  <c r="Z83" i="1"/>
  <c r="Z84" i="1"/>
  <c r="Z93" i="1" s="1"/>
  <c r="AA81" i="1"/>
  <c r="AG86" i="1"/>
  <c r="AE85" i="1"/>
  <c r="AA88" i="1"/>
  <c r="AC89" i="1"/>
  <c r="AB88" i="1"/>
  <c r="AI88" i="1"/>
  <c r="AI97" i="1" s="1"/>
  <c r="Q84" i="1"/>
  <c r="X82" i="1"/>
  <c r="X91" i="1" s="1"/>
  <c r="V82" i="1"/>
  <c r="V91" i="1" s="1"/>
  <c r="P89" i="1"/>
  <c r="P98" i="1" s="1"/>
  <c r="T84" i="1"/>
  <c r="S85" i="1"/>
  <c r="R85" i="1"/>
  <c r="AF85" i="1"/>
  <c r="X87" i="1"/>
  <c r="X96" i="1" s="1"/>
  <c r="Y81" i="1"/>
  <c r="Y90" i="1" s="1"/>
  <c r="S84" i="1"/>
  <c r="S93" i="1" s="1"/>
  <c r="Q87" i="1"/>
  <c r="Q96" i="1" s="1"/>
  <c r="W84" i="1"/>
  <c r="AI84" i="1"/>
  <c r="S87" i="1"/>
  <c r="S96" i="1" s="1"/>
  <c r="Q85" i="1"/>
  <c r="U87" i="1"/>
  <c r="U96" i="1" s="1"/>
  <c r="W88" i="1"/>
  <c r="W97" i="1" s="1"/>
  <c r="W83" i="1"/>
  <c r="W92" i="1" s="1"/>
  <c r="W89" i="1"/>
  <c r="X86" i="1"/>
  <c r="X95" i="1" s="1"/>
  <c r="P88" i="1"/>
  <c r="P97" i="1" s="1"/>
  <c r="U86" i="1"/>
  <c r="U95" i="1" s="1"/>
  <c r="U81" i="1"/>
  <c r="U90" i="1" s="1"/>
  <c r="R84" i="1"/>
  <c r="R93" i="1" s="1"/>
  <c r="U82" i="1"/>
  <c r="U91" i="1" s="1"/>
  <c r="P86" i="1"/>
  <c r="S81" i="1"/>
  <c r="V87" i="1"/>
  <c r="V96" i="1" s="1"/>
  <c r="Y89" i="1"/>
  <c r="AF84" i="1"/>
  <c r="AF93" i="1" s="1"/>
  <c r="S88" i="1"/>
  <c r="S97" i="1" s="1"/>
  <c r="T82" i="1"/>
  <c r="T91" i="1" s="1"/>
  <c r="W87" i="1"/>
  <c r="W96" i="1" s="1"/>
  <c r="W85" i="1"/>
  <c r="W94" i="1" s="1"/>
  <c r="AH83" i="1"/>
  <c r="U84" i="1"/>
  <c r="U83" i="1"/>
  <c r="T85" i="1"/>
  <c r="T94" i="1" s="1"/>
  <c r="Y85" i="1"/>
  <c r="R82" i="1"/>
  <c r="R91" i="1" s="1"/>
  <c r="Z82" i="1"/>
  <c r="P85" i="1"/>
  <c r="P94" i="1" s="1"/>
  <c r="AB89" i="1"/>
  <c r="AB98" i="1" s="1"/>
  <c r="S86" i="1"/>
  <c r="X89" i="1"/>
  <c r="X98" i="1" s="1"/>
  <c r="Q82" i="1"/>
  <c r="Q91" i="1" s="1"/>
  <c r="S82" i="1"/>
  <c r="S91" i="1" s="1"/>
  <c r="AF81" i="1"/>
  <c r="R87" i="1"/>
  <c r="P87" i="1"/>
  <c r="U88" i="1"/>
  <c r="U97" i="1" s="1"/>
  <c r="T81" i="1"/>
  <c r="R86" i="1"/>
  <c r="R95" i="1" s="1"/>
  <c r="Y82" i="1"/>
  <c r="Y91" i="1" s="1"/>
  <c r="AG77" i="1"/>
  <c r="AQ77" i="1" s="1"/>
  <c r="AD74" i="1"/>
  <c r="AA80" i="1"/>
  <c r="AA98" i="1" s="1"/>
  <c r="AE74" i="1"/>
  <c r="AA75" i="1"/>
  <c r="AB80" i="1"/>
  <c r="AL80" i="1" s="1"/>
  <c r="AD77" i="1"/>
  <c r="AN77" i="1" s="1"/>
  <c r="AE72" i="1"/>
  <c r="AO72" i="1" s="1"/>
  <c r="AK72" i="1"/>
  <c r="AE76" i="1"/>
  <c r="AO76" i="1" s="1"/>
  <c r="AE75" i="1"/>
  <c r="AO75" i="1" s="1"/>
  <c r="AN73" i="1"/>
  <c r="AU78" i="1"/>
  <c r="AM74" i="1"/>
  <c r="AK79" i="1"/>
  <c r="BC75" i="1"/>
  <c r="AP80" i="1"/>
  <c r="AK76" i="1"/>
  <c r="BB74" i="1"/>
  <c r="AR72" i="1"/>
  <c r="AS77" i="1"/>
  <c r="AX78" i="1"/>
  <c r="AO79" i="1"/>
  <c r="AS79" i="1"/>
  <c r="Z74" i="1"/>
  <c r="Z92" i="1" s="1"/>
  <c r="BC72" i="1"/>
  <c r="AK74" i="1"/>
  <c r="AQ78" i="1"/>
  <c r="AO78" i="1"/>
  <c r="AP74" i="1"/>
  <c r="BB77" i="1"/>
  <c r="AM79" i="1"/>
  <c r="AK73" i="1"/>
  <c r="BC74" i="1"/>
  <c r="AP75" i="1"/>
  <c r="AT78" i="1"/>
  <c r="Z73" i="1"/>
  <c r="Z91" i="1" s="1"/>
  <c r="AP77" i="1"/>
  <c r="AQ75" i="1"/>
  <c r="AX79" i="1"/>
  <c r="AM77" i="1"/>
  <c r="AN80" i="1"/>
  <c r="AX76" i="1"/>
  <c r="AS78" i="1"/>
  <c r="Z75" i="1"/>
  <c r="Z77" i="1"/>
  <c r="AL73" i="1"/>
  <c r="AL77" i="1"/>
  <c r="AQ80" i="1"/>
  <c r="AZ73" i="1"/>
  <c r="AW75" i="1"/>
  <c r="Z76" i="1"/>
  <c r="AX72" i="1"/>
  <c r="AY73" i="1"/>
  <c r="AL76" i="1"/>
  <c r="BB80" i="1"/>
  <c r="AR78" i="1"/>
  <c r="AK77" i="1"/>
  <c r="AM73" i="1"/>
  <c r="AL74" i="1"/>
  <c r="AL79" i="1"/>
  <c r="AO80" i="1"/>
  <c r="Z80" i="1"/>
  <c r="AZ79" i="1"/>
  <c r="AZ76" i="1"/>
  <c r="AR75" i="1"/>
  <c r="AP78" i="1"/>
  <c r="AS80" i="1"/>
  <c r="AM80" i="1"/>
  <c r="Z79" i="1"/>
  <c r="AS76" i="1"/>
  <c r="AM76" i="1"/>
  <c r="AP72" i="1"/>
  <c r="BB73" i="1"/>
  <c r="AO77" i="1"/>
  <c r="AQ74" i="1"/>
  <c r="AJ91" i="1" l="1"/>
  <c r="Z98" i="1"/>
  <c r="AS97" i="1"/>
  <c r="AJ92" i="1"/>
  <c r="AI91" i="1"/>
  <c r="AE96" i="1"/>
  <c r="AE91" i="1"/>
  <c r="AA91" i="1"/>
  <c r="AP84" i="1"/>
  <c r="AP93" i="1" s="1"/>
  <c r="AZ84" i="1" s="1"/>
  <c r="AD83" i="1"/>
  <c r="AD92" i="1" s="1"/>
  <c r="Z90" i="1"/>
  <c r="Z81" i="1"/>
  <c r="AD91" i="1"/>
  <c r="Z96" i="1"/>
  <c r="AI93" i="1"/>
  <c r="AA93" i="1"/>
  <c r="AE92" i="1"/>
  <c r="AD93" i="1"/>
  <c r="AF94" i="1"/>
  <c r="AH92" i="1"/>
  <c r="AC94" i="1"/>
  <c r="AG91" i="1"/>
  <c r="AD98" i="1"/>
  <c r="AA92" i="1"/>
  <c r="AC98" i="1"/>
  <c r="AM89" i="1" s="1"/>
  <c r="AE95" i="1"/>
  <c r="AG90" i="1"/>
  <c r="AQ81" i="1" s="1"/>
  <c r="AL88" i="1"/>
  <c r="AG98" i="1"/>
  <c r="AE93" i="1"/>
  <c r="AF97" i="1"/>
  <c r="AE94" i="1"/>
  <c r="AB83" i="1"/>
  <c r="AB92" i="1" s="1"/>
  <c r="AA97" i="1"/>
  <c r="AI98" i="1"/>
  <c r="AF98" i="1"/>
  <c r="AA90" i="1"/>
  <c r="AK81" i="1" s="1"/>
  <c r="AF90" i="1"/>
  <c r="AP81" i="1" s="1"/>
  <c r="AE98" i="1"/>
  <c r="AB97" i="1"/>
  <c r="AC92" i="1"/>
  <c r="AH90" i="1"/>
  <c r="AR81" i="1" s="1"/>
  <c r="AN74" i="1"/>
  <c r="AX74" i="1" s="1"/>
  <c r="AS84" i="1"/>
  <c r="AI85" i="1"/>
  <c r="AI94" i="1" s="1"/>
  <c r="AH82" i="1"/>
  <c r="AH91" i="1" s="1"/>
  <c r="AS88" i="1"/>
  <c r="AC82" i="1"/>
  <c r="AC91" i="1" s="1"/>
  <c r="AA87" i="1"/>
  <c r="AA96" i="1" s="1"/>
  <c r="AI89" i="1"/>
  <c r="AD85" i="1"/>
  <c r="AD94" i="1" s="1"/>
  <c r="Z88" i="1"/>
  <c r="AC88" i="1"/>
  <c r="AC97" i="1" s="1"/>
  <c r="AC84" i="1"/>
  <c r="AC93" i="1" s="1"/>
  <c r="AI81" i="1"/>
  <c r="AI90" i="1" s="1"/>
  <c r="AI82" i="1"/>
  <c r="AH86" i="1"/>
  <c r="AH95" i="1" s="1"/>
  <c r="AG88" i="1"/>
  <c r="AG97" i="1" s="1"/>
  <c r="AB86" i="1"/>
  <c r="AB95" i="1" s="1"/>
  <c r="AG89" i="1"/>
  <c r="AE82" i="1"/>
  <c r="AD82" i="1"/>
  <c r="AB84" i="1"/>
  <c r="AB93" i="1" s="1"/>
  <c r="AD84" i="1"/>
  <c r="AE81" i="1"/>
  <c r="AE90" i="1" s="1"/>
  <c r="AB82" i="1"/>
  <c r="AB91" i="1" s="1"/>
  <c r="AF82" i="1"/>
  <c r="AF91" i="1" s="1"/>
  <c r="AA86" i="1"/>
  <c r="AA95" i="1" s="1"/>
  <c r="AC83" i="1"/>
  <c r="AA85" i="1"/>
  <c r="AA94" i="1" s="1"/>
  <c r="AF87" i="1"/>
  <c r="AF96" i="1" s="1"/>
  <c r="Z89" i="1"/>
  <c r="AE88" i="1"/>
  <c r="AE97" i="1" s="1"/>
  <c r="AF86" i="1"/>
  <c r="AF95" i="1" s="1"/>
  <c r="AB81" i="1"/>
  <c r="Z85" i="1"/>
  <c r="Z94" i="1" s="1"/>
  <c r="AE83" i="1"/>
  <c r="AD87" i="1"/>
  <c r="AD96" i="1" s="1"/>
  <c r="AC81" i="1"/>
  <c r="AC90" i="1" s="1"/>
  <c r="AR83" i="1"/>
  <c r="AC85" i="1"/>
  <c r="AC87" i="1"/>
  <c r="AC96" i="1" s="1"/>
  <c r="AI86" i="1"/>
  <c r="AI95" i="1" s="1"/>
  <c r="AA82" i="1"/>
  <c r="AG82" i="1"/>
  <c r="AC86" i="1"/>
  <c r="AC95" i="1" s="1"/>
  <c r="AG83" i="1"/>
  <c r="AG92" i="1" s="1"/>
  <c r="AE89" i="1"/>
  <c r="AH87" i="1"/>
  <c r="AH96" i="1" s="1"/>
  <c r="AN89" i="1"/>
  <c r="AK83" i="1"/>
  <c r="Z87" i="1"/>
  <c r="AF89" i="1"/>
  <c r="Z86" i="1"/>
  <c r="Z95" i="1" s="1"/>
  <c r="AE86" i="1"/>
  <c r="AI83" i="1"/>
  <c r="AI92" i="1" s="1"/>
  <c r="AI87" i="1"/>
  <c r="AI96" i="1" s="1"/>
  <c r="AE84" i="1"/>
  <c r="AG84" i="1"/>
  <c r="AG93" i="1" s="1"/>
  <c r="AB85" i="1"/>
  <c r="AB94" i="1" s="1"/>
  <c r="AH84" i="1"/>
  <c r="AH93" i="1" s="1"/>
  <c r="AB87" i="1"/>
  <c r="AB96" i="1" s="1"/>
  <c r="AH89" i="1"/>
  <c r="AH98" i="1" s="1"/>
  <c r="AG85" i="1"/>
  <c r="AG94" i="1" s="1"/>
  <c r="AF83" i="1"/>
  <c r="AF92" i="1" s="1"/>
  <c r="AE87" i="1"/>
  <c r="AH88" i="1"/>
  <c r="AH97" i="1" s="1"/>
  <c r="AA84" i="1"/>
  <c r="AD81" i="1"/>
  <c r="AG87" i="1"/>
  <c r="AG96" i="1" s="1"/>
  <c r="AD88" i="1"/>
  <c r="AD97" i="1" s="1"/>
  <c r="AR85" i="1"/>
  <c r="AR94" i="1" s="1"/>
  <c r="AP85" i="1"/>
  <c r="AK80" i="1"/>
  <c r="AU80" i="1" s="1"/>
  <c r="AO74" i="1"/>
  <c r="AK75" i="1"/>
  <c r="AU72" i="1"/>
  <c r="AY75" i="1"/>
  <c r="AJ82" i="1"/>
  <c r="AJ73" i="1"/>
  <c r="AV77" i="1"/>
  <c r="AZ75" i="1"/>
  <c r="AW79" i="1"/>
  <c r="BB72" i="1"/>
  <c r="AU79" i="1"/>
  <c r="AJ76" i="1"/>
  <c r="AY80" i="1"/>
  <c r="AJ84" i="1"/>
  <c r="AJ75" i="1"/>
  <c r="AJ93" i="1" s="1"/>
  <c r="AW73" i="1"/>
  <c r="AW80" i="1"/>
  <c r="AY76" i="1"/>
  <c r="BA78" i="1"/>
  <c r="BC79" i="1"/>
  <c r="AV76" i="1"/>
  <c r="AV79" i="1"/>
  <c r="AV73" i="1"/>
  <c r="AJ77" i="1"/>
  <c r="BC78" i="1"/>
  <c r="AZ72" i="1"/>
  <c r="BA77" i="1"/>
  <c r="BC80" i="1"/>
  <c r="AJ80" i="1"/>
  <c r="AU77" i="1"/>
  <c r="BA80" i="1"/>
  <c r="AU74" i="1"/>
  <c r="AZ80" i="1"/>
  <c r="AZ74" i="1"/>
  <c r="AU76" i="1"/>
  <c r="BC76" i="1"/>
  <c r="AW76" i="1"/>
  <c r="AZ78" i="1"/>
  <c r="BB75" i="1"/>
  <c r="AX80" i="1"/>
  <c r="AY79" i="1"/>
  <c r="AW74" i="1"/>
  <c r="BA74" i="1"/>
  <c r="AY72" i="1"/>
  <c r="AX73" i="1"/>
  <c r="AJ79" i="1"/>
  <c r="AY77" i="1"/>
  <c r="BB78" i="1"/>
  <c r="BA75" i="1"/>
  <c r="AY78" i="1"/>
  <c r="AJ83" i="1"/>
  <c r="AJ74" i="1"/>
  <c r="AV80" i="1"/>
  <c r="AV74" i="1"/>
  <c r="AX77" i="1"/>
  <c r="AW77" i="1"/>
  <c r="AZ77" i="1"/>
  <c r="AU73" i="1"/>
  <c r="BC77" i="1"/>
  <c r="AQ97" i="1" l="1"/>
  <c r="AS90" i="1"/>
  <c r="AM91" i="1"/>
  <c r="AP92" i="1"/>
  <c r="AL92" i="1"/>
  <c r="AV83" i="1" s="1"/>
  <c r="AV92" i="1" s="1"/>
  <c r="AL83" i="1"/>
  <c r="AR93" i="1"/>
  <c r="AR96" i="1"/>
  <c r="AM97" i="1"/>
  <c r="AK96" i="1"/>
  <c r="AL93" i="1"/>
  <c r="AN94" i="1"/>
  <c r="AK94" i="1"/>
  <c r="AQ94" i="1"/>
  <c r="AO91" i="1"/>
  <c r="AN81" i="1"/>
  <c r="AK92" i="1"/>
  <c r="AM98" i="1"/>
  <c r="AW89" i="1" s="1"/>
  <c r="AW98" i="1" s="1"/>
  <c r="AK90" i="1"/>
  <c r="AU81" i="1" s="1"/>
  <c r="AU90" i="1" s="1"/>
  <c r="AN98" i="1"/>
  <c r="AQ82" i="1"/>
  <c r="AQ91" i="1" s="1"/>
  <c r="AS98" i="1"/>
  <c r="AM94" i="1"/>
  <c r="AJ90" i="1"/>
  <c r="AT81" i="1" s="1"/>
  <c r="AT90" i="1" s="1"/>
  <c r="AR90" i="1"/>
  <c r="BB81" i="1" s="1"/>
  <c r="BB90" i="1" s="1"/>
  <c r="AL97" i="1"/>
  <c r="AD90" i="1"/>
  <c r="AS93" i="1"/>
  <c r="AR97" i="1"/>
  <c r="AJ89" i="1"/>
  <c r="AJ98" i="1" s="1"/>
  <c r="AR92" i="1"/>
  <c r="BB83" i="1" s="1"/>
  <c r="BB92" i="1" s="1"/>
  <c r="AO98" i="1"/>
  <c r="AO96" i="1"/>
  <c r="AJ81" i="1"/>
  <c r="Z97" i="1"/>
  <c r="AJ88" i="1" s="1"/>
  <c r="AK97" i="1"/>
  <c r="AU88" i="1" s="1"/>
  <c r="AK88" i="1"/>
  <c r="AP90" i="1"/>
  <c r="AZ81" i="1" s="1"/>
  <c r="AZ90" i="1" s="1"/>
  <c r="AQ90" i="1"/>
  <c r="BA81" i="1" s="1"/>
  <c r="BA90" i="1" s="1"/>
  <c r="AP88" i="1"/>
  <c r="AP97" i="1" s="1"/>
  <c r="AZ88" i="1" s="1"/>
  <c r="AZ97" i="1" s="1"/>
  <c r="AB90" i="1"/>
  <c r="AL81" i="1" s="1"/>
  <c r="AS91" i="1"/>
  <c r="AP94" i="1"/>
  <c r="BC88" i="1"/>
  <c r="BC97" i="1" s="1"/>
  <c r="AZ93" i="1"/>
  <c r="AZ85" i="1"/>
  <c r="AZ94" i="1" s="1"/>
  <c r="AU97" i="1"/>
  <c r="AS87" i="1"/>
  <c r="AS96" i="1" s="1"/>
  <c r="AR87" i="1"/>
  <c r="AM87" i="1"/>
  <c r="AM96" i="1" s="1"/>
  <c r="AS89" i="1"/>
  <c r="AO83" i="1"/>
  <c r="AO92" i="1" s="1"/>
  <c r="AM85" i="1"/>
  <c r="AK87" i="1"/>
  <c r="AP83" i="1"/>
  <c r="AR89" i="1"/>
  <c r="AR98" i="1" s="1"/>
  <c r="AS83" i="1"/>
  <c r="AS92" i="1" s="1"/>
  <c r="AP82" i="1"/>
  <c r="AP91" i="1" s="1"/>
  <c r="AR82" i="1"/>
  <c r="AR91" i="1" s="1"/>
  <c r="AO88" i="1"/>
  <c r="AO97" i="1" s="1"/>
  <c r="AL82" i="1"/>
  <c r="AL91" i="1" s="1"/>
  <c r="AJ86" i="1"/>
  <c r="AJ95" i="1" s="1"/>
  <c r="AM86" i="1"/>
  <c r="AM95" i="1" s="1"/>
  <c r="AR88" i="1"/>
  <c r="AS85" i="1"/>
  <c r="AS94" i="1" s="1"/>
  <c r="AK82" i="1"/>
  <c r="AK91" i="1" s="1"/>
  <c r="AK85" i="1"/>
  <c r="AM81" i="1"/>
  <c r="AM90" i="1" s="1"/>
  <c r="AU83" i="1"/>
  <c r="AU92" i="1" s="1"/>
  <c r="AJ85" i="1"/>
  <c r="AJ94" i="1" s="1"/>
  <c r="AN85" i="1"/>
  <c r="AQ85" i="1"/>
  <c r="AX89" i="1"/>
  <c r="AX98" i="1" s="1"/>
  <c r="BC84" i="1"/>
  <c r="BC93" i="1" s="1"/>
  <c r="AQ87" i="1"/>
  <c r="AQ96" i="1" s="1"/>
  <c r="AM88" i="1"/>
  <c r="AQ83" i="1"/>
  <c r="AQ92" i="1" s="1"/>
  <c r="AL85" i="1"/>
  <c r="AL94" i="1" s="1"/>
  <c r="AM83" i="1"/>
  <c r="AM92" i="1" s="1"/>
  <c r="AL86" i="1"/>
  <c r="AL95" i="1" s="1"/>
  <c r="AP89" i="1"/>
  <c r="AP98" i="1" s="1"/>
  <c r="AL84" i="1"/>
  <c r="AR86" i="1"/>
  <c r="AR95" i="1" s="1"/>
  <c r="AR84" i="1"/>
  <c r="AO89" i="1"/>
  <c r="AN87" i="1"/>
  <c r="AN96" i="1" s="1"/>
  <c r="AN88" i="1"/>
  <c r="AN97" i="1" s="1"/>
  <c r="AL87" i="1"/>
  <c r="AL96" i="1" s="1"/>
  <c r="AJ87" i="1"/>
  <c r="AJ96" i="1" s="1"/>
  <c r="AP87" i="1"/>
  <c r="AP96" i="1" s="1"/>
  <c r="AN82" i="1"/>
  <c r="AN91" i="1" s="1"/>
  <c r="AS82" i="1"/>
  <c r="AO82" i="1"/>
  <c r="AS86" i="1"/>
  <c r="AS95" i="1" s="1"/>
  <c r="AQ89" i="1"/>
  <c r="AQ98" i="1" s="1"/>
  <c r="AM84" i="1"/>
  <c r="AM93" i="1" s="1"/>
  <c r="AS81" i="1"/>
  <c r="AO87" i="1"/>
  <c r="AO86" i="1"/>
  <c r="AO95" i="1" s="1"/>
  <c r="AP86" i="1"/>
  <c r="AP95" i="1" s="1"/>
  <c r="AQ84" i="1"/>
  <c r="AQ93" i="1" s="1"/>
  <c r="AK86" i="1"/>
  <c r="AK95" i="1" s="1"/>
  <c r="AN84" i="1"/>
  <c r="AN93" i="1" s="1"/>
  <c r="AM82" i="1"/>
  <c r="AV88" i="1"/>
  <c r="AV97" i="1" s="1"/>
  <c r="AK84" i="1"/>
  <c r="AK93" i="1" s="1"/>
  <c r="AQ88" i="1"/>
  <c r="AO85" i="1"/>
  <c r="AO94" i="1" s="1"/>
  <c r="AO84" i="1"/>
  <c r="AO93" i="1" s="1"/>
  <c r="BB85" i="1"/>
  <c r="BB94" i="1" s="1"/>
  <c r="AQ86" i="1"/>
  <c r="AQ95" i="1" s="1"/>
  <c r="AO81" i="1"/>
  <c r="AO90" i="1" s="1"/>
  <c r="AL89" i="1"/>
  <c r="AL98" i="1" s="1"/>
  <c r="AK89" i="1"/>
  <c r="AK98" i="1" s="1"/>
  <c r="AN83" i="1"/>
  <c r="AN92" i="1" s="1"/>
  <c r="AN86" i="1"/>
  <c r="AN95" i="1" s="1"/>
  <c r="AY74" i="1"/>
  <c r="AU75" i="1"/>
  <c r="AT79" i="1"/>
  <c r="AT83" i="1"/>
  <c r="AT74" i="1"/>
  <c r="AT76" i="1"/>
  <c r="AT80" i="1"/>
  <c r="AT77" i="1"/>
  <c r="AT84" i="1"/>
  <c r="AT75" i="1"/>
  <c r="AT82" i="1"/>
  <c r="AT73" i="1"/>
  <c r="AL90" i="1" l="1"/>
  <c r="AV81" i="1" s="1"/>
  <c r="AN90" i="1"/>
  <c r="AJ97" i="1"/>
  <c r="AT88" i="1" s="1"/>
  <c r="AT93" i="1"/>
  <c r="AT92" i="1"/>
  <c r="AT91" i="1"/>
  <c r="AT97" i="1"/>
  <c r="BA82" i="1"/>
  <c r="BA91" i="1"/>
  <c r="AY83" i="1"/>
  <c r="AY92" i="1" s="1"/>
  <c r="AU84" i="1"/>
  <c r="AU93" i="1" s="1"/>
  <c r="AV82" i="1"/>
  <c r="AV91" i="1" s="1"/>
  <c r="AU87" i="1"/>
  <c r="AU96" i="1" s="1"/>
  <c r="AV86" i="1"/>
  <c r="AV95" i="1" s="1"/>
  <c r="BA87" i="1"/>
  <c r="BA96" i="1" s="1"/>
  <c r="AU85" i="1"/>
  <c r="AU94" i="1" s="1"/>
  <c r="BB82" i="1"/>
  <c r="BB91" i="1" s="1"/>
  <c r="AW82" i="1"/>
  <c r="AW91" i="1" s="1"/>
  <c r="AU86" i="1"/>
  <c r="AU95" i="1" s="1"/>
  <c r="BB84" i="1"/>
  <c r="BB93" i="1" s="1"/>
  <c r="BB88" i="1"/>
  <c r="BB97" i="1" s="1"/>
  <c r="BC89" i="1"/>
  <c r="BC98" i="1" s="1"/>
  <c r="BA89" i="1"/>
  <c r="BA98" i="1" s="1"/>
  <c r="AW83" i="1"/>
  <c r="AW92" i="1" s="1"/>
  <c r="BC86" i="1"/>
  <c r="BC95" i="1" s="1"/>
  <c r="AX88" i="1"/>
  <c r="AX97" i="1" s="1"/>
  <c r="AZ86" i="1"/>
  <c r="AZ95" i="1" s="1"/>
  <c r="AT86" i="1"/>
  <c r="AT95" i="1" s="1"/>
  <c r="BC81" i="1"/>
  <c r="BC90" i="1" s="1"/>
  <c r="BA86" i="1"/>
  <c r="BA95" i="1" s="1"/>
  <c r="BA83" i="1"/>
  <c r="BA92" i="1" s="1"/>
  <c r="AT85" i="1"/>
  <c r="AT94" i="1" s="1"/>
  <c r="BB89" i="1"/>
  <c r="BB98" i="1" s="1"/>
  <c r="BC87" i="1"/>
  <c r="BC96" i="1" s="1"/>
  <c r="AU82" i="1"/>
  <c r="BA88" i="1"/>
  <c r="BA97" i="1" s="1"/>
  <c r="AY84" i="1"/>
  <c r="AY93" i="1" s="1"/>
  <c r="AW88" i="1"/>
  <c r="AW97" i="1" s="1"/>
  <c r="AY86" i="1"/>
  <c r="AY95" i="1" s="1"/>
  <c r="BA84" i="1"/>
  <c r="BA93" i="1" s="1"/>
  <c r="AX82" i="1"/>
  <c r="AX91" i="1" s="1"/>
  <c r="BC83" i="1"/>
  <c r="BC92" i="1" s="1"/>
  <c r="AT87" i="1"/>
  <c r="AT96" i="1" s="1"/>
  <c r="AX84" i="1"/>
  <c r="AX93" i="1" s="1"/>
  <c r="AX87" i="1"/>
  <c r="AX96" i="1" s="1"/>
  <c r="BB86" i="1"/>
  <c r="BB95" i="1" s="1"/>
  <c r="AV85" i="1"/>
  <c r="AV94" i="1" s="1"/>
  <c r="AX85" i="1"/>
  <c r="AX94" i="1" s="1"/>
  <c r="BC85" i="1"/>
  <c r="BC94" i="1" s="1"/>
  <c r="AW84" i="1"/>
  <c r="AW93" i="1" s="1"/>
  <c r="AZ87" i="1"/>
  <c r="AZ96" i="1" s="1"/>
  <c r="AV84" i="1"/>
  <c r="AV93" i="1" s="1"/>
  <c r="AY89" i="1"/>
  <c r="AY98" i="1" s="1"/>
  <c r="AY88" i="1"/>
  <c r="AZ83" i="1"/>
  <c r="BB87" i="1"/>
  <c r="BB96" i="1" s="1"/>
  <c r="AV87" i="1"/>
  <c r="AW81" i="1"/>
  <c r="AW90" i="1" s="1"/>
  <c r="AY82" i="1"/>
  <c r="AY91" i="1" s="1"/>
  <c r="AZ89" i="1"/>
  <c r="AZ98" i="1" s="1"/>
  <c r="AW86" i="1"/>
  <c r="AW95" i="1" s="1"/>
  <c r="AZ82" i="1"/>
  <c r="AZ91" i="1" s="1"/>
  <c r="AX81" i="1"/>
  <c r="AX90" i="1" s="1"/>
  <c r="AY87" i="1"/>
  <c r="AW85" i="1"/>
  <c r="AW94" i="1" s="1"/>
  <c r="AT89" i="1"/>
  <c r="AT98" i="1" s="1"/>
  <c r="AY85" i="1"/>
  <c r="AY94" i="1" s="1"/>
  <c r="BA85" i="1"/>
  <c r="AV90" i="1" l="1"/>
  <c r="AV96" i="1"/>
  <c r="AW87" i="1"/>
  <c r="AW96" i="1" s="1"/>
  <c r="BC82" i="1"/>
  <c r="BC91" i="1" s="1"/>
  <c r="AY96" i="1"/>
  <c r="AZ92" i="1"/>
  <c r="AU91" i="1"/>
  <c r="AX83" i="1"/>
  <c r="AX92" i="1" s="1"/>
  <c r="BA94" i="1"/>
  <c r="AY97" i="1"/>
  <c r="AX86" i="1"/>
  <c r="AX95" i="1" s="1"/>
  <c r="AY81" i="1"/>
  <c r="AY90" i="1" s="1"/>
  <c r="AU89" i="1"/>
  <c r="AV89" i="1"/>
  <c r="AV98" i="1" s="1"/>
  <c r="AU98" i="1" l="1"/>
</calcChain>
</file>

<file path=xl/sharedStrings.xml><?xml version="1.0" encoding="utf-8"?>
<sst xmlns="http://schemas.openxmlformats.org/spreadsheetml/2006/main" count="166" uniqueCount="44">
  <si>
    <t>Rate Index</t>
  </si>
  <si>
    <t>Rate Class</t>
  </si>
  <si>
    <t>2027 Fixed Rate Calculation</t>
  </si>
  <si>
    <t>2027 Volumetric Rate Calculation</t>
  </si>
  <si>
    <t>BRZ</t>
  </si>
  <si>
    <t>ERZ</t>
  </si>
  <si>
    <t>GRZ</t>
  </si>
  <si>
    <t>HRZ</t>
  </si>
  <si>
    <t>PRZ</t>
  </si>
  <si>
    <t>Residential</t>
  </si>
  <si>
    <t>General Service Less Than 50 kW</t>
  </si>
  <si>
    <t>General  Service Greater Than 50 kW, Regular</t>
  </si>
  <si>
    <t>General  Service Greater Than 50 kW, Intermediate</t>
  </si>
  <si>
    <t>Large User</t>
  </si>
  <si>
    <t>Large User with Dedicated Assets</t>
  </si>
  <si>
    <t>Street Lighting</t>
  </si>
  <si>
    <t>Sentinel Lighting</t>
  </si>
  <si>
    <t>Unmetered Scattered Load</t>
  </si>
  <si>
    <t>Total Proposed Rate</t>
  </si>
  <si>
    <t>2026 Fixed Rate Calculation</t>
  </si>
  <si>
    <t>2026 Volumetric Rate Calculation</t>
  </si>
  <si>
    <t>Current Rate</t>
  </si>
  <si>
    <t>Notional Harmonized Rate</t>
  </si>
  <si>
    <t>Harmonization Period (Years):</t>
  </si>
  <si>
    <r>
      <t xml:space="preserve">Harmonization Rate
</t>
    </r>
    <r>
      <rPr>
        <i/>
        <sz val="11"/>
        <color theme="0"/>
        <rFont val="Arial"/>
        <family val="2"/>
      </rPr>
      <t>(Harmonization Impact / Harmonization Period)</t>
    </r>
  </si>
  <si>
    <t>2026 Current Rate, Notional Harmonized Rate, and 1-Yr Harmonization Impact</t>
  </si>
  <si>
    <t>2027 Fixed Rate</t>
  </si>
  <si>
    <t xml:space="preserve">2027 Volumetric Rate </t>
  </si>
  <si>
    <t xml:space="preserve">2028 Fixed Rate </t>
  </si>
  <si>
    <t xml:space="preserve">2028 Volumetric Rate </t>
  </si>
  <si>
    <t xml:space="preserve">2029 Fixed Rate </t>
  </si>
  <si>
    <t xml:space="preserve">2029 Volumetric Rate </t>
  </si>
  <si>
    <t xml:space="preserve">2030 Fixed Rate </t>
  </si>
  <si>
    <t xml:space="preserve">2030 Volumetric Rate </t>
  </si>
  <si>
    <r>
      <t xml:space="preserve">Harmonization Impact
</t>
    </r>
    <r>
      <rPr>
        <i/>
        <sz val="11"/>
        <color theme="0"/>
        <rFont val="Arial"/>
        <family val="2"/>
      </rPr>
      <t>(Current Rate less Notional Harmonized Rate)</t>
    </r>
  </si>
  <si>
    <t>Cost of Service and Cost Allocation Impact</t>
  </si>
  <si>
    <t>Multi-Year Harmonization Rate Calculation</t>
  </si>
  <si>
    <r>
      <t xml:space="preserve">2027 Rate Change due to Cost of Service and Cost Allocation </t>
    </r>
    <r>
      <rPr>
        <b/>
        <vertAlign val="superscript"/>
        <sz val="11"/>
        <color theme="1"/>
        <rFont val="Arial"/>
        <family val="2"/>
      </rPr>
      <t>1</t>
    </r>
  </si>
  <si>
    <r>
      <t xml:space="preserve">5-Year Harmonization Rate Calculation </t>
    </r>
    <r>
      <rPr>
        <b/>
        <vertAlign val="superscript"/>
        <sz val="11"/>
        <color theme="1"/>
        <rFont val="Arial"/>
        <family val="2"/>
      </rPr>
      <t>2 3</t>
    </r>
  </si>
  <si>
    <t>Note 1. The fixed rate Cost of Service and Cost Allocation Impact for the GS&lt;50 kW, GS&gt;50 kW, and Large Use rate classes are $0, as the fixed rates were held at the 2026 notional harmonized rates.</t>
  </si>
  <si>
    <t>Note 2. Final distribution rates will only consist of one fixed charge and one volumetric charge per rate class per rate zone.</t>
  </si>
  <si>
    <t>Note 3. The Total Proposed Rates above are unrounded. Final fixed and variable rates will be rounded each year to 2 and 4 decimal places, respectively, which may result in negligible differences to the Total Proposed Rates above.</t>
  </si>
  <si>
    <t xml:space="preserve">2031 Fixed Rate </t>
  </si>
  <si>
    <t xml:space="preserve">2031 Volumetric Rate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</si>
</sst>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&quot;$&quot;#,##0.00_);[Red]\(&quot;$&quot;#,##0.00\);_-"/>
    <numFmt numFmtId="165" formatCode="&quot;$&quot;#,##0.0000_);[Red]\(&quot;$&quot;#,##0.0000\);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36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932784"/>
      <name val="Arial"/>
      <family val="2"/>
    </font>
    <font>
      <vertAlign val="superscript"/>
      <sz val="11"/>
      <color theme="1"/>
      <name val="Arial"/>
      <family val="2"/>
    </font>
    <font>
      <i/>
      <sz val="11"/>
      <color theme="0"/>
      <name val="Arial"/>
      <family val="2"/>
    </font>
    <font>
      <b/>
      <vertAlign val="superscript"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gray0625">
        <bgColor theme="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65">
    <xf numFmtId="0" fontId="0" fillId="0" borderId="0" xfId="0"/>
    <xf numFmtId="0" fontId="2" fillId="0" borderId="0" xfId="2" applyBorder="1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9" fontId="3" fillId="0" borderId="0" xfId="1" applyFont="1" applyBorder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right"/>
    </xf>
    <xf numFmtId="0" fontId="9" fillId="0" borderId="6" xfId="0" applyFont="1" applyBorder="1" applyAlignment="1">
      <alignment horizontal="center"/>
    </xf>
    <xf numFmtId="8" fontId="3" fillId="0" borderId="0" xfId="0" applyNumberFormat="1" applyFont="1"/>
    <xf numFmtId="0" fontId="3" fillId="0" borderId="0" xfId="0" applyFont="1" applyAlignment="1">
      <alignment horizontal="left" indent="1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3" fillId="3" borderId="11" xfId="0" applyFont="1" applyFill="1" applyBorder="1"/>
    <xf numFmtId="164" fontId="3" fillId="3" borderId="12" xfId="0" applyNumberFormat="1" applyFont="1" applyFill="1" applyBorder="1"/>
    <xf numFmtId="164" fontId="3" fillId="3" borderId="0" xfId="0" applyNumberFormat="1" applyFont="1" applyFill="1"/>
    <xf numFmtId="164" fontId="3" fillId="3" borderId="11" xfId="0" applyNumberFormat="1" applyFont="1" applyFill="1" applyBorder="1"/>
    <xf numFmtId="165" fontId="3" fillId="4" borderId="12" xfId="0" applyNumberFormat="1" applyFont="1" applyFill="1" applyBorder="1"/>
    <xf numFmtId="165" fontId="3" fillId="4" borderId="0" xfId="0" applyNumberFormat="1" applyFont="1" applyFill="1"/>
    <xf numFmtId="165" fontId="3" fillId="4" borderId="11" xfId="0" applyNumberFormat="1" applyFont="1" applyFill="1" applyBorder="1"/>
    <xf numFmtId="165" fontId="3" fillId="3" borderId="12" xfId="0" applyNumberFormat="1" applyFont="1" applyFill="1" applyBorder="1"/>
    <xf numFmtId="165" fontId="3" fillId="3" borderId="0" xfId="0" applyNumberFormat="1" applyFont="1" applyFill="1"/>
    <xf numFmtId="165" fontId="3" fillId="3" borderId="11" xfId="0" applyNumberFormat="1" applyFont="1" applyFill="1" applyBorder="1"/>
    <xf numFmtId="164" fontId="3" fillId="4" borderId="0" xfId="0" applyNumberFormat="1" applyFont="1" applyFill="1"/>
    <xf numFmtId="164" fontId="3" fillId="4" borderId="11" xfId="0" applyNumberFormat="1" applyFont="1" applyFill="1" applyBorder="1"/>
    <xf numFmtId="164" fontId="3" fillId="4" borderId="12" xfId="0" applyNumberFormat="1" applyFont="1" applyFill="1" applyBorder="1"/>
    <xf numFmtId="0" fontId="3" fillId="3" borderId="2" xfId="0" applyFont="1" applyFill="1" applyBorder="1"/>
    <xf numFmtId="164" fontId="3" fillId="3" borderId="14" xfId="0" applyNumberFormat="1" applyFont="1" applyFill="1" applyBorder="1"/>
    <xf numFmtId="164" fontId="3" fillId="3" borderId="15" xfId="0" applyNumberFormat="1" applyFont="1" applyFill="1" applyBorder="1"/>
    <xf numFmtId="164" fontId="3" fillId="3" borderId="2" xfId="0" applyNumberFormat="1" applyFont="1" applyFill="1" applyBorder="1"/>
    <xf numFmtId="165" fontId="3" fillId="4" borderId="14" xfId="0" applyNumberFormat="1" applyFont="1" applyFill="1" applyBorder="1"/>
    <xf numFmtId="165" fontId="3" fillId="4" borderId="15" xfId="0" applyNumberFormat="1" applyFont="1" applyFill="1" applyBorder="1"/>
    <xf numFmtId="165" fontId="3" fillId="4" borderId="2" xfId="0" applyNumberFormat="1" applyFont="1" applyFill="1" applyBorder="1"/>
    <xf numFmtId="0" fontId="3" fillId="3" borderId="10" xfId="0" applyFont="1" applyFill="1" applyBorder="1"/>
    <xf numFmtId="164" fontId="3" fillId="3" borderId="8" xfId="0" applyNumberFormat="1" applyFont="1" applyFill="1" applyBorder="1"/>
    <xf numFmtId="164" fontId="3" fillId="3" borderId="9" xfId="0" applyNumberFormat="1" applyFont="1" applyFill="1" applyBorder="1"/>
    <xf numFmtId="164" fontId="3" fillId="3" borderId="10" xfId="0" applyNumberFormat="1" applyFont="1" applyFill="1" applyBorder="1"/>
    <xf numFmtId="165" fontId="3" fillId="3" borderId="8" xfId="0" applyNumberFormat="1" applyFont="1" applyFill="1" applyBorder="1"/>
    <xf numFmtId="165" fontId="3" fillId="3" borderId="9" xfId="0" applyNumberFormat="1" applyFont="1" applyFill="1" applyBorder="1"/>
    <xf numFmtId="165" fontId="3" fillId="3" borderId="10" xfId="0" applyNumberFormat="1" applyFont="1" applyFill="1" applyBorder="1"/>
    <xf numFmtId="0" fontId="10" fillId="0" borderId="0" xfId="0" applyFont="1" applyAlignment="1">
      <alignment horizontal="right"/>
    </xf>
    <xf numFmtId="0" fontId="11" fillId="0" borderId="0" xfId="0" applyFont="1"/>
    <xf numFmtId="0" fontId="8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10" fontId="3" fillId="0" borderId="4" xfId="1" applyNumberFormat="1" applyFont="1" applyFill="1" applyBorder="1" applyAlignment="1">
      <alignment horizontal="center"/>
    </xf>
    <xf numFmtId="10" fontId="3" fillId="0" borderId="5" xfId="1" applyNumberFormat="1" applyFont="1" applyFill="1" applyBorder="1" applyAlignment="1">
      <alignment horizontal="center"/>
    </xf>
    <xf numFmtId="0" fontId="9" fillId="0" borderId="0" xfId="0" applyFont="1" applyAlignment="1">
      <alignment horizontal="left"/>
    </xf>
    <xf numFmtId="164" fontId="3" fillId="0" borderId="14" xfId="0" applyNumberFormat="1" applyFont="1" applyBorder="1"/>
    <xf numFmtId="164" fontId="3" fillId="0" borderId="12" xfId="0" applyNumberFormat="1" applyFont="1" applyBorder="1"/>
    <xf numFmtId="0" fontId="7" fillId="2" borderId="7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2454F-7F0C-4F52-9667-9C0ACD2F5D5E}">
  <dimension ref="A1:BC108"/>
  <sheetViews>
    <sheetView tabSelected="1" zoomScale="60" zoomScaleNormal="60" workbookViewId="0"/>
  </sheetViews>
  <sheetFormatPr defaultColWidth="9.1796875" defaultRowHeight="14" x14ac:dyDescent="0.3"/>
  <cols>
    <col min="1" max="2" width="9.1796875" style="2"/>
    <col min="3" max="3" width="6.26953125" style="2" customWidth="1"/>
    <col min="4" max="4" width="17.7265625" style="2" customWidth="1"/>
    <col min="5" max="5" width="52" style="2" bestFit="1" customWidth="1"/>
    <col min="6" max="35" width="14.453125" style="2" customWidth="1"/>
    <col min="36" max="36" width="15.7265625" style="2" customWidth="1"/>
    <col min="37" max="37" width="15.26953125" style="2" customWidth="1"/>
    <col min="38" max="55" width="14" style="2" customWidth="1"/>
    <col min="56" max="56" width="13" style="2" bestFit="1" customWidth="1"/>
    <col min="57" max="57" width="11.26953125" style="2" bestFit="1" customWidth="1"/>
    <col min="58" max="16384" width="9.1796875" style="2"/>
  </cols>
  <sheetData>
    <row r="1" spans="1:36" ht="14.25" customHeight="1" x14ac:dyDescent="0.35">
      <c r="A1" s="1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6" ht="14.25" customHeight="1" x14ac:dyDescent="0.3"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ht="14.25" customHeight="1" x14ac:dyDescent="0.3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14.25" customHeight="1" x14ac:dyDescent="0.3"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spans="1:36" ht="14.25" customHeight="1" x14ac:dyDescent="0.3"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ht="14.25" customHeight="1" x14ac:dyDescent="0.3"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ht="14.25" customHeight="1" x14ac:dyDescent="0.3"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ht="14.25" customHeight="1" x14ac:dyDescent="0.3"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ht="14.25" customHeight="1" x14ac:dyDescent="0.3"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ht="14.25" customHeight="1" x14ac:dyDescent="0.3"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2" spans="1:36" ht="23" x14ac:dyDescent="0.5">
      <c r="D12" s="4" t="s">
        <v>36</v>
      </c>
    </row>
    <row r="14" spans="1:36" x14ac:dyDescent="0.3">
      <c r="K14" s="11"/>
      <c r="P14" s="11"/>
    </row>
    <row r="15" spans="1:36" x14ac:dyDescent="0.3">
      <c r="E15" s="49" t="s">
        <v>25</v>
      </c>
      <c r="F15" s="46"/>
    </row>
    <row r="16" spans="1:36" x14ac:dyDescent="0.3">
      <c r="F16" s="12"/>
    </row>
    <row r="17" spans="4:15" x14ac:dyDescent="0.3">
      <c r="D17" s="61"/>
      <c r="E17" s="62" t="s">
        <v>1</v>
      </c>
      <c r="F17" s="52" t="s">
        <v>19</v>
      </c>
      <c r="G17" s="53"/>
      <c r="H17" s="53"/>
      <c r="I17" s="53"/>
      <c r="J17" s="54"/>
      <c r="K17" s="53" t="s">
        <v>20</v>
      </c>
      <c r="L17" s="53"/>
      <c r="M17" s="53"/>
      <c r="N17" s="53"/>
      <c r="O17" s="54"/>
    </row>
    <row r="18" spans="4:15" x14ac:dyDescent="0.3">
      <c r="D18" s="61"/>
      <c r="E18" s="63"/>
      <c r="F18" s="13" t="s">
        <v>4</v>
      </c>
      <c r="G18" s="14" t="s">
        <v>5</v>
      </c>
      <c r="H18" s="14" t="s">
        <v>6</v>
      </c>
      <c r="I18" s="14" t="s">
        <v>7</v>
      </c>
      <c r="J18" s="15" t="s">
        <v>8</v>
      </c>
      <c r="K18" s="13" t="s">
        <v>4</v>
      </c>
      <c r="L18" s="14" t="s">
        <v>5</v>
      </c>
      <c r="M18" s="14" t="s">
        <v>6</v>
      </c>
      <c r="N18" s="14" t="s">
        <v>7</v>
      </c>
      <c r="O18" s="15" t="s">
        <v>8</v>
      </c>
    </row>
    <row r="19" spans="4:15" x14ac:dyDescent="0.3">
      <c r="D19" s="57" t="s">
        <v>21</v>
      </c>
      <c r="E19" s="16" t="s">
        <v>9</v>
      </c>
      <c r="F19" s="17">
        <v>29.93</v>
      </c>
      <c r="G19" s="18">
        <v>29.86</v>
      </c>
      <c r="H19" s="18">
        <v>35.99</v>
      </c>
      <c r="I19" s="18">
        <v>32.9</v>
      </c>
      <c r="J19" s="19">
        <v>34.43</v>
      </c>
      <c r="K19" s="20">
        <v>0</v>
      </c>
      <c r="L19" s="21">
        <v>0</v>
      </c>
      <c r="M19" s="21">
        <v>0</v>
      </c>
      <c r="N19" s="21">
        <v>0</v>
      </c>
      <c r="O19" s="22">
        <v>0</v>
      </c>
    </row>
    <row r="20" spans="4:15" x14ac:dyDescent="0.3">
      <c r="D20" s="58"/>
      <c r="E20" s="16" t="s">
        <v>10</v>
      </c>
      <c r="F20" s="17">
        <v>31.61</v>
      </c>
      <c r="G20" s="18">
        <v>54.84</v>
      </c>
      <c r="H20" s="18">
        <v>20.89</v>
      </c>
      <c r="I20" s="18">
        <v>52.09</v>
      </c>
      <c r="J20" s="19">
        <v>36.17</v>
      </c>
      <c r="K20" s="23">
        <v>2.0899999999999998E-2</v>
      </c>
      <c r="L20" s="24">
        <v>1.6E-2</v>
      </c>
      <c r="M20" s="24">
        <v>1.7399999999999999E-2</v>
      </c>
      <c r="N20" s="24">
        <v>1.3299999999999999E-2</v>
      </c>
      <c r="O20" s="25">
        <v>2.3099999999999999E-2</v>
      </c>
    </row>
    <row r="21" spans="4:15" x14ac:dyDescent="0.3">
      <c r="D21" s="58"/>
      <c r="E21" s="16" t="s">
        <v>11</v>
      </c>
      <c r="F21" s="17">
        <v>157.66</v>
      </c>
      <c r="G21" s="18">
        <v>96.6</v>
      </c>
      <c r="H21" s="18">
        <v>226.26</v>
      </c>
      <c r="I21" s="18">
        <v>479.71</v>
      </c>
      <c r="J21" s="19">
        <v>177.34</v>
      </c>
      <c r="K21" s="23">
        <v>3.5709</v>
      </c>
      <c r="L21" s="24">
        <v>5.8135000000000003</v>
      </c>
      <c r="M21" s="24">
        <v>3.4474</v>
      </c>
      <c r="N21" s="24">
        <v>3.2214999999999998</v>
      </c>
      <c r="O21" s="25">
        <v>5.2880000000000003</v>
      </c>
    </row>
    <row r="22" spans="4:15" x14ac:dyDescent="0.3">
      <c r="D22" s="58"/>
      <c r="E22" s="16" t="s">
        <v>12</v>
      </c>
      <c r="F22" s="17">
        <v>1422.54</v>
      </c>
      <c r="G22" s="18">
        <v>2199.73</v>
      </c>
      <c r="H22" s="18">
        <v>715.71</v>
      </c>
      <c r="I22" s="26">
        <v>0</v>
      </c>
      <c r="J22" s="27">
        <v>0</v>
      </c>
      <c r="K22" s="23">
        <v>4.1452999999999998</v>
      </c>
      <c r="L22" s="24">
        <v>2.9914000000000001</v>
      </c>
      <c r="M22" s="24">
        <v>3.8267000000000002</v>
      </c>
      <c r="N22" s="21">
        <v>0</v>
      </c>
      <c r="O22" s="22">
        <v>0</v>
      </c>
    </row>
    <row r="23" spans="4:15" x14ac:dyDescent="0.3">
      <c r="D23" s="58"/>
      <c r="E23" s="16" t="s">
        <v>13</v>
      </c>
      <c r="F23" s="17">
        <v>5919.46</v>
      </c>
      <c r="G23" s="18">
        <v>17344.09</v>
      </c>
      <c r="H23" s="18">
        <v>1375.87</v>
      </c>
      <c r="I23" s="18">
        <v>29910.77</v>
      </c>
      <c r="J23" s="19">
        <v>7640.35</v>
      </c>
      <c r="K23" s="23">
        <v>3.1385000000000001</v>
      </c>
      <c r="L23" s="24">
        <v>3.7128999999999999</v>
      </c>
      <c r="M23" s="24">
        <v>3.4380999999999999</v>
      </c>
      <c r="N23" s="24">
        <v>1.7646999999999999</v>
      </c>
      <c r="O23" s="25">
        <v>2.8203</v>
      </c>
    </row>
    <row r="24" spans="4:15" x14ac:dyDescent="0.3">
      <c r="D24" s="58"/>
      <c r="E24" s="16" t="s">
        <v>14</v>
      </c>
      <c r="F24" s="28">
        <v>0</v>
      </c>
      <c r="G24" s="26">
        <v>0</v>
      </c>
      <c r="H24" s="26">
        <v>0</v>
      </c>
      <c r="I24" s="18">
        <v>7090.86</v>
      </c>
      <c r="J24" s="27">
        <v>0</v>
      </c>
      <c r="K24" s="20">
        <v>0</v>
      </c>
      <c r="L24" s="21">
        <v>0</v>
      </c>
      <c r="M24" s="21">
        <v>0</v>
      </c>
      <c r="N24" s="24">
        <v>0.41849999999999998</v>
      </c>
      <c r="O24" s="22">
        <v>0</v>
      </c>
    </row>
    <row r="25" spans="4:15" x14ac:dyDescent="0.3">
      <c r="D25" s="58"/>
      <c r="E25" s="16" t="s">
        <v>15</v>
      </c>
      <c r="F25" s="17">
        <v>0.86</v>
      </c>
      <c r="G25" s="18">
        <v>1.91</v>
      </c>
      <c r="H25" s="18">
        <v>0.55000000000000004</v>
      </c>
      <c r="I25" s="18">
        <v>2.4</v>
      </c>
      <c r="J25" s="19">
        <v>1.49</v>
      </c>
      <c r="K25" s="23">
        <v>18.427399999999999</v>
      </c>
      <c r="L25" s="24">
        <v>14.524900000000001</v>
      </c>
      <c r="M25" s="24">
        <v>12.821899999999999</v>
      </c>
      <c r="N25" s="24">
        <v>6.3754999999999997</v>
      </c>
      <c r="O25" s="25">
        <v>7.9527999999999999</v>
      </c>
    </row>
    <row r="26" spans="4:15" x14ac:dyDescent="0.3">
      <c r="D26" s="58"/>
      <c r="E26" s="16" t="s">
        <v>16</v>
      </c>
      <c r="F26" s="28">
        <v>0</v>
      </c>
      <c r="G26" s="26">
        <v>0</v>
      </c>
      <c r="H26" s="18">
        <v>9.4499999999999993</v>
      </c>
      <c r="I26" s="18">
        <v>6.94</v>
      </c>
      <c r="J26" s="19">
        <v>5.26</v>
      </c>
      <c r="K26" s="20">
        <v>0</v>
      </c>
      <c r="L26" s="21">
        <v>0</v>
      </c>
      <c r="M26" s="24">
        <v>10.4582</v>
      </c>
      <c r="N26" s="24">
        <v>19.023099999999999</v>
      </c>
      <c r="O26" s="25">
        <v>12.414999999999999</v>
      </c>
    </row>
    <row r="27" spans="4:15" x14ac:dyDescent="0.3">
      <c r="D27" s="59"/>
      <c r="E27" s="16" t="s">
        <v>17</v>
      </c>
      <c r="F27" s="17">
        <v>1.35</v>
      </c>
      <c r="G27" s="18">
        <v>11.33</v>
      </c>
      <c r="H27" s="18">
        <v>6.11</v>
      </c>
      <c r="I27" s="18">
        <v>10.64</v>
      </c>
      <c r="J27" s="19">
        <v>10.82</v>
      </c>
      <c r="K27" s="23">
        <v>2.4799999999999999E-2</v>
      </c>
      <c r="L27" s="24">
        <v>2.0500000000000001E-2</v>
      </c>
      <c r="M27" s="24">
        <v>2.7799999999999998E-2</v>
      </c>
      <c r="N27" s="24">
        <v>1.6500000000000001E-2</v>
      </c>
      <c r="O27" s="25">
        <v>2.4500000000000001E-2</v>
      </c>
    </row>
    <row r="28" spans="4:15" x14ac:dyDescent="0.3">
      <c r="D28" s="57" t="s">
        <v>22</v>
      </c>
      <c r="E28" s="29" t="s">
        <v>9</v>
      </c>
      <c r="F28" s="30">
        <v>32.56</v>
      </c>
      <c r="G28" s="31">
        <v>32.56</v>
      </c>
      <c r="H28" s="31">
        <v>32.56</v>
      </c>
      <c r="I28" s="31">
        <v>32.56</v>
      </c>
      <c r="J28" s="32">
        <v>32.56</v>
      </c>
      <c r="K28" s="33">
        <v>0</v>
      </c>
      <c r="L28" s="34">
        <v>0</v>
      </c>
      <c r="M28" s="34">
        <v>0</v>
      </c>
      <c r="N28" s="34">
        <v>0</v>
      </c>
      <c r="O28" s="35">
        <v>0</v>
      </c>
    </row>
    <row r="29" spans="4:15" x14ac:dyDescent="0.3">
      <c r="D29" s="58"/>
      <c r="E29" s="16" t="s">
        <v>10</v>
      </c>
      <c r="F29" s="17">
        <v>42.55</v>
      </c>
      <c r="G29" s="18">
        <v>42.55</v>
      </c>
      <c r="H29" s="18">
        <v>42.55</v>
      </c>
      <c r="I29" s="18">
        <v>42.55</v>
      </c>
      <c r="J29" s="19">
        <v>42.55</v>
      </c>
      <c r="K29" s="23">
        <v>1.8700000000000001E-2</v>
      </c>
      <c r="L29" s="24">
        <v>1.8700000000000001E-2</v>
      </c>
      <c r="M29" s="24">
        <v>1.8700000000000001E-2</v>
      </c>
      <c r="N29" s="24">
        <v>1.8700000000000001E-2</v>
      </c>
      <c r="O29" s="25">
        <v>1.8700000000000001E-2</v>
      </c>
    </row>
    <row r="30" spans="4:15" x14ac:dyDescent="0.3">
      <c r="D30" s="58"/>
      <c r="E30" s="16" t="s">
        <v>11</v>
      </c>
      <c r="F30" s="17">
        <v>264.42</v>
      </c>
      <c r="G30" s="18">
        <v>264.42</v>
      </c>
      <c r="H30" s="18">
        <v>264.42</v>
      </c>
      <c r="I30" s="18">
        <v>264.42</v>
      </c>
      <c r="J30" s="19">
        <v>264.42</v>
      </c>
      <c r="K30" s="23">
        <v>4.4946000000000002</v>
      </c>
      <c r="L30" s="24">
        <v>4.4946000000000002</v>
      </c>
      <c r="M30" s="24">
        <v>4.4946000000000002</v>
      </c>
      <c r="N30" s="24">
        <v>4.4946000000000002</v>
      </c>
      <c r="O30" s="25">
        <v>4.4946000000000002</v>
      </c>
    </row>
    <row r="31" spans="4:15" x14ac:dyDescent="0.3">
      <c r="D31" s="58"/>
      <c r="E31" s="16" t="s">
        <v>12</v>
      </c>
      <c r="F31" s="17">
        <v>264.42</v>
      </c>
      <c r="G31" s="18">
        <v>264.42</v>
      </c>
      <c r="H31" s="18">
        <v>264.42</v>
      </c>
      <c r="I31" s="26">
        <v>0</v>
      </c>
      <c r="J31" s="27">
        <v>0</v>
      </c>
      <c r="K31" s="23">
        <v>4.4946000000000002</v>
      </c>
      <c r="L31" s="24">
        <v>4.4946000000000002</v>
      </c>
      <c r="M31" s="24">
        <v>4.4946000000000002</v>
      </c>
      <c r="N31" s="21">
        <v>0</v>
      </c>
      <c r="O31" s="22">
        <v>0</v>
      </c>
    </row>
    <row r="32" spans="4:15" x14ac:dyDescent="0.3">
      <c r="D32" s="58"/>
      <c r="E32" s="16" t="s">
        <v>13</v>
      </c>
      <c r="F32" s="17">
        <v>14971.02</v>
      </c>
      <c r="G32" s="18">
        <v>14971.02</v>
      </c>
      <c r="H32" s="18">
        <v>14971.02</v>
      </c>
      <c r="I32" s="18">
        <v>14971.02</v>
      </c>
      <c r="J32" s="19">
        <v>14971.02</v>
      </c>
      <c r="K32" s="23">
        <v>3.1960999999999999</v>
      </c>
      <c r="L32" s="24">
        <v>3.1960999999999999</v>
      </c>
      <c r="M32" s="24">
        <v>3.1960999999999999</v>
      </c>
      <c r="N32" s="24">
        <v>3.1960999999999999</v>
      </c>
      <c r="O32" s="25">
        <v>3.1960999999999999</v>
      </c>
    </row>
    <row r="33" spans="4:17" x14ac:dyDescent="0.3">
      <c r="D33" s="58"/>
      <c r="E33" s="16" t="s">
        <v>14</v>
      </c>
      <c r="F33" s="28">
        <v>0</v>
      </c>
      <c r="G33" s="26">
        <v>0</v>
      </c>
      <c r="H33" s="26">
        <v>0</v>
      </c>
      <c r="I33" s="18">
        <v>7090.86</v>
      </c>
      <c r="J33" s="27">
        <v>0</v>
      </c>
      <c r="K33" s="20">
        <v>0</v>
      </c>
      <c r="L33" s="21">
        <v>0</v>
      </c>
      <c r="M33" s="21">
        <v>0</v>
      </c>
      <c r="N33" s="24">
        <v>0.41849999999999998</v>
      </c>
      <c r="O33" s="22">
        <v>0</v>
      </c>
    </row>
    <row r="34" spans="4:17" x14ac:dyDescent="0.3">
      <c r="D34" s="58"/>
      <c r="E34" s="16" t="s">
        <v>15</v>
      </c>
      <c r="F34" s="17">
        <v>1.57</v>
      </c>
      <c r="G34" s="18">
        <v>1.57</v>
      </c>
      <c r="H34" s="18">
        <v>1.57</v>
      </c>
      <c r="I34" s="18">
        <v>1.57</v>
      </c>
      <c r="J34" s="19">
        <v>1.57</v>
      </c>
      <c r="K34" s="23">
        <v>10.9939</v>
      </c>
      <c r="L34" s="24">
        <v>10.9939</v>
      </c>
      <c r="M34" s="24">
        <v>10.9939</v>
      </c>
      <c r="N34" s="24">
        <v>10.9939</v>
      </c>
      <c r="O34" s="25">
        <v>10.9939</v>
      </c>
    </row>
    <row r="35" spans="4:17" x14ac:dyDescent="0.3">
      <c r="D35" s="58"/>
      <c r="E35" s="16" t="s">
        <v>16</v>
      </c>
      <c r="F35" s="28">
        <v>0</v>
      </c>
      <c r="G35" s="26">
        <v>0</v>
      </c>
      <c r="H35" s="18">
        <v>6.52</v>
      </c>
      <c r="I35" s="18">
        <v>6.52</v>
      </c>
      <c r="J35" s="19">
        <v>6.52</v>
      </c>
      <c r="K35" s="20">
        <v>0</v>
      </c>
      <c r="L35" s="21">
        <v>0</v>
      </c>
      <c r="M35" s="24">
        <v>16.477599999999999</v>
      </c>
      <c r="N35" s="24">
        <v>16.477599999999999</v>
      </c>
      <c r="O35" s="25">
        <v>16.477599999999999</v>
      </c>
    </row>
    <row r="36" spans="4:17" x14ac:dyDescent="0.3">
      <c r="D36" s="59"/>
      <c r="E36" s="36" t="s">
        <v>17</v>
      </c>
      <c r="F36" s="37">
        <v>9.26</v>
      </c>
      <c r="G36" s="38">
        <v>9.26</v>
      </c>
      <c r="H36" s="38">
        <v>9.26</v>
      </c>
      <c r="I36" s="38">
        <v>9.26</v>
      </c>
      <c r="J36" s="39">
        <v>9.26</v>
      </c>
      <c r="K36" s="40">
        <v>2.1700000000000001E-2</v>
      </c>
      <c r="L36" s="41">
        <v>2.1700000000000001E-2</v>
      </c>
      <c r="M36" s="41">
        <v>2.1700000000000001E-2</v>
      </c>
      <c r="N36" s="41">
        <v>2.1700000000000001E-2</v>
      </c>
      <c r="O36" s="42">
        <v>2.1700000000000001E-2</v>
      </c>
    </row>
    <row r="37" spans="4:17" x14ac:dyDescent="0.3">
      <c r="D37" s="58" t="s">
        <v>34</v>
      </c>
      <c r="E37" s="16" t="s">
        <v>9</v>
      </c>
      <c r="F37" s="17">
        <f>F28-F19</f>
        <v>2.6300000000000026</v>
      </c>
      <c r="G37" s="18">
        <f t="shared" ref="G37:O37" si="0">G28-G19</f>
        <v>2.7000000000000028</v>
      </c>
      <c r="H37" s="18">
        <f t="shared" si="0"/>
        <v>-3.4299999999999997</v>
      </c>
      <c r="I37" s="18">
        <f t="shared" si="0"/>
        <v>-0.33999999999999631</v>
      </c>
      <c r="J37" s="19">
        <f t="shared" si="0"/>
        <v>-1.8699999999999974</v>
      </c>
      <c r="K37" s="20">
        <f t="shared" si="0"/>
        <v>0</v>
      </c>
      <c r="L37" s="21">
        <f t="shared" si="0"/>
        <v>0</v>
      </c>
      <c r="M37" s="21">
        <f t="shared" si="0"/>
        <v>0</v>
      </c>
      <c r="N37" s="21">
        <f t="shared" si="0"/>
        <v>0</v>
      </c>
      <c r="O37" s="22">
        <f t="shared" si="0"/>
        <v>0</v>
      </c>
    </row>
    <row r="38" spans="4:17" x14ac:dyDescent="0.3">
      <c r="D38" s="58"/>
      <c r="E38" s="16" t="s">
        <v>10</v>
      </c>
      <c r="F38" s="17">
        <f t="shared" ref="F38:O38" si="1">F29-F20</f>
        <v>10.939999999999998</v>
      </c>
      <c r="G38" s="18">
        <f t="shared" si="1"/>
        <v>-12.290000000000006</v>
      </c>
      <c r="H38" s="18">
        <f t="shared" si="1"/>
        <v>21.659999999999997</v>
      </c>
      <c r="I38" s="18">
        <f t="shared" si="1"/>
        <v>-9.5400000000000063</v>
      </c>
      <c r="J38" s="19">
        <f t="shared" si="1"/>
        <v>6.3799999999999955</v>
      </c>
      <c r="K38" s="23">
        <f t="shared" si="1"/>
        <v>-2.1999999999999971E-3</v>
      </c>
      <c r="L38" s="24">
        <f t="shared" si="1"/>
        <v>2.700000000000001E-3</v>
      </c>
      <c r="M38" s="24">
        <f t="shared" si="1"/>
        <v>1.3000000000000025E-3</v>
      </c>
      <c r="N38" s="24">
        <f t="shared" si="1"/>
        <v>5.400000000000002E-3</v>
      </c>
      <c r="O38" s="25">
        <f t="shared" si="1"/>
        <v>-4.3999999999999977E-3</v>
      </c>
    </row>
    <row r="39" spans="4:17" x14ac:dyDescent="0.3">
      <c r="D39" s="58"/>
      <c r="E39" s="16" t="s">
        <v>11</v>
      </c>
      <c r="F39" s="17">
        <f t="shared" ref="F39:O39" si="2">F30-F21</f>
        <v>106.76000000000002</v>
      </c>
      <c r="G39" s="18">
        <f t="shared" si="2"/>
        <v>167.82000000000002</v>
      </c>
      <c r="H39" s="18">
        <f t="shared" si="2"/>
        <v>38.160000000000025</v>
      </c>
      <c r="I39" s="18">
        <f t="shared" si="2"/>
        <v>-215.28999999999996</v>
      </c>
      <c r="J39" s="19">
        <f t="shared" si="2"/>
        <v>87.080000000000013</v>
      </c>
      <c r="K39" s="23">
        <f t="shared" si="2"/>
        <v>0.92370000000000019</v>
      </c>
      <c r="L39" s="24">
        <f t="shared" si="2"/>
        <v>-1.3189000000000002</v>
      </c>
      <c r="M39" s="24">
        <f t="shared" si="2"/>
        <v>1.0472000000000001</v>
      </c>
      <c r="N39" s="24">
        <f t="shared" si="2"/>
        <v>1.2731000000000003</v>
      </c>
      <c r="O39" s="25">
        <f t="shared" si="2"/>
        <v>-0.79340000000000011</v>
      </c>
    </row>
    <row r="40" spans="4:17" x14ac:dyDescent="0.3">
      <c r="D40" s="58"/>
      <c r="E40" s="16" t="s">
        <v>12</v>
      </c>
      <c r="F40" s="17">
        <f t="shared" ref="F40:O40" si="3">F31-F22</f>
        <v>-1158.1199999999999</v>
      </c>
      <c r="G40" s="18">
        <f t="shared" si="3"/>
        <v>-1935.31</v>
      </c>
      <c r="H40" s="18">
        <f t="shared" si="3"/>
        <v>-451.29</v>
      </c>
      <c r="I40" s="26">
        <f t="shared" si="3"/>
        <v>0</v>
      </c>
      <c r="J40" s="27">
        <f t="shared" si="3"/>
        <v>0</v>
      </c>
      <c r="K40" s="23">
        <f t="shared" si="3"/>
        <v>0.34930000000000039</v>
      </c>
      <c r="L40" s="24">
        <f t="shared" si="3"/>
        <v>1.5032000000000001</v>
      </c>
      <c r="M40" s="24">
        <f t="shared" si="3"/>
        <v>0.66789999999999994</v>
      </c>
      <c r="N40" s="21">
        <f t="shared" si="3"/>
        <v>0</v>
      </c>
      <c r="O40" s="22">
        <f t="shared" si="3"/>
        <v>0</v>
      </c>
    </row>
    <row r="41" spans="4:17" x14ac:dyDescent="0.3">
      <c r="D41" s="58"/>
      <c r="E41" s="16" t="s">
        <v>13</v>
      </c>
      <c r="F41" s="17">
        <f t="shared" ref="F41:O41" si="4">F32-F23</f>
        <v>9051.5600000000013</v>
      </c>
      <c r="G41" s="18">
        <f t="shared" si="4"/>
        <v>-2373.0699999999997</v>
      </c>
      <c r="H41" s="18">
        <f t="shared" si="4"/>
        <v>13595.150000000001</v>
      </c>
      <c r="I41" s="18">
        <f t="shared" si="4"/>
        <v>-14939.75</v>
      </c>
      <c r="J41" s="19">
        <f t="shared" si="4"/>
        <v>7330.67</v>
      </c>
      <c r="K41" s="23">
        <f t="shared" si="4"/>
        <v>5.7599999999999874E-2</v>
      </c>
      <c r="L41" s="24">
        <f t="shared" si="4"/>
        <v>-0.51679999999999993</v>
      </c>
      <c r="M41" s="24">
        <f t="shared" si="4"/>
        <v>-0.24199999999999999</v>
      </c>
      <c r="N41" s="24">
        <f t="shared" si="4"/>
        <v>1.4314</v>
      </c>
      <c r="O41" s="25">
        <f t="shared" si="4"/>
        <v>0.37579999999999991</v>
      </c>
    </row>
    <row r="42" spans="4:17" x14ac:dyDescent="0.3">
      <c r="D42" s="58"/>
      <c r="E42" s="16" t="s">
        <v>14</v>
      </c>
      <c r="F42" s="28">
        <f t="shared" ref="F42:O42" si="5">F33-F24</f>
        <v>0</v>
      </c>
      <c r="G42" s="26">
        <f t="shared" si="5"/>
        <v>0</v>
      </c>
      <c r="H42" s="26">
        <f t="shared" si="5"/>
        <v>0</v>
      </c>
      <c r="I42" s="18">
        <f t="shared" si="5"/>
        <v>0</v>
      </c>
      <c r="J42" s="27">
        <f t="shared" si="5"/>
        <v>0</v>
      </c>
      <c r="K42" s="20">
        <f t="shared" si="5"/>
        <v>0</v>
      </c>
      <c r="L42" s="21">
        <f t="shared" si="5"/>
        <v>0</v>
      </c>
      <c r="M42" s="21">
        <f t="shared" si="5"/>
        <v>0</v>
      </c>
      <c r="N42" s="24">
        <f t="shared" si="5"/>
        <v>0</v>
      </c>
      <c r="O42" s="22">
        <f t="shared" si="5"/>
        <v>0</v>
      </c>
    </row>
    <row r="43" spans="4:17" x14ac:dyDescent="0.3">
      <c r="D43" s="58"/>
      <c r="E43" s="16" t="s">
        <v>15</v>
      </c>
      <c r="F43" s="17">
        <f t="shared" ref="F43:O43" si="6">F34-F25</f>
        <v>0.71000000000000008</v>
      </c>
      <c r="G43" s="18">
        <f t="shared" si="6"/>
        <v>-0.33999999999999986</v>
      </c>
      <c r="H43" s="18">
        <f t="shared" si="6"/>
        <v>1.02</v>
      </c>
      <c r="I43" s="18">
        <f t="shared" si="6"/>
        <v>-0.82999999999999985</v>
      </c>
      <c r="J43" s="19">
        <f t="shared" si="6"/>
        <v>8.0000000000000071E-2</v>
      </c>
      <c r="K43" s="23">
        <f t="shared" si="6"/>
        <v>-7.4334999999999987</v>
      </c>
      <c r="L43" s="24">
        <f t="shared" si="6"/>
        <v>-3.5310000000000006</v>
      </c>
      <c r="M43" s="24">
        <f t="shared" si="6"/>
        <v>-1.8279999999999994</v>
      </c>
      <c r="N43" s="24">
        <f t="shared" si="6"/>
        <v>4.6184000000000003</v>
      </c>
      <c r="O43" s="25">
        <f t="shared" si="6"/>
        <v>3.0411000000000001</v>
      </c>
    </row>
    <row r="44" spans="4:17" x14ac:dyDescent="0.3">
      <c r="D44" s="58"/>
      <c r="E44" s="16" t="s">
        <v>16</v>
      </c>
      <c r="F44" s="28">
        <f t="shared" ref="F44:O44" si="7">F35-F26</f>
        <v>0</v>
      </c>
      <c r="G44" s="26">
        <f t="shared" si="7"/>
        <v>0</v>
      </c>
      <c r="H44" s="18">
        <f t="shared" si="7"/>
        <v>-2.9299999999999997</v>
      </c>
      <c r="I44" s="18">
        <f t="shared" si="7"/>
        <v>-0.42000000000000082</v>
      </c>
      <c r="J44" s="19">
        <f t="shared" si="7"/>
        <v>1.2599999999999998</v>
      </c>
      <c r="K44" s="20">
        <f t="shared" si="7"/>
        <v>0</v>
      </c>
      <c r="L44" s="21">
        <f t="shared" si="7"/>
        <v>0</v>
      </c>
      <c r="M44" s="24">
        <f t="shared" si="7"/>
        <v>6.0193999999999992</v>
      </c>
      <c r="N44" s="24">
        <f t="shared" si="7"/>
        <v>-2.5455000000000005</v>
      </c>
      <c r="O44" s="25">
        <f t="shared" si="7"/>
        <v>4.0625999999999998</v>
      </c>
    </row>
    <row r="45" spans="4:17" x14ac:dyDescent="0.3">
      <c r="D45" s="59"/>
      <c r="E45" s="36" t="s">
        <v>17</v>
      </c>
      <c r="F45" s="37">
        <f t="shared" ref="F45:O45" si="8">F36-F27</f>
        <v>7.91</v>
      </c>
      <c r="G45" s="38">
        <f t="shared" si="8"/>
        <v>-2.0700000000000003</v>
      </c>
      <c r="H45" s="38">
        <f t="shared" si="8"/>
        <v>3.1499999999999995</v>
      </c>
      <c r="I45" s="38">
        <f t="shared" si="8"/>
        <v>-1.3800000000000008</v>
      </c>
      <c r="J45" s="39">
        <f t="shared" si="8"/>
        <v>-1.5600000000000005</v>
      </c>
      <c r="K45" s="40">
        <f t="shared" si="8"/>
        <v>-3.0999999999999986E-3</v>
      </c>
      <c r="L45" s="41">
        <f t="shared" si="8"/>
        <v>1.1999999999999997E-3</v>
      </c>
      <c r="M45" s="41">
        <f t="shared" si="8"/>
        <v>-6.0999999999999978E-3</v>
      </c>
      <c r="N45" s="41">
        <f t="shared" si="8"/>
        <v>5.1999999999999998E-3</v>
      </c>
      <c r="O45" s="42">
        <f t="shared" si="8"/>
        <v>-2.8000000000000004E-3</v>
      </c>
    </row>
    <row r="47" spans="4:17" x14ac:dyDescent="0.3">
      <c r="P47" s="11"/>
      <c r="Q47" s="11"/>
    </row>
    <row r="48" spans="4:17" ht="16" x14ac:dyDescent="0.3">
      <c r="E48" s="49" t="s">
        <v>37</v>
      </c>
      <c r="F48" s="46"/>
    </row>
    <row r="49" spans="4:15" x14ac:dyDescent="0.3">
      <c r="F49" s="12"/>
    </row>
    <row r="50" spans="4:15" x14ac:dyDescent="0.3">
      <c r="D50" s="61"/>
      <c r="E50" s="62" t="s">
        <v>1</v>
      </c>
      <c r="F50" s="52" t="s">
        <v>2</v>
      </c>
      <c r="G50" s="53"/>
      <c r="H50" s="53"/>
      <c r="I50" s="53"/>
      <c r="J50" s="54"/>
      <c r="K50" s="53" t="s">
        <v>3</v>
      </c>
      <c r="L50" s="53"/>
      <c r="M50" s="53"/>
      <c r="N50" s="53"/>
      <c r="O50" s="54"/>
    </row>
    <row r="51" spans="4:15" x14ac:dyDescent="0.3">
      <c r="D51" s="61"/>
      <c r="E51" s="63"/>
      <c r="F51" s="13" t="s">
        <v>4</v>
      </c>
      <c r="G51" s="14" t="s">
        <v>5</v>
      </c>
      <c r="H51" s="14" t="s">
        <v>6</v>
      </c>
      <c r="I51" s="14" t="s">
        <v>7</v>
      </c>
      <c r="J51" s="15" t="s">
        <v>8</v>
      </c>
      <c r="K51" s="13" t="s">
        <v>4</v>
      </c>
      <c r="L51" s="14" t="s">
        <v>5</v>
      </c>
      <c r="M51" s="14" t="s">
        <v>6</v>
      </c>
      <c r="N51" s="14" t="s">
        <v>7</v>
      </c>
      <c r="O51" s="15" t="s">
        <v>8</v>
      </c>
    </row>
    <row r="52" spans="4:15" ht="14.25" customHeight="1" x14ac:dyDescent="0.3">
      <c r="D52" s="58" t="s">
        <v>35</v>
      </c>
      <c r="E52" s="29" t="s">
        <v>9</v>
      </c>
      <c r="F52" s="30">
        <v>4.2100000000000009</v>
      </c>
      <c r="G52" s="31">
        <v>4.2100000000000009</v>
      </c>
      <c r="H52" s="31">
        <v>4.2100000000000009</v>
      </c>
      <c r="I52" s="31">
        <v>4.2100000000000009</v>
      </c>
      <c r="J52" s="32">
        <v>4.2100000000000009</v>
      </c>
      <c r="K52" s="33">
        <v>0</v>
      </c>
      <c r="L52" s="34">
        <v>0</v>
      </c>
      <c r="M52" s="34">
        <v>0</v>
      </c>
      <c r="N52" s="34">
        <v>0</v>
      </c>
      <c r="O52" s="35">
        <v>0</v>
      </c>
    </row>
    <row r="53" spans="4:15" x14ac:dyDescent="0.3">
      <c r="D53" s="58"/>
      <c r="E53" s="16" t="s">
        <v>10</v>
      </c>
      <c r="F53" s="17">
        <v>0</v>
      </c>
      <c r="G53" s="18">
        <v>0</v>
      </c>
      <c r="H53" s="18">
        <v>0</v>
      </c>
      <c r="I53" s="18">
        <v>0</v>
      </c>
      <c r="J53" s="19">
        <v>0</v>
      </c>
      <c r="K53" s="23">
        <v>2.6999999999999975E-3</v>
      </c>
      <c r="L53" s="24">
        <v>2.6999999999999975E-3</v>
      </c>
      <c r="M53" s="24">
        <v>2.6999999999999975E-3</v>
      </c>
      <c r="N53" s="24">
        <v>2.6999999999999975E-3</v>
      </c>
      <c r="O53" s="25">
        <v>2.6999999999999975E-3</v>
      </c>
    </row>
    <row r="54" spans="4:15" x14ac:dyDescent="0.3">
      <c r="D54" s="58"/>
      <c r="E54" s="16" t="s">
        <v>11</v>
      </c>
      <c r="F54" s="17">
        <v>0</v>
      </c>
      <c r="G54" s="18">
        <v>0</v>
      </c>
      <c r="H54" s="18">
        <v>0</v>
      </c>
      <c r="I54" s="18">
        <v>0</v>
      </c>
      <c r="J54" s="19">
        <v>0</v>
      </c>
      <c r="K54" s="23">
        <v>0.6335999999999995</v>
      </c>
      <c r="L54" s="24">
        <v>0.6335999999999995</v>
      </c>
      <c r="M54" s="24">
        <v>0.6335999999999995</v>
      </c>
      <c r="N54" s="24">
        <v>0.6335999999999995</v>
      </c>
      <c r="O54" s="25">
        <v>0.6335999999999995</v>
      </c>
    </row>
    <row r="55" spans="4:15" x14ac:dyDescent="0.3">
      <c r="D55" s="58"/>
      <c r="E55" s="16" t="s">
        <v>12</v>
      </c>
      <c r="F55" s="17">
        <v>0</v>
      </c>
      <c r="G55" s="18">
        <v>0</v>
      </c>
      <c r="H55" s="18">
        <v>0</v>
      </c>
      <c r="I55" s="26">
        <v>0</v>
      </c>
      <c r="J55" s="27">
        <v>0</v>
      </c>
      <c r="K55" s="23">
        <v>0.6335999999999995</v>
      </c>
      <c r="L55" s="24">
        <v>0.6335999999999995</v>
      </c>
      <c r="M55" s="24">
        <v>0.63359999999999994</v>
      </c>
      <c r="N55" s="21">
        <v>0</v>
      </c>
      <c r="O55" s="22">
        <v>0</v>
      </c>
    </row>
    <row r="56" spans="4:15" x14ac:dyDescent="0.3">
      <c r="D56" s="58"/>
      <c r="E56" s="16" t="s">
        <v>13</v>
      </c>
      <c r="F56" s="17">
        <v>0</v>
      </c>
      <c r="G56" s="18">
        <v>0</v>
      </c>
      <c r="H56" s="18">
        <v>0</v>
      </c>
      <c r="I56" s="18">
        <v>0</v>
      </c>
      <c r="J56" s="19">
        <v>0</v>
      </c>
      <c r="K56" s="23">
        <v>0.65779999999999994</v>
      </c>
      <c r="L56" s="24">
        <v>0.6577999999999995</v>
      </c>
      <c r="M56" s="24">
        <v>0.65780000000000038</v>
      </c>
      <c r="N56" s="24">
        <v>0.65779999999999994</v>
      </c>
      <c r="O56" s="25">
        <v>0.65779999999999994</v>
      </c>
    </row>
    <row r="57" spans="4:15" x14ac:dyDescent="0.3">
      <c r="D57" s="58"/>
      <c r="E57" s="16" t="s">
        <v>14</v>
      </c>
      <c r="F57" s="28">
        <v>0</v>
      </c>
      <c r="G57" s="26">
        <v>0</v>
      </c>
      <c r="H57" s="26">
        <v>0</v>
      </c>
      <c r="I57" s="18">
        <v>0</v>
      </c>
      <c r="J57" s="27">
        <v>0</v>
      </c>
      <c r="K57" s="20">
        <v>0</v>
      </c>
      <c r="L57" s="21">
        <v>0</v>
      </c>
      <c r="M57" s="21">
        <v>0</v>
      </c>
      <c r="N57" s="24">
        <v>-3.4599999999999964E-2</v>
      </c>
      <c r="O57" s="22">
        <v>0</v>
      </c>
    </row>
    <row r="58" spans="4:15" x14ac:dyDescent="0.3">
      <c r="D58" s="58"/>
      <c r="E58" s="16" t="s">
        <v>15</v>
      </c>
      <c r="F58" s="17">
        <v>-0.27</v>
      </c>
      <c r="G58" s="18">
        <v>-0.27</v>
      </c>
      <c r="H58" s="18">
        <v>-0.27</v>
      </c>
      <c r="I58" s="18">
        <v>-0.27</v>
      </c>
      <c r="J58" s="19">
        <v>-0.27</v>
      </c>
      <c r="K58" s="23">
        <v>-1.8673999999999999</v>
      </c>
      <c r="L58" s="24">
        <v>-1.8673999999999999</v>
      </c>
      <c r="M58" s="24">
        <v>-1.8673999999999999</v>
      </c>
      <c r="N58" s="24">
        <v>-1.8673999999999999</v>
      </c>
      <c r="O58" s="25">
        <v>-1.8673999999999999</v>
      </c>
    </row>
    <row r="59" spans="4:15" x14ac:dyDescent="0.3">
      <c r="D59" s="58"/>
      <c r="E59" s="16" t="s">
        <v>16</v>
      </c>
      <c r="F59" s="28">
        <v>0</v>
      </c>
      <c r="G59" s="26">
        <v>0</v>
      </c>
      <c r="H59" s="18">
        <v>0.30000000000000071</v>
      </c>
      <c r="I59" s="18">
        <v>0.30000000000000071</v>
      </c>
      <c r="J59" s="19">
        <v>0.30000000000000071</v>
      </c>
      <c r="K59" s="20">
        <v>0</v>
      </c>
      <c r="L59" s="21">
        <v>0</v>
      </c>
      <c r="M59" s="24">
        <v>0.75179999999999936</v>
      </c>
      <c r="N59" s="24">
        <v>0.75179999999999936</v>
      </c>
      <c r="O59" s="25">
        <v>0.75179999999999936</v>
      </c>
    </row>
    <row r="60" spans="4:15" x14ac:dyDescent="0.3">
      <c r="D60" s="59"/>
      <c r="E60" s="36" t="s">
        <v>17</v>
      </c>
      <c r="F60" s="37">
        <v>1.0500000000000003</v>
      </c>
      <c r="G60" s="38">
        <v>1.0500000000000007</v>
      </c>
      <c r="H60" s="38">
        <v>1.0500000000000007</v>
      </c>
      <c r="I60" s="38">
        <v>1.0500000000000007</v>
      </c>
      <c r="J60" s="39">
        <v>1.0500000000000007</v>
      </c>
      <c r="K60" s="40">
        <v>2.4999999999999988E-3</v>
      </c>
      <c r="L60" s="41">
        <v>2.4999999999999988E-3</v>
      </c>
      <c r="M60" s="41">
        <v>2.4999999999999988E-3</v>
      </c>
      <c r="N60" s="41">
        <v>2.4999999999999988E-3</v>
      </c>
      <c r="O60" s="42">
        <v>2.4999999999999988E-3</v>
      </c>
    </row>
    <row r="63" spans="4:15" ht="16" x14ac:dyDescent="0.3">
      <c r="E63" s="49" t="s">
        <v>38</v>
      </c>
    </row>
    <row r="65" spans="4:55" ht="15.75" customHeight="1" x14ac:dyDescent="0.35">
      <c r="F65" s="55" t="s">
        <v>0</v>
      </c>
      <c r="G65" s="5">
        <v>2028</v>
      </c>
      <c r="H65" s="6">
        <v>2029</v>
      </c>
      <c r="I65" s="6">
        <v>2030</v>
      </c>
      <c r="J65" s="6">
        <v>2031</v>
      </c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</row>
    <row r="66" spans="4:55" ht="14.5" x14ac:dyDescent="0.35">
      <c r="F66" s="56"/>
      <c r="G66" s="47">
        <v>2.6375290221538877E-2</v>
      </c>
      <c r="H66" s="47">
        <v>1.441918939136538E-2</v>
      </c>
      <c r="I66" s="47">
        <v>6.5029315692656131E-2</v>
      </c>
      <c r="J66" s="48">
        <v>2.9780528017246864E-2</v>
      </c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</row>
    <row r="67" spans="4:55" ht="14.5" x14ac:dyDescent="0.35"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8"/>
    </row>
    <row r="68" spans="4:55" x14ac:dyDescent="0.3">
      <c r="E68" s="9" t="s">
        <v>23</v>
      </c>
      <c r="F68" s="10">
        <v>5</v>
      </c>
      <c r="K68" s="11"/>
    </row>
    <row r="69" spans="4:55" x14ac:dyDescent="0.3">
      <c r="F69" s="12"/>
    </row>
    <row r="70" spans="4:55" x14ac:dyDescent="0.3">
      <c r="D70" s="61"/>
      <c r="E70" s="62" t="s">
        <v>1</v>
      </c>
      <c r="F70" s="52" t="s">
        <v>26</v>
      </c>
      <c r="G70" s="53"/>
      <c r="H70" s="53"/>
      <c r="I70" s="53"/>
      <c r="J70" s="54"/>
      <c r="K70" s="53" t="s">
        <v>27</v>
      </c>
      <c r="L70" s="53"/>
      <c r="M70" s="53"/>
      <c r="N70" s="53"/>
      <c r="O70" s="54"/>
      <c r="P70" s="52" t="s">
        <v>28</v>
      </c>
      <c r="Q70" s="53"/>
      <c r="R70" s="53"/>
      <c r="S70" s="53"/>
      <c r="T70" s="54"/>
      <c r="U70" s="52" t="s">
        <v>29</v>
      </c>
      <c r="V70" s="53"/>
      <c r="W70" s="53"/>
      <c r="X70" s="53"/>
      <c r="Y70" s="54"/>
      <c r="Z70" s="52" t="s">
        <v>30</v>
      </c>
      <c r="AA70" s="53"/>
      <c r="AB70" s="53"/>
      <c r="AC70" s="53"/>
      <c r="AD70" s="54"/>
      <c r="AE70" s="52" t="s">
        <v>31</v>
      </c>
      <c r="AF70" s="53"/>
      <c r="AG70" s="53"/>
      <c r="AH70" s="53"/>
      <c r="AI70" s="54"/>
      <c r="AJ70" s="52" t="s">
        <v>32</v>
      </c>
      <c r="AK70" s="53"/>
      <c r="AL70" s="53"/>
      <c r="AM70" s="53"/>
      <c r="AN70" s="54"/>
      <c r="AO70" s="52" t="s">
        <v>33</v>
      </c>
      <c r="AP70" s="53"/>
      <c r="AQ70" s="53"/>
      <c r="AR70" s="53"/>
      <c r="AS70" s="54"/>
      <c r="AT70" s="52" t="s">
        <v>42</v>
      </c>
      <c r="AU70" s="53"/>
      <c r="AV70" s="53"/>
      <c r="AW70" s="53"/>
      <c r="AX70" s="54"/>
      <c r="AY70" s="52" t="s">
        <v>43</v>
      </c>
      <c r="AZ70" s="53"/>
      <c r="BA70" s="53"/>
      <c r="BB70" s="53"/>
      <c r="BC70" s="54"/>
    </row>
    <row r="71" spans="4:55" x14ac:dyDescent="0.3">
      <c r="D71" s="61"/>
      <c r="E71" s="63"/>
      <c r="F71" s="13" t="s">
        <v>4</v>
      </c>
      <c r="G71" s="14" t="s">
        <v>5</v>
      </c>
      <c r="H71" s="14" t="s">
        <v>6</v>
      </c>
      <c r="I71" s="14" t="s">
        <v>7</v>
      </c>
      <c r="J71" s="15" t="s">
        <v>8</v>
      </c>
      <c r="K71" s="13" t="s">
        <v>4</v>
      </c>
      <c r="L71" s="14" t="s">
        <v>5</v>
      </c>
      <c r="M71" s="14" t="s">
        <v>6</v>
      </c>
      <c r="N71" s="14" t="s">
        <v>7</v>
      </c>
      <c r="O71" s="15" t="s">
        <v>8</v>
      </c>
      <c r="P71" s="13" t="s">
        <v>4</v>
      </c>
      <c r="Q71" s="14" t="s">
        <v>5</v>
      </c>
      <c r="R71" s="14" t="s">
        <v>6</v>
      </c>
      <c r="S71" s="14" t="s">
        <v>7</v>
      </c>
      <c r="T71" s="15" t="s">
        <v>8</v>
      </c>
      <c r="U71" s="13" t="s">
        <v>4</v>
      </c>
      <c r="V71" s="14" t="s">
        <v>5</v>
      </c>
      <c r="W71" s="14" t="s">
        <v>6</v>
      </c>
      <c r="X71" s="14" t="s">
        <v>7</v>
      </c>
      <c r="Y71" s="15" t="s">
        <v>8</v>
      </c>
      <c r="Z71" s="13" t="s">
        <v>4</v>
      </c>
      <c r="AA71" s="14" t="s">
        <v>5</v>
      </c>
      <c r="AB71" s="14" t="s">
        <v>6</v>
      </c>
      <c r="AC71" s="14" t="s">
        <v>7</v>
      </c>
      <c r="AD71" s="15" t="s">
        <v>8</v>
      </c>
      <c r="AE71" s="13" t="s">
        <v>4</v>
      </c>
      <c r="AF71" s="14" t="s">
        <v>5</v>
      </c>
      <c r="AG71" s="14" t="s">
        <v>6</v>
      </c>
      <c r="AH71" s="14" t="s">
        <v>7</v>
      </c>
      <c r="AI71" s="15" t="s">
        <v>8</v>
      </c>
      <c r="AJ71" s="13" t="s">
        <v>4</v>
      </c>
      <c r="AK71" s="14" t="s">
        <v>5</v>
      </c>
      <c r="AL71" s="14" t="s">
        <v>6</v>
      </c>
      <c r="AM71" s="14" t="s">
        <v>7</v>
      </c>
      <c r="AN71" s="15" t="s">
        <v>8</v>
      </c>
      <c r="AO71" s="13" t="s">
        <v>4</v>
      </c>
      <c r="AP71" s="14" t="s">
        <v>5</v>
      </c>
      <c r="AQ71" s="14" t="s">
        <v>6</v>
      </c>
      <c r="AR71" s="14" t="s">
        <v>7</v>
      </c>
      <c r="AS71" s="15" t="s">
        <v>8</v>
      </c>
      <c r="AT71" s="13" t="s">
        <v>4</v>
      </c>
      <c r="AU71" s="14" t="s">
        <v>5</v>
      </c>
      <c r="AV71" s="14" t="s">
        <v>6</v>
      </c>
      <c r="AW71" s="14" t="s">
        <v>7</v>
      </c>
      <c r="AX71" s="15" t="s">
        <v>8</v>
      </c>
      <c r="AY71" s="13" t="s">
        <v>4</v>
      </c>
      <c r="AZ71" s="14" t="s">
        <v>5</v>
      </c>
      <c r="BA71" s="14" t="s">
        <v>6</v>
      </c>
      <c r="BB71" s="14" t="s">
        <v>7</v>
      </c>
      <c r="BC71" s="15" t="s">
        <v>8</v>
      </c>
    </row>
    <row r="72" spans="4:55" x14ac:dyDescent="0.3">
      <c r="D72" s="57" t="s">
        <v>24</v>
      </c>
      <c r="E72" s="16" t="s">
        <v>9</v>
      </c>
      <c r="F72" s="17">
        <f>F37/$F$68</f>
        <v>0.52600000000000047</v>
      </c>
      <c r="G72" s="18">
        <f t="shared" ref="G72:O72" si="9">G37/$F$68</f>
        <v>0.54000000000000059</v>
      </c>
      <c r="H72" s="18">
        <f t="shared" si="9"/>
        <v>-0.68599999999999994</v>
      </c>
      <c r="I72" s="18">
        <f t="shared" si="9"/>
        <v>-6.7999999999999255E-2</v>
      </c>
      <c r="J72" s="19">
        <f t="shared" si="9"/>
        <v>-0.3739999999999995</v>
      </c>
      <c r="K72" s="20">
        <f t="shared" si="9"/>
        <v>0</v>
      </c>
      <c r="L72" s="21">
        <f t="shared" si="9"/>
        <v>0</v>
      </c>
      <c r="M72" s="21">
        <f t="shared" si="9"/>
        <v>0</v>
      </c>
      <c r="N72" s="21">
        <f t="shared" si="9"/>
        <v>0</v>
      </c>
      <c r="O72" s="22">
        <f t="shared" si="9"/>
        <v>0</v>
      </c>
      <c r="P72" s="17">
        <f t="shared" ref="P72:P80" si="10">IF($F$68&gt;1,F72*(1+$G$66),0)</f>
        <v>0.53987340265652994</v>
      </c>
      <c r="Q72" s="18">
        <f t="shared" ref="Q72:Q80" si="11">IF($F$68&gt;1,G72*(1+$G$66),0)</f>
        <v>0.55424265671963158</v>
      </c>
      <c r="R72" s="18">
        <f t="shared" ref="R72:R80" si="12">IF($F$68&gt;1,H72*(1+$G$66),0)</f>
        <v>-0.70409344909197558</v>
      </c>
      <c r="S72" s="18">
        <f t="shared" ref="S72:S80" si="13">IF($F$68&gt;1,I72*(1+$G$66),0)</f>
        <v>-6.9793519735063883E-2</v>
      </c>
      <c r="T72" s="19">
        <f t="shared" ref="T72:T80" si="14">IF($F$68&gt;1,J72*(1+$G$66),0)</f>
        <v>-0.383864358542855</v>
      </c>
      <c r="U72" s="20">
        <f t="shared" ref="U72:U80" si="15">IF($F$68&gt;1,K72*(1+$G$66),0)</f>
        <v>0</v>
      </c>
      <c r="V72" s="21">
        <f t="shared" ref="V72:V80" si="16">IF($F$68&gt;1,L72*(1+$G$66),0)</f>
        <v>0</v>
      </c>
      <c r="W72" s="21">
        <f t="shared" ref="W72:W80" si="17">IF($F$68&gt;1,M72*(1+$G$66),0)</f>
        <v>0</v>
      </c>
      <c r="X72" s="21">
        <f t="shared" ref="X72:X80" si="18">IF($F$68&gt;1,N72*(1+$G$66),0)</f>
        <v>0</v>
      </c>
      <c r="Y72" s="22">
        <f t="shared" ref="Y72:Y80" si="19">IF($F$68&gt;1,O72*(1+$G$66),0)</f>
        <v>0</v>
      </c>
      <c r="Z72" s="17">
        <f t="shared" ref="Z72:Z80" si="20">IF($F$68&gt;2,P72*(1+$H$66),0)</f>
        <v>0.54765793949679531</v>
      </c>
      <c r="AA72" s="18">
        <f t="shared" ref="AA72:AA80" si="21">IF($F$68&gt;2,Q72*(1+$H$66),0)</f>
        <v>0.5622343865556455</v>
      </c>
      <c r="AB72" s="18">
        <f t="shared" ref="AB72:AB80" si="22">IF($F$68&gt;2,R72*(1+$H$66),0)</f>
        <v>-0.71424590588365244</v>
      </c>
      <c r="AC72" s="18">
        <f t="shared" ref="AC72:AC80" si="23">IF($F$68&gt;2,S72*(1+$H$66),0)</f>
        <v>-7.0799885714413771E-2</v>
      </c>
      <c r="AD72" s="19">
        <f t="shared" ref="AD72:AD80" si="24">IF($F$68&gt;2,T72*(1+$H$66),0)</f>
        <v>-0.38939937142927944</v>
      </c>
      <c r="AE72" s="20">
        <f t="shared" ref="AE72:AE80" si="25">IF($F$68&gt;2,U72*(1+$H$66),0)</f>
        <v>0</v>
      </c>
      <c r="AF72" s="21">
        <f t="shared" ref="AF72:AF80" si="26">IF($F$68&gt;2,V72*(1+$H$66),0)</f>
        <v>0</v>
      </c>
      <c r="AG72" s="21">
        <f t="shared" ref="AG72:AG80" si="27">IF($F$68&gt;2,W72*(1+$H$66),0)</f>
        <v>0</v>
      </c>
      <c r="AH72" s="21">
        <f t="shared" ref="AH72:AH80" si="28">IF($F$68&gt;2,X72*(1+$H$66),0)</f>
        <v>0</v>
      </c>
      <c r="AI72" s="22">
        <f t="shared" ref="AI72:AI80" si="29">IF($F$68&gt;2,Y72*(1+$H$66),0)</f>
        <v>0</v>
      </c>
      <c r="AJ72" s="17">
        <f t="shared" ref="AJ72:AJ80" si="30">IF($F$68&gt;3,Z72*(1+$I$66),0)</f>
        <v>0.58327176053592189</v>
      </c>
      <c r="AK72" s="18">
        <f t="shared" ref="AK72:AK80" si="31">IF($F$68&gt;3,AA72*(1+$I$66),0)</f>
        <v>0.59879610397223937</v>
      </c>
      <c r="AL72" s="18">
        <f t="shared" ref="AL72:AL80" si="32">IF($F$68&gt;3,AB72*(1+$I$66),0)</f>
        <v>-0.76069282837954755</v>
      </c>
      <c r="AM72" s="18">
        <f t="shared" ref="AM72:AM80" si="33">IF($F$68&gt;3,AC72*(1+$I$66),0)</f>
        <v>-7.5403953833540358E-2</v>
      </c>
      <c r="AN72" s="19">
        <f t="shared" ref="AN72:AN80" si="34">IF($F$68&gt;3,AD72*(1+$I$66),0)</f>
        <v>-0.41472174608447587</v>
      </c>
      <c r="AO72" s="20">
        <f t="shared" ref="AO72:AO80" si="35">IF($F$68&gt;3,AE72*(1+$I$66),0)</f>
        <v>0</v>
      </c>
      <c r="AP72" s="21">
        <f t="shared" ref="AP72:AP80" si="36">IF($F$68&gt;3,AF72*(1+$I$66),0)</f>
        <v>0</v>
      </c>
      <c r="AQ72" s="21">
        <f t="shared" ref="AQ72:AQ80" si="37">IF($F$68&gt;3,AG72*(1+$I$66),0)</f>
        <v>0</v>
      </c>
      <c r="AR72" s="21">
        <f t="shared" ref="AR72:AR80" si="38">IF($F$68&gt;3,AH72*(1+$I$66),0)</f>
        <v>0</v>
      </c>
      <c r="AS72" s="22">
        <f t="shared" ref="AS72:AS80" si="39">IF($F$68&gt;3,AI72*(1+$I$66),0)</f>
        <v>0</v>
      </c>
      <c r="AT72" s="17">
        <f t="shared" ref="AT72:AT80" si="40">IF($F$68&gt;4,AJ72*(1+$J$66),0)</f>
        <v>0.60064190154223085</v>
      </c>
      <c r="AU72" s="18">
        <f t="shared" ref="AU72:AU80" si="41">IF($F$68&gt;4,AK72*(1+$J$66),0)</f>
        <v>0.61662856812320299</v>
      </c>
      <c r="AV72" s="18">
        <f t="shared" ref="AV72:AV80" si="42">IF($F$68&gt;4,AL72*(1+$J$66),0)</f>
        <v>-0.78334666246762352</v>
      </c>
      <c r="AW72" s="18">
        <f t="shared" ref="AW72:AW80" si="43">IF($F$68&gt;4,AM72*(1+$J$66),0)</f>
        <v>-7.76495233932913E-2</v>
      </c>
      <c r="AX72" s="19">
        <f t="shared" ref="AX72:AX80" si="44">IF($F$68&gt;4,AN72*(1+$J$66),0)</f>
        <v>-0.42707237866310621</v>
      </c>
      <c r="AY72" s="20">
        <f t="shared" ref="AY72:AY80" si="45">IF($F$68&gt;4,AO72*(1+$J$66),0)</f>
        <v>0</v>
      </c>
      <c r="AZ72" s="21">
        <f t="shared" ref="AZ72:AZ80" si="46">IF($F$68&gt;4,AP72*(1+$J$66),0)</f>
        <v>0</v>
      </c>
      <c r="BA72" s="21">
        <f t="shared" ref="BA72:BA80" si="47">IF($F$68&gt;4,AQ72*(1+$J$66),0)</f>
        <v>0</v>
      </c>
      <c r="BB72" s="21">
        <f t="shared" ref="BB72:BB80" si="48">IF($F$68&gt;4,AR72*(1+$J$66),0)</f>
        <v>0</v>
      </c>
      <c r="BC72" s="22">
        <f t="shared" ref="BC72:BC80" si="49">IF($F$68&gt;4,AS72*(1+$J$66),0)</f>
        <v>0</v>
      </c>
    </row>
    <row r="73" spans="4:55" x14ac:dyDescent="0.3">
      <c r="D73" s="58"/>
      <c r="E73" s="16" t="s">
        <v>10</v>
      </c>
      <c r="F73" s="17">
        <f t="shared" ref="F73:O73" si="50">F38/$F$68</f>
        <v>2.1879999999999997</v>
      </c>
      <c r="G73" s="18">
        <f t="shared" si="50"/>
        <v>-2.4580000000000011</v>
      </c>
      <c r="H73" s="18">
        <f t="shared" si="50"/>
        <v>4.331999999999999</v>
      </c>
      <c r="I73" s="18">
        <f t="shared" si="50"/>
        <v>-1.9080000000000013</v>
      </c>
      <c r="J73" s="19">
        <f t="shared" si="50"/>
        <v>1.2759999999999991</v>
      </c>
      <c r="K73" s="23">
        <f t="shared" si="50"/>
        <v>-4.3999999999999942E-4</v>
      </c>
      <c r="L73" s="24">
        <f t="shared" si="50"/>
        <v>5.4000000000000022E-4</v>
      </c>
      <c r="M73" s="24">
        <f t="shared" si="50"/>
        <v>2.6000000000000052E-4</v>
      </c>
      <c r="N73" s="24">
        <f t="shared" si="50"/>
        <v>1.0800000000000004E-3</v>
      </c>
      <c r="O73" s="25">
        <f t="shared" si="50"/>
        <v>-8.7999999999999949E-4</v>
      </c>
      <c r="P73" s="17">
        <f t="shared" si="10"/>
        <v>2.2457091350047267</v>
      </c>
      <c r="Q73" s="18">
        <f t="shared" si="11"/>
        <v>-2.5228304633645435</v>
      </c>
      <c r="R73" s="18">
        <f t="shared" si="12"/>
        <v>4.4462577572397048</v>
      </c>
      <c r="S73" s="18">
        <f t="shared" si="13"/>
        <v>-1.9583240537426974</v>
      </c>
      <c r="T73" s="19">
        <f t="shared" si="14"/>
        <v>1.3096548703226827</v>
      </c>
      <c r="U73" s="23">
        <f t="shared" si="15"/>
        <v>-4.516051276974765E-4</v>
      </c>
      <c r="V73" s="24">
        <f t="shared" si="16"/>
        <v>5.5424265671963119E-4</v>
      </c>
      <c r="W73" s="24">
        <f t="shared" si="17"/>
        <v>2.6685757545760063E-4</v>
      </c>
      <c r="X73" s="24">
        <f t="shared" si="18"/>
        <v>1.1084853134392624E-3</v>
      </c>
      <c r="Y73" s="25">
        <f t="shared" si="19"/>
        <v>-9.0321025539495366E-4</v>
      </c>
      <c r="Z73" s="17">
        <f t="shared" si="20"/>
        <v>2.2780904403402791</v>
      </c>
      <c r="AA73" s="18">
        <f t="shared" si="21"/>
        <v>-2.5592076336181031</v>
      </c>
      <c r="AB73" s="18">
        <f t="shared" si="22"/>
        <v>4.5103691899241722</v>
      </c>
      <c r="AC73" s="18">
        <f t="shared" si="23"/>
        <v>-1.9865614991632798</v>
      </c>
      <c r="AD73" s="19">
        <f t="shared" si="24"/>
        <v>1.3285390319351895</v>
      </c>
      <c r="AE73" s="23">
        <f t="shared" si="25"/>
        <v>-4.5811690756385822E-4</v>
      </c>
      <c r="AF73" s="24">
        <f t="shared" si="26"/>
        <v>5.6223438655564513E-4</v>
      </c>
      <c r="AG73" s="24">
        <f t="shared" si="27"/>
        <v>2.7070544537864438E-4</v>
      </c>
      <c r="AH73" s="24">
        <f t="shared" si="28"/>
        <v>1.1244687731112903E-3</v>
      </c>
      <c r="AI73" s="25">
        <f t="shared" si="29"/>
        <v>-9.1623381512771708E-4</v>
      </c>
      <c r="AJ73" s="17">
        <f t="shared" si="30"/>
        <v>2.4262331027615889</v>
      </c>
      <c r="AK73" s="18">
        <f t="shared" si="31"/>
        <v>-2.7256311547477101</v>
      </c>
      <c r="AL73" s="18">
        <f t="shared" si="32"/>
        <v>4.8036754118661804</v>
      </c>
      <c r="AM73" s="18">
        <f t="shared" si="33"/>
        <v>-2.1157462340352446</v>
      </c>
      <c r="AN73" s="19">
        <f t="shared" si="34"/>
        <v>1.4149330160529185</v>
      </c>
      <c r="AO73" s="23">
        <f t="shared" si="35"/>
        <v>-4.8790793656997169E-4</v>
      </c>
      <c r="AP73" s="24">
        <f t="shared" si="36"/>
        <v>5.9879610397223899E-4</v>
      </c>
      <c r="AQ73" s="24">
        <f t="shared" si="37"/>
        <v>2.8830923524589329E-4</v>
      </c>
      <c r="AR73" s="24">
        <f t="shared" si="38"/>
        <v>1.197592207944478E-3</v>
      </c>
      <c r="AS73" s="25">
        <f t="shared" si="39"/>
        <v>-9.7581587313994402E-4</v>
      </c>
      <c r="AT73" s="17">
        <f t="shared" si="40"/>
        <v>2.4984876056547525</v>
      </c>
      <c r="AU73" s="18">
        <f t="shared" si="41"/>
        <v>-2.8068018897163554</v>
      </c>
      <c r="AV73" s="18">
        <f t="shared" si="42"/>
        <v>4.9467314020550219</v>
      </c>
      <c r="AW73" s="18">
        <f t="shared" si="43"/>
        <v>-2.1787542740353159</v>
      </c>
      <c r="AX73" s="19">
        <f t="shared" si="44"/>
        <v>1.4570704683800102</v>
      </c>
      <c r="AY73" s="23">
        <f t="shared" si="45"/>
        <v>-5.0243809254483086E-4</v>
      </c>
      <c r="AZ73" s="24">
        <f t="shared" si="46"/>
        <v>6.1662856812320259E-4</v>
      </c>
      <c r="BA73" s="24">
        <f t="shared" si="47"/>
        <v>2.9689523650376463E-4</v>
      </c>
      <c r="BB73" s="24">
        <f t="shared" si="48"/>
        <v>1.2332571362464052E-3</v>
      </c>
      <c r="BC73" s="25">
        <f t="shared" si="49"/>
        <v>-1.0048761850896624E-3</v>
      </c>
    </row>
    <row r="74" spans="4:55" x14ac:dyDescent="0.3">
      <c r="D74" s="58"/>
      <c r="E74" s="16" t="s">
        <v>11</v>
      </c>
      <c r="F74" s="17">
        <f t="shared" ref="F74:O74" si="51">F39/$F$68</f>
        <v>21.352000000000004</v>
      </c>
      <c r="G74" s="18">
        <f t="shared" si="51"/>
        <v>33.564000000000007</v>
      </c>
      <c r="H74" s="18">
        <f t="shared" si="51"/>
        <v>7.632000000000005</v>
      </c>
      <c r="I74" s="18">
        <f t="shared" si="51"/>
        <v>-43.057999999999993</v>
      </c>
      <c r="J74" s="19">
        <f t="shared" si="51"/>
        <v>17.416000000000004</v>
      </c>
      <c r="K74" s="23">
        <f t="shared" si="51"/>
        <v>0.18474000000000004</v>
      </c>
      <c r="L74" s="24">
        <f t="shared" si="51"/>
        <v>-0.26378000000000001</v>
      </c>
      <c r="M74" s="24">
        <f t="shared" si="51"/>
        <v>0.20944000000000002</v>
      </c>
      <c r="N74" s="24">
        <f t="shared" si="51"/>
        <v>0.25462000000000007</v>
      </c>
      <c r="O74" s="25">
        <f t="shared" si="51"/>
        <v>-0.15868000000000002</v>
      </c>
      <c r="P74" s="17">
        <f t="shared" si="10"/>
        <v>21.9151651968103</v>
      </c>
      <c r="Q74" s="18">
        <f t="shared" si="11"/>
        <v>34.449260240995734</v>
      </c>
      <c r="R74" s="18">
        <f t="shared" si="12"/>
        <v>7.8332962149707894</v>
      </c>
      <c r="S74" s="18">
        <f t="shared" si="13"/>
        <v>-44.193667246359013</v>
      </c>
      <c r="T74" s="19">
        <f t="shared" si="14"/>
        <v>17.875352054498325</v>
      </c>
      <c r="U74" s="23">
        <f t="shared" si="15"/>
        <v>0.18961257111552712</v>
      </c>
      <c r="V74" s="24">
        <f t="shared" si="16"/>
        <v>-0.27073727405463754</v>
      </c>
      <c r="W74" s="24">
        <f t="shared" si="17"/>
        <v>0.21496404078399911</v>
      </c>
      <c r="X74" s="24">
        <f t="shared" si="18"/>
        <v>0.26133567639620831</v>
      </c>
      <c r="Y74" s="25">
        <f t="shared" si="19"/>
        <v>-0.16286523105235379</v>
      </c>
      <c r="Z74" s="17">
        <f t="shared" si="20"/>
        <v>22.231164114326166</v>
      </c>
      <c r="AA74" s="18">
        <f t="shared" si="21"/>
        <v>34.94599064880309</v>
      </c>
      <c r="AB74" s="18">
        <f t="shared" si="22"/>
        <v>7.9462459966531194</v>
      </c>
      <c r="AC74" s="18">
        <f t="shared" si="23"/>
        <v>-44.830904104283249</v>
      </c>
      <c r="AD74" s="19">
        <f t="shared" si="24"/>
        <v>18.133100141209471</v>
      </c>
      <c r="AE74" s="23">
        <f t="shared" si="25"/>
        <v>0.19234663068942565</v>
      </c>
      <c r="AF74" s="24">
        <f t="shared" si="26"/>
        <v>-0.27464108608453336</v>
      </c>
      <c r="AG74" s="24">
        <f t="shared" si="27"/>
        <v>0.21806364800039679</v>
      </c>
      <c r="AH74" s="24">
        <f t="shared" si="28"/>
        <v>0.2651039250088858</v>
      </c>
      <c r="AI74" s="25">
        <f t="shared" si="29"/>
        <v>-0.16521361566416617</v>
      </c>
      <c r="AJ74" s="17">
        <f t="shared" si="30"/>
        <v>23.676841503731929</v>
      </c>
      <c r="AK74" s="18">
        <f t="shared" si="31"/>
        <v>37.218504506896714</v>
      </c>
      <c r="AL74" s="18">
        <f t="shared" si="32"/>
        <v>8.4629849361409786</v>
      </c>
      <c r="AM74" s="18">
        <f t="shared" si="33"/>
        <v>-47.746227120067871</v>
      </c>
      <c r="AN74" s="19">
        <f t="shared" si="34"/>
        <v>19.312283234778729</v>
      </c>
      <c r="AO74" s="23">
        <f t="shared" si="35"/>
        <v>0.20485480045894702</v>
      </c>
      <c r="AP74" s="24">
        <f t="shared" si="36"/>
        <v>-0.29250080797369837</v>
      </c>
      <c r="AQ74" s="24">
        <f t="shared" si="37"/>
        <v>0.2322441778073068</v>
      </c>
      <c r="AR74" s="24">
        <f t="shared" si="38"/>
        <v>0.28234345183965082</v>
      </c>
      <c r="AS74" s="25">
        <f t="shared" si="39"/>
        <v>-0.17595734403391639</v>
      </c>
      <c r="AT74" s="17">
        <f t="shared" si="40"/>
        <v>24.381950345493731</v>
      </c>
      <c r="AU74" s="18">
        <f t="shared" si="41"/>
        <v>38.326891223124385</v>
      </c>
      <c r="AV74" s="18">
        <f t="shared" si="42"/>
        <v>8.7150170961412634</v>
      </c>
      <c r="AW74" s="18">
        <f t="shared" si="43"/>
        <v>-49.168134974534887</v>
      </c>
      <c r="AX74" s="19">
        <f t="shared" si="44"/>
        <v>19.887413226729066</v>
      </c>
      <c r="AY74" s="23">
        <f t="shared" si="45"/>
        <v>0.21095548458348223</v>
      </c>
      <c r="AZ74" s="24">
        <f t="shared" si="46"/>
        <v>-0.30121163648062649</v>
      </c>
      <c r="BA74" s="24">
        <f t="shared" si="47"/>
        <v>0.23916053205133977</v>
      </c>
      <c r="BB74" s="24">
        <f t="shared" si="48"/>
        <v>0.29075178891764775</v>
      </c>
      <c r="BC74" s="25">
        <f t="shared" si="49"/>
        <v>-0.1811974466477588</v>
      </c>
    </row>
    <row r="75" spans="4:55" x14ac:dyDescent="0.3">
      <c r="D75" s="58"/>
      <c r="E75" s="16" t="s">
        <v>12</v>
      </c>
      <c r="F75" s="17">
        <f t="shared" ref="F75:O75" si="52">F40/$F$68</f>
        <v>-231.62399999999997</v>
      </c>
      <c r="G75" s="18">
        <f t="shared" si="52"/>
        <v>-387.06200000000001</v>
      </c>
      <c r="H75" s="18">
        <f t="shared" si="52"/>
        <v>-90.25800000000001</v>
      </c>
      <c r="I75" s="26">
        <f t="shared" si="52"/>
        <v>0</v>
      </c>
      <c r="J75" s="27">
        <f t="shared" si="52"/>
        <v>0</v>
      </c>
      <c r="K75" s="23">
        <f t="shared" si="52"/>
        <v>6.9860000000000075E-2</v>
      </c>
      <c r="L75" s="24">
        <f t="shared" si="52"/>
        <v>0.30064000000000002</v>
      </c>
      <c r="M75" s="24">
        <f t="shared" si="52"/>
        <v>0.13357999999999998</v>
      </c>
      <c r="N75" s="21">
        <f t="shared" si="52"/>
        <v>0</v>
      </c>
      <c r="O75" s="22">
        <f t="shared" si="52"/>
        <v>0</v>
      </c>
      <c r="P75" s="17">
        <f t="shared" si="10"/>
        <v>-237.73315022227368</v>
      </c>
      <c r="Q75" s="18">
        <f t="shared" si="11"/>
        <v>-397.27087258372927</v>
      </c>
      <c r="R75" s="18">
        <f t="shared" si="12"/>
        <v>-92.638580944815658</v>
      </c>
      <c r="S75" s="26">
        <f t="shared" si="13"/>
        <v>0</v>
      </c>
      <c r="T75" s="27">
        <f t="shared" si="14"/>
        <v>0</v>
      </c>
      <c r="U75" s="23">
        <f t="shared" si="15"/>
        <v>7.1702577774876777E-2</v>
      </c>
      <c r="V75" s="24">
        <f t="shared" si="16"/>
        <v>0.30856946725220347</v>
      </c>
      <c r="W75" s="24">
        <f t="shared" si="17"/>
        <v>0.13710321126779312</v>
      </c>
      <c r="X75" s="21">
        <f t="shared" si="18"/>
        <v>0</v>
      </c>
      <c r="Y75" s="22">
        <f t="shared" si="19"/>
        <v>0</v>
      </c>
      <c r="Z75" s="17">
        <f t="shared" si="20"/>
        <v>-241.16106953993457</v>
      </c>
      <c r="AA75" s="18">
        <f t="shared" si="21"/>
        <v>-402.99919653518708</v>
      </c>
      <c r="AB75" s="18">
        <f t="shared" si="22"/>
        <v>-93.974354188406295</v>
      </c>
      <c r="AC75" s="26">
        <f t="shared" si="23"/>
        <v>0</v>
      </c>
      <c r="AD75" s="27">
        <f t="shared" si="24"/>
        <v>0</v>
      </c>
      <c r="AE75" s="23">
        <f t="shared" si="25"/>
        <v>7.2736470823661831E-2</v>
      </c>
      <c r="AF75" s="24">
        <f t="shared" si="26"/>
        <v>0.31301878884090573</v>
      </c>
      <c r="AG75" s="24">
        <f t="shared" si="27"/>
        <v>0.13908012843722783</v>
      </c>
      <c r="AH75" s="21">
        <f t="shared" si="28"/>
        <v>0</v>
      </c>
      <c r="AI75" s="22">
        <f t="shared" si="29"/>
        <v>0</v>
      </c>
      <c r="AJ75" s="17">
        <f t="shared" si="30"/>
        <v>-256.84360886382552</v>
      </c>
      <c r="AK75" s="18">
        <f t="shared" si="31"/>
        <v>-429.20595851056049</v>
      </c>
      <c r="AL75" s="18">
        <f t="shared" si="32"/>
        <v>-100.08544213393763</v>
      </c>
      <c r="AM75" s="26">
        <f t="shared" si="33"/>
        <v>0</v>
      </c>
      <c r="AN75" s="27">
        <f t="shared" si="34"/>
        <v>0</v>
      </c>
      <c r="AO75" s="23">
        <f t="shared" si="35"/>
        <v>7.7466473747223402E-2</v>
      </c>
      <c r="AP75" s="24">
        <f t="shared" si="36"/>
        <v>0.3333741864781738</v>
      </c>
      <c r="AQ75" s="24">
        <f t="shared" si="37"/>
        <v>0.14812441401594748</v>
      </c>
      <c r="AR75" s="21">
        <f t="shared" si="38"/>
        <v>0</v>
      </c>
      <c r="AS75" s="22">
        <f t="shared" si="39"/>
        <v>0</v>
      </c>
      <c r="AT75" s="17">
        <f t="shared" si="40"/>
        <v>-264.49254715364549</v>
      </c>
      <c r="AU75" s="18">
        <f t="shared" si="41"/>
        <v>-441.98793858315355</v>
      </c>
      <c r="AV75" s="18">
        <f t="shared" si="42"/>
        <v>-103.06603944752591</v>
      </c>
      <c r="AW75" s="26">
        <f t="shared" si="43"/>
        <v>0</v>
      </c>
      <c r="AX75" s="27">
        <f t="shared" si="44"/>
        <v>0</v>
      </c>
      <c r="AY75" s="23">
        <f t="shared" si="45"/>
        <v>7.977346623904992E-2</v>
      </c>
      <c r="AZ75" s="24">
        <f t="shared" si="46"/>
        <v>0.34330224577881396</v>
      </c>
      <c r="BA75" s="24">
        <f t="shared" si="47"/>
        <v>0.15253563727758768</v>
      </c>
      <c r="BB75" s="21">
        <f t="shared" si="48"/>
        <v>0</v>
      </c>
      <c r="BC75" s="22">
        <f t="shared" si="49"/>
        <v>0</v>
      </c>
    </row>
    <row r="76" spans="4:55" x14ac:dyDescent="0.3">
      <c r="D76" s="58"/>
      <c r="E76" s="16" t="s">
        <v>13</v>
      </c>
      <c r="F76" s="17">
        <f t="shared" ref="F76:O76" si="53">F41/$F$68</f>
        <v>1810.3120000000004</v>
      </c>
      <c r="G76" s="18">
        <f t="shared" si="53"/>
        <v>-474.61399999999992</v>
      </c>
      <c r="H76" s="18">
        <f t="shared" si="53"/>
        <v>2719.03</v>
      </c>
      <c r="I76" s="18">
        <f t="shared" si="53"/>
        <v>-2987.95</v>
      </c>
      <c r="J76" s="19">
        <f t="shared" si="53"/>
        <v>1466.134</v>
      </c>
      <c r="K76" s="23">
        <f t="shared" si="53"/>
        <v>1.1519999999999975E-2</v>
      </c>
      <c r="L76" s="24">
        <f t="shared" si="53"/>
        <v>-0.10335999999999998</v>
      </c>
      <c r="M76" s="24">
        <f t="shared" si="53"/>
        <v>-4.8399999999999999E-2</v>
      </c>
      <c r="N76" s="24">
        <f t="shared" si="53"/>
        <v>0.28627999999999998</v>
      </c>
      <c r="O76" s="25">
        <f t="shared" si="53"/>
        <v>7.5159999999999977E-2</v>
      </c>
      <c r="P76" s="17">
        <f t="shared" si="10"/>
        <v>1858.0595043915348</v>
      </c>
      <c r="Q76" s="18">
        <f t="shared" si="11"/>
        <v>-487.13208199320536</v>
      </c>
      <c r="R76" s="18">
        <f t="shared" si="12"/>
        <v>2790.7452053710708</v>
      </c>
      <c r="S76" s="18">
        <f t="shared" si="13"/>
        <v>-3066.7580484174468</v>
      </c>
      <c r="T76" s="19">
        <f t="shared" si="14"/>
        <v>1504.8037097536655</v>
      </c>
      <c r="U76" s="23">
        <f t="shared" si="15"/>
        <v>1.1823843343352101E-2</v>
      </c>
      <c r="V76" s="24">
        <f t="shared" si="16"/>
        <v>-0.10608614999729823</v>
      </c>
      <c r="W76" s="24">
        <f t="shared" si="17"/>
        <v>-4.9676564046722479E-2</v>
      </c>
      <c r="X76" s="24">
        <f t="shared" si="18"/>
        <v>0.29383071808462213</v>
      </c>
      <c r="Y76" s="25">
        <f t="shared" si="19"/>
        <v>7.7142366813050839E-2</v>
      </c>
      <c r="Z76" s="17">
        <f t="shared" si="20"/>
        <v>1884.851216285783</v>
      </c>
      <c r="AA76" s="18">
        <f t="shared" si="21"/>
        <v>-494.15613174207556</v>
      </c>
      <c r="AB76" s="18">
        <f t="shared" si="22"/>
        <v>2830.9854890303614</v>
      </c>
      <c r="AC76" s="18">
        <f t="shared" si="23"/>
        <v>-3110.9782135350724</v>
      </c>
      <c r="AD76" s="19">
        <f t="shared" si="24"/>
        <v>1526.501759441433</v>
      </c>
      <c r="AE76" s="23">
        <f t="shared" si="25"/>
        <v>1.199433357985373E-2</v>
      </c>
      <c r="AF76" s="24">
        <f t="shared" si="26"/>
        <v>-0.10761582628591009</v>
      </c>
      <c r="AG76" s="24">
        <f t="shared" si="27"/>
        <v>-5.0392859832024468E-2</v>
      </c>
      <c r="AH76" s="24">
        <f t="shared" si="28"/>
        <v>0.29806751885768523</v>
      </c>
      <c r="AI76" s="25">
        <f t="shared" si="29"/>
        <v>7.8254697210226404E-2</v>
      </c>
      <c r="AJ76" s="17">
        <f t="shared" si="30"/>
        <v>2007.4218010633178</v>
      </c>
      <c r="AK76" s="18">
        <f t="shared" si="31"/>
        <v>-526.29076683459266</v>
      </c>
      <c r="AL76" s="18">
        <f t="shared" si="32"/>
        <v>3015.0825381178447</v>
      </c>
      <c r="AM76" s="18">
        <f t="shared" si="33"/>
        <v>-3313.2829978960199</v>
      </c>
      <c r="AN76" s="19">
        <f t="shared" si="34"/>
        <v>1625.7691242615449</v>
      </c>
      <c r="AO76" s="23">
        <f t="shared" si="35"/>
        <v>1.2774316884741064E-2</v>
      </c>
      <c r="AP76" s="24">
        <f t="shared" si="36"/>
        <v>-0.11461400982698257</v>
      </c>
      <c r="AQ76" s="24">
        <f t="shared" si="37"/>
        <v>-5.3669873022696955E-2</v>
      </c>
      <c r="AR76" s="24">
        <f t="shared" si="38"/>
        <v>0.31745064563920833</v>
      </c>
      <c r="AS76" s="25">
        <f t="shared" si="39"/>
        <v>8.3343546619543421E-2</v>
      </c>
      <c r="AT76" s="17">
        <f t="shared" si="40"/>
        <v>2067.2038822523164</v>
      </c>
      <c r="AU76" s="18">
        <f t="shared" si="41"/>
        <v>-541.96398376152865</v>
      </c>
      <c r="AV76" s="18">
        <f t="shared" si="42"/>
        <v>3104.8732881185751</v>
      </c>
      <c r="AW76" s="18">
        <f t="shared" si="43"/>
        <v>-3411.9543150439304</v>
      </c>
      <c r="AX76" s="19">
        <f t="shared" si="44"/>
        <v>1674.185387216191</v>
      </c>
      <c r="AY76" s="23">
        <f t="shared" si="45"/>
        <v>1.3154742786628286E-2</v>
      </c>
      <c r="AZ76" s="24">
        <f t="shared" si="46"/>
        <v>-0.11802727555780404</v>
      </c>
      <c r="BA76" s="24">
        <f t="shared" si="47"/>
        <v>-5.5268190179931467E-2</v>
      </c>
      <c r="BB76" s="24">
        <f t="shared" si="48"/>
        <v>0.32690449348575989</v>
      </c>
      <c r="BC76" s="25">
        <f t="shared" si="49"/>
        <v>8.5825561444703463E-2</v>
      </c>
    </row>
    <row r="77" spans="4:55" x14ac:dyDescent="0.3">
      <c r="D77" s="58"/>
      <c r="E77" s="16" t="s">
        <v>14</v>
      </c>
      <c r="F77" s="28">
        <f t="shared" ref="F77:O77" si="54">F42/$F$68</f>
        <v>0</v>
      </c>
      <c r="G77" s="26">
        <f t="shared" si="54"/>
        <v>0</v>
      </c>
      <c r="H77" s="26">
        <f t="shared" si="54"/>
        <v>0</v>
      </c>
      <c r="I77" s="18">
        <f t="shared" si="54"/>
        <v>0</v>
      </c>
      <c r="J77" s="27">
        <f t="shared" si="54"/>
        <v>0</v>
      </c>
      <c r="K77" s="20">
        <f t="shared" si="54"/>
        <v>0</v>
      </c>
      <c r="L77" s="21">
        <f t="shared" si="54"/>
        <v>0</v>
      </c>
      <c r="M77" s="21">
        <f t="shared" si="54"/>
        <v>0</v>
      </c>
      <c r="N77" s="24">
        <f t="shared" si="54"/>
        <v>0</v>
      </c>
      <c r="O77" s="22">
        <f t="shared" si="54"/>
        <v>0</v>
      </c>
      <c r="P77" s="28">
        <f t="shared" si="10"/>
        <v>0</v>
      </c>
      <c r="Q77" s="26">
        <f t="shared" si="11"/>
        <v>0</v>
      </c>
      <c r="R77" s="26">
        <f t="shared" si="12"/>
        <v>0</v>
      </c>
      <c r="S77" s="18">
        <f t="shared" si="13"/>
        <v>0</v>
      </c>
      <c r="T77" s="27">
        <f t="shared" si="14"/>
        <v>0</v>
      </c>
      <c r="U77" s="20">
        <f t="shared" si="15"/>
        <v>0</v>
      </c>
      <c r="V77" s="21">
        <f t="shared" si="16"/>
        <v>0</v>
      </c>
      <c r="W77" s="21">
        <f t="shared" si="17"/>
        <v>0</v>
      </c>
      <c r="X77" s="24">
        <f t="shared" si="18"/>
        <v>0</v>
      </c>
      <c r="Y77" s="22">
        <f t="shared" si="19"/>
        <v>0</v>
      </c>
      <c r="Z77" s="28">
        <f t="shared" si="20"/>
        <v>0</v>
      </c>
      <c r="AA77" s="26">
        <f t="shared" si="21"/>
        <v>0</v>
      </c>
      <c r="AB77" s="26">
        <f t="shared" si="22"/>
        <v>0</v>
      </c>
      <c r="AC77" s="18">
        <f t="shared" si="23"/>
        <v>0</v>
      </c>
      <c r="AD77" s="27">
        <f t="shared" si="24"/>
        <v>0</v>
      </c>
      <c r="AE77" s="20">
        <f t="shared" si="25"/>
        <v>0</v>
      </c>
      <c r="AF77" s="21">
        <f t="shared" si="26"/>
        <v>0</v>
      </c>
      <c r="AG77" s="21">
        <f t="shared" si="27"/>
        <v>0</v>
      </c>
      <c r="AH77" s="24">
        <f t="shared" si="28"/>
        <v>0</v>
      </c>
      <c r="AI77" s="22">
        <f t="shared" si="29"/>
        <v>0</v>
      </c>
      <c r="AJ77" s="28">
        <f t="shared" si="30"/>
        <v>0</v>
      </c>
      <c r="AK77" s="26">
        <f t="shared" si="31"/>
        <v>0</v>
      </c>
      <c r="AL77" s="26">
        <f t="shared" si="32"/>
        <v>0</v>
      </c>
      <c r="AM77" s="18">
        <f t="shared" si="33"/>
        <v>0</v>
      </c>
      <c r="AN77" s="27">
        <f t="shared" si="34"/>
        <v>0</v>
      </c>
      <c r="AO77" s="20">
        <f t="shared" si="35"/>
        <v>0</v>
      </c>
      <c r="AP77" s="21">
        <f t="shared" si="36"/>
        <v>0</v>
      </c>
      <c r="AQ77" s="21">
        <f t="shared" si="37"/>
        <v>0</v>
      </c>
      <c r="AR77" s="24">
        <f t="shared" si="38"/>
        <v>0</v>
      </c>
      <c r="AS77" s="22">
        <f t="shared" si="39"/>
        <v>0</v>
      </c>
      <c r="AT77" s="28">
        <f t="shared" si="40"/>
        <v>0</v>
      </c>
      <c r="AU77" s="26">
        <f t="shared" si="41"/>
        <v>0</v>
      </c>
      <c r="AV77" s="26">
        <f t="shared" si="42"/>
        <v>0</v>
      </c>
      <c r="AW77" s="18">
        <f t="shared" si="43"/>
        <v>0</v>
      </c>
      <c r="AX77" s="27">
        <f t="shared" si="44"/>
        <v>0</v>
      </c>
      <c r="AY77" s="20">
        <f t="shared" si="45"/>
        <v>0</v>
      </c>
      <c r="AZ77" s="21">
        <f t="shared" si="46"/>
        <v>0</v>
      </c>
      <c r="BA77" s="21">
        <f t="shared" si="47"/>
        <v>0</v>
      </c>
      <c r="BB77" s="24">
        <f t="shared" si="48"/>
        <v>0</v>
      </c>
      <c r="BC77" s="22">
        <f t="shared" si="49"/>
        <v>0</v>
      </c>
    </row>
    <row r="78" spans="4:55" x14ac:dyDescent="0.3">
      <c r="D78" s="58"/>
      <c r="E78" s="16" t="s">
        <v>15</v>
      </c>
      <c r="F78" s="17">
        <f t="shared" ref="F78:O78" si="55">F43/$F$68</f>
        <v>0.14200000000000002</v>
      </c>
      <c r="G78" s="18">
        <f t="shared" si="55"/>
        <v>-6.7999999999999977E-2</v>
      </c>
      <c r="H78" s="18">
        <f t="shared" si="55"/>
        <v>0.20400000000000001</v>
      </c>
      <c r="I78" s="18">
        <f t="shared" si="55"/>
        <v>-0.16599999999999998</v>
      </c>
      <c r="J78" s="19">
        <f t="shared" si="55"/>
        <v>1.6000000000000014E-2</v>
      </c>
      <c r="K78" s="23">
        <f t="shared" si="55"/>
        <v>-1.4866999999999997</v>
      </c>
      <c r="L78" s="24">
        <f t="shared" si="55"/>
        <v>-0.70620000000000016</v>
      </c>
      <c r="M78" s="24">
        <f t="shared" si="55"/>
        <v>-0.36559999999999987</v>
      </c>
      <c r="N78" s="24">
        <f t="shared" si="55"/>
        <v>0.92368000000000006</v>
      </c>
      <c r="O78" s="25">
        <f t="shared" si="55"/>
        <v>0.60821999999999998</v>
      </c>
      <c r="P78" s="17">
        <f t="shared" si="10"/>
        <v>0.14574529121145854</v>
      </c>
      <c r="Q78" s="18">
        <f t="shared" si="11"/>
        <v>-6.9793519735064619E-2</v>
      </c>
      <c r="R78" s="18">
        <f t="shared" si="12"/>
        <v>0.20938055920519394</v>
      </c>
      <c r="S78" s="18">
        <f t="shared" si="13"/>
        <v>-0.17037829817677544</v>
      </c>
      <c r="T78" s="19">
        <f t="shared" si="14"/>
        <v>1.6422004643544635E-2</v>
      </c>
      <c r="U78" s="23">
        <f t="shared" si="15"/>
        <v>-1.5259121439723615</v>
      </c>
      <c r="V78" s="24">
        <f t="shared" si="16"/>
        <v>-0.7248262299544509</v>
      </c>
      <c r="W78" s="24">
        <f t="shared" si="17"/>
        <v>-0.37524280610499444</v>
      </c>
      <c r="X78" s="24">
        <f t="shared" si="18"/>
        <v>0.94804232807183109</v>
      </c>
      <c r="Y78" s="25">
        <f t="shared" si="19"/>
        <v>0.6242619790185443</v>
      </c>
      <c r="Z78" s="17">
        <f t="shared" si="20"/>
        <v>0.14784682016833628</v>
      </c>
      <c r="AA78" s="18">
        <f t="shared" si="21"/>
        <v>-7.079988571441452E-2</v>
      </c>
      <c r="AB78" s="18">
        <f t="shared" si="22"/>
        <v>0.21239965714324363</v>
      </c>
      <c r="AC78" s="18">
        <f t="shared" si="23"/>
        <v>-0.1728350151263649</v>
      </c>
      <c r="AD78" s="19">
        <f t="shared" si="24"/>
        <v>1.6658796638685788E-2</v>
      </c>
      <c r="AE78" s="23">
        <f t="shared" si="25"/>
        <v>-1.5479145601708835</v>
      </c>
      <c r="AF78" s="24">
        <f t="shared" si="26"/>
        <v>-0.73527763663999357</v>
      </c>
      <c r="AG78" s="24">
        <f t="shared" si="27"/>
        <v>-0.38065350319396979</v>
      </c>
      <c r="AH78" s="24">
        <f t="shared" si="28"/>
        <v>0.96171232995132983</v>
      </c>
      <c r="AI78" s="25">
        <f t="shared" si="29"/>
        <v>0.63326333072384133</v>
      </c>
      <c r="AJ78" s="17">
        <f t="shared" si="30"/>
        <v>0.15746119771121836</v>
      </c>
      <c r="AK78" s="18">
        <f t="shared" si="31"/>
        <v>-7.5403953833541149E-2</v>
      </c>
      <c r="AL78" s="18">
        <f t="shared" si="32"/>
        <v>0.22621186150062353</v>
      </c>
      <c r="AM78" s="18">
        <f t="shared" si="33"/>
        <v>-0.18407435788776227</v>
      </c>
      <c r="AN78" s="19">
        <f t="shared" si="34"/>
        <v>1.7742106784362645E-2</v>
      </c>
      <c r="AO78" s="23">
        <f t="shared" si="35"/>
        <v>-1.6485743847694947</v>
      </c>
      <c r="AP78" s="24">
        <f t="shared" si="36"/>
        <v>-0.78309223819480578</v>
      </c>
      <c r="AQ78" s="24">
        <f t="shared" si="37"/>
        <v>-0.40540714002268591</v>
      </c>
      <c r="AR78" s="24">
        <f t="shared" si="38"/>
        <v>1.0242518246612546</v>
      </c>
      <c r="AS78" s="25">
        <f t="shared" si="39"/>
        <v>0.67444401177406488</v>
      </c>
      <c r="AT78" s="17">
        <f t="shared" si="40"/>
        <v>0.16215047532128657</v>
      </c>
      <c r="AU78" s="18">
        <f t="shared" si="41"/>
        <v>-7.7649523393292119E-2</v>
      </c>
      <c r="AV78" s="18">
        <f t="shared" si="42"/>
        <v>0.23294857017987644</v>
      </c>
      <c r="AW78" s="18">
        <f t="shared" si="43"/>
        <v>-0.18955618946009553</v>
      </c>
      <c r="AX78" s="19">
        <f t="shared" si="44"/>
        <v>1.8270476092539345E-2</v>
      </c>
      <c r="AY78" s="23">
        <f t="shared" si="45"/>
        <v>-1.6976698004236384</v>
      </c>
      <c r="AZ78" s="24">
        <f t="shared" si="46"/>
        <v>-0.80641313853445484</v>
      </c>
      <c r="BA78" s="24">
        <f t="shared" si="47"/>
        <v>-0.41748037871452348</v>
      </c>
      <c r="BB78" s="24">
        <f t="shared" si="48"/>
        <v>1.0547545848222954</v>
      </c>
      <c r="BC78" s="25">
        <f t="shared" si="49"/>
        <v>0.6945293105627669</v>
      </c>
    </row>
    <row r="79" spans="4:55" x14ac:dyDescent="0.3">
      <c r="D79" s="58"/>
      <c r="E79" s="16" t="s">
        <v>16</v>
      </c>
      <c r="F79" s="28">
        <f t="shared" ref="F79:O79" si="56">F44/$F$68</f>
        <v>0</v>
      </c>
      <c r="G79" s="26">
        <f t="shared" si="56"/>
        <v>0</v>
      </c>
      <c r="H79" s="18">
        <f t="shared" si="56"/>
        <v>-0.58599999999999997</v>
      </c>
      <c r="I79" s="18">
        <f t="shared" si="56"/>
        <v>-8.4000000000000158E-2</v>
      </c>
      <c r="J79" s="19">
        <f t="shared" si="56"/>
        <v>0.25199999999999995</v>
      </c>
      <c r="K79" s="20">
        <f t="shared" si="56"/>
        <v>0</v>
      </c>
      <c r="L79" s="21">
        <f t="shared" si="56"/>
        <v>0</v>
      </c>
      <c r="M79" s="24">
        <f t="shared" si="56"/>
        <v>1.2038799999999998</v>
      </c>
      <c r="N79" s="24">
        <f t="shared" si="56"/>
        <v>-0.50910000000000011</v>
      </c>
      <c r="O79" s="25">
        <f t="shared" si="56"/>
        <v>0.81251999999999991</v>
      </c>
      <c r="P79" s="28">
        <f t="shared" si="10"/>
        <v>0</v>
      </c>
      <c r="Q79" s="26">
        <f t="shared" si="11"/>
        <v>0</v>
      </c>
      <c r="R79" s="18">
        <f t="shared" si="12"/>
        <v>-0.60145592006982174</v>
      </c>
      <c r="S79" s="18">
        <f t="shared" si="13"/>
        <v>-8.6215524378609423E-2</v>
      </c>
      <c r="T79" s="19">
        <f t="shared" si="14"/>
        <v>0.25864657313582773</v>
      </c>
      <c r="U79" s="20">
        <f t="shared" si="15"/>
        <v>0</v>
      </c>
      <c r="V79" s="21">
        <f t="shared" si="16"/>
        <v>0</v>
      </c>
      <c r="W79" s="24">
        <f t="shared" si="17"/>
        <v>1.2356326843919061</v>
      </c>
      <c r="X79" s="24">
        <f t="shared" si="18"/>
        <v>-0.52252766025178554</v>
      </c>
      <c r="Y79" s="25">
        <f t="shared" si="19"/>
        <v>0.83395045081080466</v>
      </c>
      <c r="Z79" s="28">
        <f t="shared" si="20"/>
        <v>0</v>
      </c>
      <c r="AA79" s="26">
        <f t="shared" si="21"/>
        <v>0</v>
      </c>
      <c r="AB79" s="18">
        <f t="shared" si="22"/>
        <v>-0.61012842689186642</v>
      </c>
      <c r="AC79" s="18">
        <f t="shared" si="23"/>
        <v>-8.7458682353100475E-2</v>
      </c>
      <c r="AD79" s="19">
        <f t="shared" si="24"/>
        <v>0.2623760470593009</v>
      </c>
      <c r="AE79" s="20">
        <f t="shared" si="25"/>
        <v>0</v>
      </c>
      <c r="AF79" s="21">
        <f t="shared" si="26"/>
        <v>0</v>
      </c>
      <c r="AG79" s="24">
        <f t="shared" si="27"/>
        <v>1.2534495060863142</v>
      </c>
      <c r="AH79" s="24">
        <f t="shared" si="28"/>
        <v>-0.53006208554718304</v>
      </c>
      <c r="AI79" s="25">
        <f t="shared" si="29"/>
        <v>0.84597534030406019</v>
      </c>
      <c r="AJ79" s="28">
        <f t="shared" si="30"/>
        <v>0</v>
      </c>
      <c r="AK79" s="26">
        <f t="shared" si="31"/>
        <v>0</v>
      </c>
      <c r="AL79" s="18">
        <f t="shared" si="32"/>
        <v>-0.64980466097728118</v>
      </c>
      <c r="AM79" s="18">
        <f t="shared" si="33"/>
        <v>-9.3146060617903967E-2</v>
      </c>
      <c r="AN79" s="19">
        <f t="shared" si="34"/>
        <v>0.27943818185371133</v>
      </c>
      <c r="AO79" s="20">
        <f t="shared" si="35"/>
        <v>0</v>
      </c>
      <c r="AP79" s="21">
        <f t="shared" si="36"/>
        <v>0</v>
      </c>
      <c r="AQ79" s="24">
        <f t="shared" si="37"/>
        <v>1.3349604697224049</v>
      </c>
      <c r="AR79" s="24">
        <f t="shared" si="38"/>
        <v>-0.56453166024493839</v>
      </c>
      <c r="AS79" s="25">
        <f t="shared" si="39"/>
        <v>0.90098853777689503</v>
      </c>
      <c r="AT79" s="28">
        <f t="shared" si="40"/>
        <v>0</v>
      </c>
      <c r="AU79" s="26">
        <f t="shared" si="41"/>
        <v>0</v>
      </c>
      <c r="AV79" s="18">
        <f t="shared" si="42"/>
        <v>-0.66915618688925271</v>
      </c>
      <c r="AW79" s="18">
        <f t="shared" si="43"/>
        <v>-9.5919999485831645E-2</v>
      </c>
      <c r="AX79" s="19">
        <f t="shared" si="44"/>
        <v>0.28775999845749434</v>
      </c>
      <c r="AY79" s="20">
        <f t="shared" si="45"/>
        <v>0</v>
      </c>
      <c r="AZ79" s="21">
        <f t="shared" si="46"/>
        <v>0</v>
      </c>
      <c r="BA79" s="24">
        <f t="shared" si="47"/>
        <v>1.3747162973928901</v>
      </c>
      <c r="BB79" s="24">
        <f t="shared" si="48"/>
        <v>-0.58134371116948569</v>
      </c>
      <c r="BC79" s="25">
        <f t="shared" si="49"/>
        <v>0.92782045216937825</v>
      </c>
    </row>
    <row r="80" spans="4:55" x14ac:dyDescent="0.3">
      <c r="D80" s="59"/>
      <c r="E80" s="16" t="s">
        <v>17</v>
      </c>
      <c r="F80" s="17">
        <f t="shared" ref="F80:O80" si="57">F45/$F$68</f>
        <v>1.5820000000000001</v>
      </c>
      <c r="G80" s="18">
        <f t="shared" si="57"/>
        <v>-0.41400000000000003</v>
      </c>
      <c r="H80" s="18">
        <f t="shared" si="57"/>
        <v>0.62999999999999989</v>
      </c>
      <c r="I80" s="18">
        <f t="shared" si="57"/>
        <v>-0.27600000000000013</v>
      </c>
      <c r="J80" s="19">
        <f t="shared" si="57"/>
        <v>-0.31200000000000011</v>
      </c>
      <c r="K80" s="23">
        <f t="shared" si="57"/>
        <v>-6.1999999999999967E-4</v>
      </c>
      <c r="L80" s="24">
        <f t="shared" si="57"/>
        <v>2.3999999999999992E-4</v>
      </c>
      <c r="M80" s="24">
        <f t="shared" si="57"/>
        <v>-1.2199999999999995E-3</v>
      </c>
      <c r="N80" s="24">
        <f t="shared" si="57"/>
        <v>1.0399999999999999E-3</v>
      </c>
      <c r="O80" s="25">
        <f t="shared" si="57"/>
        <v>-5.6000000000000006E-4</v>
      </c>
      <c r="P80" s="17">
        <f t="shared" si="10"/>
        <v>1.6237257091304744</v>
      </c>
      <c r="Q80" s="18">
        <f t="shared" si="11"/>
        <v>-0.4249193701517171</v>
      </c>
      <c r="R80" s="18">
        <f t="shared" si="12"/>
        <v>0.64661643283956938</v>
      </c>
      <c r="S80" s="18">
        <f t="shared" si="13"/>
        <v>-0.28327958010114485</v>
      </c>
      <c r="T80" s="19">
        <f t="shared" si="14"/>
        <v>-0.32022909054912024</v>
      </c>
      <c r="U80" s="23">
        <f t="shared" si="15"/>
        <v>-6.3635267993735378E-4</v>
      </c>
      <c r="V80" s="24">
        <f t="shared" si="16"/>
        <v>2.4633006965316925E-4</v>
      </c>
      <c r="W80" s="24">
        <f t="shared" si="17"/>
        <v>-1.2521778540702769E-3</v>
      </c>
      <c r="X80" s="24">
        <f t="shared" si="18"/>
        <v>1.0674303018304004E-3</v>
      </c>
      <c r="Y80" s="25">
        <f t="shared" si="19"/>
        <v>-5.7477016252406186E-4</v>
      </c>
      <c r="Z80" s="17">
        <f t="shared" si="20"/>
        <v>1.6471385176500559</v>
      </c>
      <c r="AA80" s="18">
        <f t="shared" si="21"/>
        <v>-0.43104636302599442</v>
      </c>
      <c r="AB80" s="18">
        <f t="shared" si="22"/>
        <v>0.65594011764825222</v>
      </c>
      <c r="AC80" s="18">
        <f t="shared" si="23"/>
        <v>-0.28736424201732974</v>
      </c>
      <c r="AD80" s="19">
        <f t="shared" si="24"/>
        <v>-0.32484653445437273</v>
      </c>
      <c r="AE80" s="23">
        <f t="shared" si="25"/>
        <v>-6.455283697490734E-4</v>
      </c>
      <c r="AF80" s="24">
        <f t="shared" si="26"/>
        <v>2.4988194958028656E-4</v>
      </c>
      <c r="AG80" s="24">
        <f t="shared" si="27"/>
        <v>-1.2702332436997897E-3</v>
      </c>
      <c r="AH80" s="24">
        <f t="shared" si="28"/>
        <v>1.0828217815145754E-3</v>
      </c>
      <c r="AI80" s="25">
        <f t="shared" si="29"/>
        <v>-5.8305788235400225E-4</v>
      </c>
      <c r="AJ80" s="17">
        <f t="shared" si="30"/>
        <v>1.7542508083038548</v>
      </c>
      <c r="AK80" s="18">
        <f t="shared" si="31"/>
        <v>-0.45907701304538301</v>
      </c>
      <c r="AL80" s="18">
        <f t="shared" si="32"/>
        <v>0.6985954546342783</v>
      </c>
      <c r="AM80" s="18">
        <f t="shared" si="33"/>
        <v>-0.30605134203025547</v>
      </c>
      <c r="AN80" s="19">
        <f t="shared" si="34"/>
        <v>-0.3459710822950714</v>
      </c>
      <c r="AO80" s="23">
        <f t="shared" si="35"/>
        <v>-6.8750663789405144E-4</v>
      </c>
      <c r="AP80" s="24">
        <f t="shared" si="36"/>
        <v>2.6613160176543936E-4</v>
      </c>
      <c r="AQ80" s="24">
        <f t="shared" si="37"/>
        <v>-1.3528356423076497E-3</v>
      </c>
      <c r="AR80" s="24">
        <f t="shared" si="38"/>
        <v>1.153236940983571E-3</v>
      </c>
      <c r="AS80" s="25">
        <f t="shared" si="39"/>
        <v>-6.2097373745269215E-4</v>
      </c>
      <c r="AT80" s="17">
        <f t="shared" si="40"/>
        <v>1.806493323649826</v>
      </c>
      <c r="AU80" s="18">
        <f t="shared" si="41"/>
        <v>-0.4727485688944551</v>
      </c>
      <c r="AV80" s="18">
        <f t="shared" si="42"/>
        <v>0.71939999614373584</v>
      </c>
      <c r="AW80" s="18">
        <f t="shared" si="43"/>
        <v>-0.31516571259630355</v>
      </c>
      <c r="AX80" s="19">
        <f t="shared" si="44"/>
        <v>-0.35627428380451703</v>
      </c>
      <c r="AY80" s="23">
        <f t="shared" si="45"/>
        <v>-7.079809485858985E-4</v>
      </c>
      <c r="AZ80" s="24">
        <f t="shared" si="46"/>
        <v>2.7405714138808984E-4</v>
      </c>
      <c r="BA80" s="24">
        <f t="shared" si="47"/>
        <v>-1.3931238020561229E-3</v>
      </c>
      <c r="BB80" s="24">
        <f t="shared" si="48"/>
        <v>1.1875809460150564E-3</v>
      </c>
      <c r="BC80" s="25">
        <f t="shared" si="49"/>
        <v>-6.3946666323887657E-4</v>
      </c>
    </row>
    <row r="81" spans="3:55" x14ac:dyDescent="0.3">
      <c r="D81" s="60" t="s">
        <v>35</v>
      </c>
      <c r="E81" s="29" t="s">
        <v>9</v>
      </c>
      <c r="F81" s="30">
        <f>F52</f>
        <v>4.2100000000000009</v>
      </c>
      <c r="G81" s="31">
        <f t="shared" ref="G81:O81" si="58">G52</f>
        <v>4.2100000000000009</v>
      </c>
      <c r="H81" s="31">
        <f t="shared" si="58"/>
        <v>4.2100000000000009</v>
      </c>
      <c r="I81" s="31">
        <f t="shared" si="58"/>
        <v>4.2100000000000009</v>
      </c>
      <c r="J81" s="32">
        <f t="shared" si="58"/>
        <v>4.2100000000000009</v>
      </c>
      <c r="K81" s="33">
        <f t="shared" si="58"/>
        <v>0</v>
      </c>
      <c r="L81" s="34">
        <f t="shared" si="58"/>
        <v>0</v>
      </c>
      <c r="M81" s="34">
        <f t="shared" si="58"/>
        <v>0</v>
      </c>
      <c r="N81" s="34">
        <f t="shared" si="58"/>
        <v>0</v>
      </c>
      <c r="O81" s="35">
        <f t="shared" si="58"/>
        <v>0</v>
      </c>
      <c r="P81" s="50">
        <f>F90*$G$66</f>
        <v>0.91432581081986664</v>
      </c>
      <c r="Q81" s="31">
        <f t="shared" ref="Q81:Y81" si="59">G90*$G$66</f>
        <v>0.91284879456746049</v>
      </c>
      <c r="R81" s="31">
        <f t="shared" si="59"/>
        <v>1.0421932178138873</v>
      </c>
      <c r="S81" s="31">
        <f t="shared" si="59"/>
        <v>0.97699350038624311</v>
      </c>
      <c r="T81" s="32">
        <f t="shared" si="59"/>
        <v>1.0092768556174065</v>
      </c>
      <c r="U81" s="33">
        <f t="shared" si="59"/>
        <v>0</v>
      </c>
      <c r="V81" s="34">
        <f t="shared" si="59"/>
        <v>0</v>
      </c>
      <c r="W81" s="34">
        <f t="shared" si="59"/>
        <v>0</v>
      </c>
      <c r="X81" s="34">
        <f t="shared" si="59"/>
        <v>0</v>
      </c>
      <c r="Y81" s="35">
        <f t="shared" si="59"/>
        <v>0</v>
      </c>
      <c r="Z81" s="30">
        <f>P90*$H$66</f>
        <v>0.52082399331296303</v>
      </c>
      <c r="AA81" s="31">
        <f t="shared" ref="AA81:AI81" si="60">Q90*$H$66</f>
        <v>0.52020241432571745</v>
      </c>
      <c r="AB81" s="31">
        <f t="shared" si="60"/>
        <v>0.57463497420878973</v>
      </c>
      <c r="AC81" s="31">
        <f t="shared" si="60"/>
        <v>0.54719670177180879</v>
      </c>
      <c r="AD81" s="32">
        <f t="shared" si="60"/>
        <v>0.56078264249303234</v>
      </c>
      <c r="AE81" s="33">
        <f t="shared" si="60"/>
        <v>0</v>
      </c>
      <c r="AF81" s="34">
        <f t="shared" si="60"/>
        <v>0</v>
      </c>
      <c r="AG81" s="34">
        <f t="shared" si="60"/>
        <v>0</v>
      </c>
      <c r="AH81" s="34">
        <f t="shared" si="60"/>
        <v>0</v>
      </c>
      <c r="AI81" s="35">
        <f t="shared" si="60"/>
        <v>0</v>
      </c>
      <c r="AJ81" s="30">
        <f>Z90*$I$66</f>
        <v>2.4183544864553714</v>
      </c>
      <c r="AK81" s="31">
        <f t="shared" ref="AK81:AS81" si="61">AA90*$I$66</f>
        <v>2.4164586937004366</v>
      </c>
      <c r="AL81" s="31">
        <f t="shared" si="61"/>
        <v>2.5824759735254155</v>
      </c>
      <c r="AM81" s="31">
        <f t="shared" si="61"/>
        <v>2.4987902647718783</v>
      </c>
      <c r="AN81" s="32">
        <f t="shared" si="61"/>
        <v>2.5402268778440176</v>
      </c>
      <c r="AO81" s="33">
        <f t="shared" si="61"/>
        <v>0</v>
      </c>
      <c r="AP81" s="34">
        <f t="shared" si="61"/>
        <v>0</v>
      </c>
      <c r="AQ81" s="34">
        <f t="shared" si="61"/>
        <v>0</v>
      </c>
      <c r="AR81" s="34">
        <f t="shared" si="61"/>
        <v>0</v>
      </c>
      <c r="AS81" s="35">
        <f t="shared" si="61"/>
        <v>0</v>
      </c>
      <c r="AT81" s="30">
        <f>AJ90*$J$66</f>
        <v>1.1968885753472629</v>
      </c>
      <c r="AU81" s="31">
        <f t="shared" ref="AU81:BC81" si="62">AK90*$J$66</f>
        <v>1.1964262522026081</v>
      </c>
      <c r="AV81" s="31">
        <f t="shared" si="62"/>
        <v>1.2369125504416476</v>
      </c>
      <c r="AW81" s="31">
        <f t="shared" si="62"/>
        <v>1.2165042859133226</v>
      </c>
      <c r="AX81" s="32">
        <f t="shared" si="62"/>
        <v>1.2266093489322021</v>
      </c>
      <c r="AY81" s="33">
        <f t="shared" si="62"/>
        <v>0</v>
      </c>
      <c r="AZ81" s="34">
        <f t="shared" si="62"/>
        <v>0</v>
      </c>
      <c r="BA81" s="34">
        <f t="shared" si="62"/>
        <v>0</v>
      </c>
      <c r="BB81" s="34">
        <f t="shared" si="62"/>
        <v>0</v>
      </c>
      <c r="BC81" s="35">
        <f t="shared" si="62"/>
        <v>0</v>
      </c>
    </row>
    <row r="82" spans="3:55" x14ac:dyDescent="0.3">
      <c r="D82" s="58"/>
      <c r="E82" s="16" t="s">
        <v>10</v>
      </c>
      <c r="F82" s="17">
        <f t="shared" ref="F82:O82" si="63">F53</f>
        <v>0</v>
      </c>
      <c r="G82" s="18">
        <f t="shared" si="63"/>
        <v>0</v>
      </c>
      <c r="H82" s="18">
        <f t="shared" si="63"/>
        <v>0</v>
      </c>
      <c r="I82" s="18">
        <f t="shared" si="63"/>
        <v>0</v>
      </c>
      <c r="J82" s="19">
        <f t="shared" si="63"/>
        <v>0</v>
      </c>
      <c r="K82" s="23">
        <f t="shared" si="63"/>
        <v>2.6999999999999975E-3</v>
      </c>
      <c r="L82" s="24">
        <f t="shared" si="63"/>
        <v>2.6999999999999975E-3</v>
      </c>
      <c r="M82" s="24">
        <f t="shared" si="63"/>
        <v>2.6999999999999975E-3</v>
      </c>
      <c r="N82" s="24">
        <f t="shared" si="63"/>
        <v>2.6999999999999975E-3</v>
      </c>
      <c r="O82" s="25">
        <f t="shared" si="63"/>
        <v>2.6999999999999975E-3</v>
      </c>
      <c r="P82" s="17">
        <f t="shared" ref="P82:Y82" si="64">F91*$G$66</f>
        <v>0.89143205890757105</v>
      </c>
      <c r="Q82" s="18">
        <f t="shared" si="64"/>
        <v>1.3815904523846496</v>
      </c>
      <c r="R82" s="18">
        <f t="shared" si="64"/>
        <v>0.6652375699676536</v>
      </c>
      <c r="S82" s="18">
        <f t="shared" si="64"/>
        <v>1.323564813897264</v>
      </c>
      <c r="T82" s="19">
        <f t="shared" si="64"/>
        <v>0.9876491176357447</v>
      </c>
      <c r="U82" s="23">
        <f t="shared" si="64"/>
        <v>6.1085172153084032E-4</v>
      </c>
      <c r="V82" s="24">
        <f t="shared" si="64"/>
        <v>5.0746058386240791E-4</v>
      </c>
      <c r="W82" s="24">
        <f t="shared" si="64"/>
        <v>5.3700090891053141E-4</v>
      </c>
      <c r="X82" s="24">
        <f t="shared" si="64"/>
        <v>4.5048995698388395E-4</v>
      </c>
      <c r="Y82" s="25">
        <f t="shared" si="64"/>
        <v>6.5727223232074877E-4</v>
      </c>
      <c r="Z82" s="17">
        <f t="shared" ref="Z82:AI82" si="65">P91*$H$66</f>
        <v>0.53257479607184255</v>
      </c>
      <c r="AA82" s="18">
        <f t="shared" si="65"/>
        <v>0.73885022283917845</v>
      </c>
      <c r="AB82" s="18">
        <f t="shared" si="65"/>
        <v>0.43738441402509975</v>
      </c>
      <c r="AC82" s="18">
        <f t="shared" si="65"/>
        <v>0.71443104834024707</v>
      </c>
      <c r="AD82" s="19">
        <f t="shared" si="65"/>
        <v>0.57306622724097955</v>
      </c>
      <c r="AE82" s="23">
        <f t="shared" si="65"/>
        <v>3.3624463310043528E-4</v>
      </c>
      <c r="AF82" s="24">
        <f t="shared" si="65"/>
        <v>2.9273410399324864E-4</v>
      </c>
      <c r="AG82" s="24">
        <f t="shared" si="65"/>
        <v>3.0516568373815912E-4</v>
      </c>
      <c r="AH82" s="24">
        <f t="shared" si="65"/>
        <v>2.6875891448520709E-4</v>
      </c>
      <c r="AI82" s="25">
        <f t="shared" si="65"/>
        <v>3.557799726995803E-4</v>
      </c>
      <c r="AJ82" s="17">
        <f t="shared" ref="AJ82:AS82" si="66">Z91*$I$66</f>
        <v>2.5846425938167683</v>
      </c>
      <c r="AK82" s="18">
        <f t="shared" si="66"/>
        <v>3.2137749609186033</v>
      </c>
      <c r="AL82" s="18">
        <f t="shared" si="66"/>
        <v>2.2943154747753716</v>
      </c>
      <c r="AM82" s="18">
        <f t="shared" si="66"/>
        <v>3.1392973884033188</v>
      </c>
      <c r="AN82" s="19">
        <f t="shared" si="66"/>
        <v>2.7081399504239299</v>
      </c>
      <c r="AO82" s="23">
        <f t="shared" si="66"/>
        <v>1.5085093778550219E-3</v>
      </c>
      <c r="AP82" s="24">
        <f t="shared" si="66"/>
        <v>1.3758038850096069E-3</v>
      </c>
      <c r="AQ82" s="24">
        <f t="shared" si="66"/>
        <v>1.4137197401082968E-3</v>
      </c>
      <c r="AR82" s="24">
        <f t="shared" si="66"/>
        <v>1.3026804501764192E-3</v>
      </c>
      <c r="AS82" s="25">
        <f t="shared" si="66"/>
        <v>1.5680914358672492E-3</v>
      </c>
      <c r="AT82" s="17">
        <f t="shared" ref="AT82:BC82" si="67">AJ91*$J$66</f>
        <v>1.3328776260392399</v>
      </c>
      <c r="AU82" s="18">
        <f t="shared" si="67"/>
        <v>1.4863028639010487</v>
      </c>
      <c r="AV82" s="18">
        <f t="shared" si="67"/>
        <v>1.2620761387435628</v>
      </c>
      <c r="AW82" s="18">
        <f t="shared" si="67"/>
        <v>1.4681401689324745</v>
      </c>
      <c r="AX82" s="19">
        <f t="shared" si="67"/>
        <v>1.3629946766053116</v>
      </c>
      <c r="AY82" s="23">
        <f t="shared" si="67"/>
        <v>7.2122410566119151E-4</v>
      </c>
      <c r="AZ82" s="24">
        <f t="shared" si="67"/>
        <v>6.8886148553536856E-4</v>
      </c>
      <c r="BA82" s="24">
        <f t="shared" si="67"/>
        <v>6.9810794842846088E-4</v>
      </c>
      <c r="BB82" s="24">
        <f t="shared" si="67"/>
        <v>6.7102902138440506E-4</v>
      </c>
      <c r="BC82" s="25">
        <f t="shared" si="67"/>
        <v>7.3575426163605053E-4</v>
      </c>
    </row>
    <row r="83" spans="3:55" x14ac:dyDescent="0.3">
      <c r="D83" s="58"/>
      <c r="E83" s="16" t="s">
        <v>11</v>
      </c>
      <c r="F83" s="17">
        <f t="shared" ref="F83:O83" si="68">F54</f>
        <v>0</v>
      </c>
      <c r="G83" s="18">
        <f t="shared" si="68"/>
        <v>0</v>
      </c>
      <c r="H83" s="18">
        <f t="shared" si="68"/>
        <v>0</v>
      </c>
      <c r="I83" s="18">
        <f t="shared" si="68"/>
        <v>0</v>
      </c>
      <c r="J83" s="19">
        <f t="shared" si="68"/>
        <v>0</v>
      </c>
      <c r="K83" s="23">
        <f t="shared" si="68"/>
        <v>0.6335999999999995</v>
      </c>
      <c r="L83" s="24">
        <f t="shared" si="68"/>
        <v>0.6335999999999995</v>
      </c>
      <c r="M83" s="24">
        <f t="shared" si="68"/>
        <v>0.6335999999999995</v>
      </c>
      <c r="N83" s="24">
        <f t="shared" si="68"/>
        <v>0.6335999999999995</v>
      </c>
      <c r="O83" s="25">
        <f t="shared" si="68"/>
        <v>0.6335999999999995</v>
      </c>
      <c r="P83" s="17">
        <f t="shared" ref="P83:Y83" si="69">F92*$G$66</f>
        <v>4.721493453138117</v>
      </c>
      <c r="Q83" s="18">
        <f t="shared" si="69"/>
        <v>3.4331132763963859</v>
      </c>
      <c r="R83" s="18">
        <f t="shared" si="69"/>
        <v>6.1689693804961712</v>
      </c>
      <c r="S83" s="18">
        <f t="shared" si="69"/>
        <v>11.516823225815394</v>
      </c>
      <c r="T83" s="19">
        <f t="shared" si="69"/>
        <v>5.1367460223860251</v>
      </c>
      <c r="U83" s="23">
        <f t="shared" si="69"/>
        <v>0.11576747885198728</v>
      </c>
      <c r="V83" s="24">
        <f t="shared" si="69"/>
        <v>0.16308685953264576</v>
      </c>
      <c r="W83" s="24">
        <f t="shared" si="69"/>
        <v>0.11316160017809924</v>
      </c>
      <c r="X83" s="24">
        <f t="shared" si="69"/>
        <v>0.10839505772926274</v>
      </c>
      <c r="Y83" s="25">
        <f t="shared" si="69"/>
        <v>0.15199868752351081</v>
      </c>
      <c r="Z83" s="17">
        <f t="shared" ref="Z83:AI83" si="70">P92*$H$66</f>
        <v>2.9652869571538565</v>
      </c>
      <c r="AA83" s="18">
        <f t="shared" si="70"/>
        <v>2.4230924862794043</v>
      </c>
      <c r="AB83" s="18">
        <f t="shared" si="70"/>
        <v>3.5744343646544694</v>
      </c>
      <c r="AC83" s="18">
        <f t="shared" si="70"/>
        <v>5.8249942834741528</v>
      </c>
      <c r="AD83" s="19">
        <f t="shared" si="70"/>
        <v>3.1400394495680266</v>
      </c>
      <c r="AE83" s="23">
        <f t="shared" si="70"/>
        <v>6.7692615620982777E-2</v>
      </c>
      <c r="AF83" s="24">
        <f t="shared" si="70"/>
        <v>8.7606230432365803E-2</v>
      </c>
      <c r="AG83" s="24">
        <f t="shared" si="70"/>
        <v>6.6595972693485328E-2</v>
      </c>
      <c r="AH83" s="24">
        <f t="shared" si="70"/>
        <v>6.459004850464585E-2</v>
      </c>
      <c r="AI83" s="25">
        <f t="shared" si="70"/>
        <v>8.2939948178115452E-2</v>
      </c>
      <c r="AJ83" s="17">
        <f t="shared" ref="AJ83:AS83" si="71">Z92*$I$66</f>
        <v>15.011699516180615</v>
      </c>
      <c r="AK83" s="18">
        <f t="shared" si="71"/>
        <v>13.358026578804894</v>
      </c>
      <c r="AL83" s="18">
        <f t="shared" si="71"/>
        <v>16.869576416016422</v>
      </c>
      <c r="AM83" s="18">
        <f t="shared" si="71"/>
        <v>23.733700326561401</v>
      </c>
      <c r="AN83" s="19">
        <f t="shared" si="71"/>
        <v>15.544688107853629</v>
      </c>
      <c r="AO83" s="23">
        <f t="shared" si="71"/>
        <v>0.32219810352721046</v>
      </c>
      <c r="AP83" s="24">
        <f t="shared" si="71"/>
        <v>0.38293388684458346</v>
      </c>
      <c r="AQ83" s="24">
        <f t="shared" si="71"/>
        <v>0.31885338345243319</v>
      </c>
      <c r="AR83" s="24">
        <f t="shared" si="71"/>
        <v>0.31273538940472317</v>
      </c>
      <c r="AS83" s="25">
        <f t="shared" si="71"/>
        <v>0.36870189980575363</v>
      </c>
      <c r="AT83" s="17">
        <f t="shared" ref="AT83:BC83" si="72">AJ92*$J$66</f>
        <v>8.0268544374933377</v>
      </c>
      <c r="AU83" s="18">
        <f t="shared" si="72"/>
        <v>7.6235765630274734</v>
      </c>
      <c r="AV83" s="18">
        <f t="shared" si="72"/>
        <v>8.4799311192548537</v>
      </c>
      <c r="AW83" s="18">
        <f t="shared" si="72"/>
        <v>10.153871133722152</v>
      </c>
      <c r="AX83" s="19">
        <f t="shared" si="72"/>
        <v>8.1568332873048046</v>
      </c>
      <c r="AY83" s="23">
        <f t="shared" si="72"/>
        <v>0.16324828376244835</v>
      </c>
      <c r="AZ83" s="24">
        <f t="shared" si="72"/>
        <v>0.17805979639391167</v>
      </c>
      <c r="BA83" s="24">
        <f t="shared" si="72"/>
        <v>0.16243261364295064</v>
      </c>
      <c r="BB83" s="24">
        <f t="shared" si="72"/>
        <v>0.16094063080898668</v>
      </c>
      <c r="BC83" s="25">
        <f t="shared" si="72"/>
        <v>0.17458907050082592</v>
      </c>
    </row>
    <row r="84" spans="3:55" x14ac:dyDescent="0.3">
      <c r="D84" s="58"/>
      <c r="E84" s="16" t="s">
        <v>12</v>
      </c>
      <c r="F84" s="17">
        <f t="shared" ref="F84:O84" si="73">F55</f>
        <v>0</v>
      </c>
      <c r="G84" s="18">
        <f t="shared" si="73"/>
        <v>0</v>
      </c>
      <c r="H84" s="18">
        <f t="shared" si="73"/>
        <v>0</v>
      </c>
      <c r="I84" s="26">
        <f t="shared" si="73"/>
        <v>0</v>
      </c>
      <c r="J84" s="27">
        <f t="shared" si="73"/>
        <v>0</v>
      </c>
      <c r="K84" s="23">
        <f t="shared" si="73"/>
        <v>0.6335999999999995</v>
      </c>
      <c r="L84" s="24">
        <f t="shared" si="73"/>
        <v>0.6335999999999995</v>
      </c>
      <c r="M84" s="24">
        <f t="shared" si="73"/>
        <v>0.63359999999999994</v>
      </c>
      <c r="N84" s="21">
        <f t="shared" si="73"/>
        <v>0</v>
      </c>
      <c r="O84" s="22">
        <f t="shared" si="73"/>
        <v>0</v>
      </c>
      <c r="P84" s="17">
        <f t="shared" ref="P84:Y84" si="74">F93*$G$66</f>
        <v>31.41075512947419</v>
      </c>
      <c r="Q84" s="18">
        <f t="shared" si="74"/>
        <v>47.809644575296439</v>
      </c>
      <c r="R84" s="18">
        <f t="shared" si="74"/>
        <v>16.496478019641934</v>
      </c>
      <c r="S84" s="26">
        <f t="shared" si="74"/>
        <v>0</v>
      </c>
      <c r="T84" s="27">
        <f t="shared" si="74"/>
        <v>0</v>
      </c>
      <c r="U84" s="23">
        <f t="shared" si="74"/>
        <v>0.12788745221458883</v>
      </c>
      <c r="V84" s="24">
        <f t="shared" si="74"/>
        <v>0.10353989430528186</v>
      </c>
      <c r="W84" s="24">
        <f t="shared" si="74"/>
        <v>0.12116491824292303</v>
      </c>
      <c r="X84" s="21">
        <f t="shared" si="74"/>
        <v>0</v>
      </c>
      <c r="Y84" s="22">
        <f t="shared" si="74"/>
        <v>0</v>
      </c>
      <c r="Z84" s="17">
        <f t="shared" ref="Z84:AI84" si="75">P93*$H$66</f>
        <v>14.1970416626841</v>
      </c>
      <c r="AA84" s="18">
        <f t="shared" si="75"/>
        <v>21.09825556407479</v>
      </c>
      <c r="AB84" s="18">
        <f t="shared" si="75"/>
        <v>7.9206034404733439</v>
      </c>
      <c r="AC84" s="26">
        <f t="shared" si="75"/>
        <v>0</v>
      </c>
      <c r="AD84" s="27">
        <f t="shared" si="75"/>
        <v>0</v>
      </c>
      <c r="AE84" s="23">
        <f t="shared" si="75"/>
        <v>7.2793115196323199E-2</v>
      </c>
      <c r="AF84" s="24">
        <f t="shared" si="75"/>
        <v>6.2546829576571636E-2</v>
      </c>
      <c r="AG84" s="24">
        <f t="shared" si="75"/>
        <v>6.9964042834374296E-2</v>
      </c>
      <c r="AH84" s="21">
        <f t="shared" si="75"/>
        <v>0</v>
      </c>
      <c r="AI84" s="22">
        <f t="shared" si="75"/>
        <v>0</v>
      </c>
      <c r="AJ84" s="17">
        <f t="shared" ref="AJ84:AS84" si="76">Z93*$I$66</f>
        <v>49.268132942774152</v>
      </c>
      <c r="AK84" s="18">
        <f t="shared" si="76"/>
        <v>70.316578245739066</v>
      </c>
      <c r="AL84" s="18">
        <f t="shared" si="76"/>
        <v>30.12523018605485</v>
      </c>
      <c r="AM84" s="26">
        <f t="shared" si="76"/>
        <v>0</v>
      </c>
      <c r="AN84" s="27">
        <f t="shared" si="76"/>
        <v>0</v>
      </c>
      <c r="AO84" s="23">
        <f t="shared" si="76"/>
        <v>0.33775443721913018</v>
      </c>
      <c r="AP84" s="24">
        <f t="shared" si="76"/>
        <v>0.30650364779171702</v>
      </c>
      <c r="AQ84" s="24">
        <f t="shared" si="76"/>
        <v>0.32912587190881398</v>
      </c>
      <c r="AR84" s="21">
        <f t="shared" si="76"/>
        <v>0</v>
      </c>
      <c r="AS84" s="22">
        <f t="shared" si="76"/>
        <v>0</v>
      </c>
      <c r="AT84" s="17">
        <f t="shared" ref="AT84:BC84" si="77">AJ93*$J$66</f>
        <v>16.380901569075093</v>
      </c>
      <c r="AU84" s="18">
        <f t="shared" si="77"/>
        <v>21.513943351848187</v>
      </c>
      <c r="AV84" s="18">
        <f t="shared" si="77"/>
        <v>11.712560592843408</v>
      </c>
      <c r="AW84" s="26">
        <f t="shared" si="77"/>
        <v>0</v>
      </c>
      <c r="AX84" s="27">
        <f t="shared" si="77"/>
        <v>0</v>
      </c>
      <c r="AY84" s="23">
        <f t="shared" si="77"/>
        <v>0.16704197539515708</v>
      </c>
      <c r="AZ84" s="24">
        <f t="shared" si="77"/>
        <v>0.15942090858634342</v>
      </c>
      <c r="BA84" s="24">
        <f t="shared" si="77"/>
        <v>0.16493774462534339</v>
      </c>
      <c r="BB84" s="21">
        <f t="shared" si="77"/>
        <v>0</v>
      </c>
      <c r="BC84" s="22">
        <f t="shared" si="77"/>
        <v>0</v>
      </c>
    </row>
    <row r="85" spans="3:55" x14ac:dyDescent="0.3">
      <c r="D85" s="58"/>
      <c r="E85" s="16" t="s">
        <v>13</v>
      </c>
      <c r="F85" s="17">
        <f t="shared" ref="F85:O85" si="78">F56</f>
        <v>0</v>
      </c>
      <c r="G85" s="18">
        <f t="shared" si="78"/>
        <v>0</v>
      </c>
      <c r="H85" s="18">
        <f t="shared" si="78"/>
        <v>0</v>
      </c>
      <c r="I85" s="18">
        <f t="shared" si="78"/>
        <v>0</v>
      </c>
      <c r="J85" s="19">
        <f t="shared" si="78"/>
        <v>0</v>
      </c>
      <c r="K85" s="23">
        <f t="shared" si="78"/>
        <v>0.65779999999999994</v>
      </c>
      <c r="L85" s="24">
        <f t="shared" si="78"/>
        <v>0.6577999999999995</v>
      </c>
      <c r="M85" s="24">
        <f t="shared" si="78"/>
        <v>0.65780000000000038</v>
      </c>
      <c r="N85" s="24">
        <f t="shared" si="78"/>
        <v>0.65779999999999994</v>
      </c>
      <c r="O85" s="25">
        <f t="shared" si="78"/>
        <v>0.65779999999999994</v>
      </c>
      <c r="P85" s="17">
        <f t="shared" ref="P85:Y85" si="79">F94*$G$66</f>
        <v>203.87497984632503</v>
      </c>
      <c r="Q85" s="18">
        <f t="shared" si="79"/>
        <v>444.93732538528474</v>
      </c>
      <c r="R85" s="18">
        <f t="shared" si="79"/>
        <v>108.00417592817955</v>
      </c>
      <c r="S85" s="18">
        <f t="shared" si="79"/>
        <v>710.09719108225124</v>
      </c>
      <c r="T85" s="19">
        <f t="shared" si="79"/>
        <v>240.18615839780026</v>
      </c>
      <c r="U85" s="23">
        <f t="shared" si="79"/>
        <v>0.10043235761138017</v>
      </c>
      <c r="V85" s="24">
        <f t="shared" si="79"/>
        <v>0.11255233097398168</v>
      </c>
      <c r="W85" s="24">
        <f t="shared" si="79"/>
        <v>0.10675398717167861</v>
      </c>
      <c r="X85" s="24">
        <f t="shared" si="79"/>
        <v>7.1444858646300083E-2</v>
      </c>
      <c r="Y85" s="25">
        <f t="shared" si="79"/>
        <v>9.3718263732585225E-2</v>
      </c>
      <c r="Z85" s="17">
        <f t="shared" ref="Z85:AI85" si="80">P94*$H$66</f>
        <v>141.18847026088616</v>
      </c>
      <c r="AA85" s="18">
        <f t="shared" si="80"/>
        <v>242.63575519024067</v>
      </c>
      <c r="AB85" s="18">
        <f t="shared" si="80"/>
        <v>100.8427549657592</v>
      </c>
      <c r="AC85" s="18">
        <f t="shared" si="80"/>
        <v>354.22410129650598</v>
      </c>
      <c r="AD85" s="19">
        <f t="shared" si="80"/>
        <v>156.46945688032827</v>
      </c>
      <c r="AE85" s="23">
        <f t="shared" si="80"/>
        <v>5.6524321170150375E-2</v>
      </c>
      <c r="AF85" s="24">
        <f t="shared" si="80"/>
        <v>6.1624820745490763E-2</v>
      </c>
      <c r="AG85" s="24">
        <f t="shared" si="80"/>
        <v>5.918467923556122E-2</v>
      </c>
      <c r="AH85" s="24">
        <f t="shared" si="80"/>
        <v>4.4325389560466097E-2</v>
      </c>
      <c r="AI85" s="25">
        <f t="shared" si="80"/>
        <v>5.369880068812858E-2</v>
      </c>
      <c r="AJ85" s="17">
        <f t="shared" ref="AJ85:AS85" si="81">Z94*$I$66</f>
        <v>768.4999465156252</v>
      </c>
      <c r="AK85" s="18">
        <f t="shared" si="81"/>
        <v>1077.9103862557297</v>
      </c>
      <c r="AL85" s="18">
        <f t="shared" si="81"/>
        <v>645.44701789572753</v>
      </c>
      <c r="AM85" s="18">
        <f t="shared" si="81"/>
        <v>1418.2506847925906</v>
      </c>
      <c r="AN85" s="19">
        <f t="shared" si="81"/>
        <v>815.10638643047139</v>
      </c>
      <c r="AO85" s="23">
        <f t="shared" si="81"/>
        <v>0.25937559404172755</v>
      </c>
      <c r="AP85" s="24">
        <f t="shared" si="81"/>
        <v>0.27493192773364705</v>
      </c>
      <c r="AQ85" s="24">
        <f t="shared" si="81"/>
        <v>0.2674895870328472</v>
      </c>
      <c r="AR85" s="24">
        <f t="shared" si="81"/>
        <v>0.22216930708845592</v>
      </c>
      <c r="AS85" s="25">
        <f t="shared" si="81"/>
        <v>0.25075786183286813</v>
      </c>
      <c r="AT85" s="17">
        <f t="shared" ref="AT85:BC85" si="82">AJ94*$J$66</f>
        <v>434.60713631722007</v>
      </c>
      <c r="AU85" s="18">
        <f t="shared" si="82"/>
        <v>510.06243443315424</v>
      </c>
      <c r="AV85" s="18">
        <f t="shared" si="82"/>
        <v>404.59846750548803</v>
      </c>
      <c r="AW85" s="18">
        <f t="shared" si="82"/>
        <v>593.06053465412856</v>
      </c>
      <c r="AX85" s="19">
        <f t="shared" si="82"/>
        <v>445.97295455157251</v>
      </c>
      <c r="AY85" s="23">
        <f t="shared" si="82"/>
        <v>0.12688722889699855</v>
      </c>
      <c r="AZ85" s="24">
        <f t="shared" si="82"/>
        <v>0.1306809205297072</v>
      </c>
      <c r="BA85" s="24">
        <f t="shared" si="82"/>
        <v>0.12886597195612029</v>
      </c>
      <c r="BB85" s="24">
        <f t="shared" si="82"/>
        <v>0.11781380695233423</v>
      </c>
      <c r="BC85" s="25">
        <f t="shared" si="82"/>
        <v>0.12478563997372571</v>
      </c>
    </row>
    <row r="86" spans="3:55" x14ac:dyDescent="0.3">
      <c r="D86" s="58"/>
      <c r="E86" s="16" t="s">
        <v>14</v>
      </c>
      <c r="F86" s="28">
        <f t="shared" ref="F86:O86" si="83">F57</f>
        <v>0</v>
      </c>
      <c r="G86" s="26">
        <f t="shared" si="83"/>
        <v>0</v>
      </c>
      <c r="H86" s="26">
        <f t="shared" si="83"/>
        <v>0</v>
      </c>
      <c r="I86" s="18">
        <f t="shared" si="83"/>
        <v>0</v>
      </c>
      <c r="J86" s="27">
        <f t="shared" si="83"/>
        <v>0</v>
      </c>
      <c r="K86" s="20">
        <f t="shared" si="83"/>
        <v>0</v>
      </c>
      <c r="L86" s="21">
        <f t="shared" si="83"/>
        <v>0</v>
      </c>
      <c r="M86" s="21">
        <f t="shared" si="83"/>
        <v>0</v>
      </c>
      <c r="N86" s="24">
        <f t="shared" si="83"/>
        <v>-3.4599999999999964E-2</v>
      </c>
      <c r="O86" s="22">
        <f t="shared" si="83"/>
        <v>0</v>
      </c>
      <c r="P86" s="28">
        <f t="shared" ref="P86:Y86" si="84">F95*$G$66</f>
        <v>0</v>
      </c>
      <c r="Q86" s="26">
        <f t="shared" si="84"/>
        <v>0</v>
      </c>
      <c r="R86" s="26">
        <f t="shared" si="84"/>
        <v>0</v>
      </c>
      <c r="S86" s="18">
        <f t="shared" si="84"/>
        <v>187.02349042030116</v>
      </c>
      <c r="T86" s="27">
        <f t="shared" si="84"/>
        <v>0</v>
      </c>
      <c r="U86" s="20">
        <f t="shared" si="84"/>
        <v>0</v>
      </c>
      <c r="V86" s="21">
        <f t="shared" si="84"/>
        <v>0</v>
      </c>
      <c r="W86" s="21">
        <f t="shared" si="84"/>
        <v>0</v>
      </c>
      <c r="X86" s="24">
        <f t="shared" si="84"/>
        <v>1.0125473916048774E-2</v>
      </c>
      <c r="Y86" s="22">
        <f t="shared" si="84"/>
        <v>0</v>
      </c>
      <c r="Z86" s="28">
        <f t="shared" ref="Z86:AI86" si="85">P95*$H$66</f>
        <v>0</v>
      </c>
      <c r="AA86" s="26">
        <f t="shared" si="85"/>
        <v>0</v>
      </c>
      <c r="AB86" s="26">
        <f t="shared" si="85"/>
        <v>0</v>
      </c>
      <c r="AC86" s="18">
        <f t="shared" si="85"/>
        <v>104.94118041666164</v>
      </c>
      <c r="AD86" s="27">
        <f t="shared" si="85"/>
        <v>0</v>
      </c>
      <c r="AE86" s="20">
        <f t="shared" si="85"/>
        <v>0</v>
      </c>
      <c r="AF86" s="21">
        <f t="shared" si="85"/>
        <v>0</v>
      </c>
      <c r="AG86" s="21">
        <f t="shared" si="85"/>
        <v>0</v>
      </c>
      <c r="AH86" s="24">
        <f t="shared" si="85"/>
        <v>5.6815279334180074E-3</v>
      </c>
      <c r="AI86" s="22">
        <f t="shared" si="85"/>
        <v>0</v>
      </c>
      <c r="AJ86" s="28">
        <f t="shared" ref="AJ86:AS86" si="86">Z95*$I$66</f>
        <v>0</v>
      </c>
      <c r="AK86" s="26">
        <f t="shared" si="86"/>
        <v>0</v>
      </c>
      <c r="AL86" s="26">
        <f t="shared" si="86"/>
        <v>0</v>
      </c>
      <c r="AM86" s="18">
        <f t="shared" si="86"/>
        <v>480.10003622338689</v>
      </c>
      <c r="AN86" s="27">
        <f t="shared" si="86"/>
        <v>0</v>
      </c>
      <c r="AO86" s="20">
        <f t="shared" si="86"/>
        <v>0</v>
      </c>
      <c r="AP86" s="21">
        <f t="shared" si="86"/>
        <v>0</v>
      </c>
      <c r="AQ86" s="21">
        <f t="shared" si="86"/>
        <v>0</v>
      </c>
      <c r="AR86" s="24">
        <f t="shared" si="86"/>
        <v>2.5992672807834068E-2</v>
      </c>
      <c r="AS86" s="22">
        <f t="shared" si="86"/>
        <v>0</v>
      </c>
      <c r="AT86" s="28">
        <f t="shared" ref="AT86:BC86" si="87">AJ95*$J$66</f>
        <v>0</v>
      </c>
      <c r="AU86" s="26">
        <f t="shared" si="87"/>
        <v>0</v>
      </c>
      <c r="AV86" s="26">
        <f t="shared" si="87"/>
        <v>0</v>
      </c>
      <c r="AW86" s="18">
        <f t="shared" si="87"/>
        <v>234.16204953611333</v>
      </c>
      <c r="AX86" s="27">
        <f t="shared" si="87"/>
        <v>0</v>
      </c>
      <c r="AY86" s="20">
        <f t="shared" si="87"/>
        <v>0</v>
      </c>
      <c r="AZ86" s="21">
        <f t="shared" si="87"/>
        <v>0</v>
      </c>
      <c r="BA86" s="21">
        <f t="shared" si="87"/>
        <v>0</v>
      </c>
      <c r="BB86" s="24">
        <f t="shared" si="87"/>
        <v>1.2677561088064625E-2</v>
      </c>
      <c r="BC86" s="22">
        <f t="shared" si="87"/>
        <v>0</v>
      </c>
    </row>
    <row r="87" spans="3:55" x14ac:dyDescent="0.3">
      <c r="D87" s="58"/>
      <c r="E87" s="16" t="s">
        <v>15</v>
      </c>
      <c r="F87" s="17">
        <f t="shared" ref="F87:O87" si="88">F58</f>
        <v>-0.27</v>
      </c>
      <c r="G87" s="18">
        <f t="shared" si="88"/>
        <v>-0.27</v>
      </c>
      <c r="H87" s="18">
        <f t="shared" si="88"/>
        <v>-0.27</v>
      </c>
      <c r="I87" s="18">
        <f t="shared" si="88"/>
        <v>-0.27</v>
      </c>
      <c r="J87" s="19">
        <f t="shared" si="88"/>
        <v>-0.27</v>
      </c>
      <c r="K87" s="23">
        <f t="shared" si="88"/>
        <v>-1.8673999999999999</v>
      </c>
      <c r="L87" s="24">
        <f t="shared" si="88"/>
        <v>-1.8673999999999999</v>
      </c>
      <c r="M87" s="24">
        <f t="shared" si="88"/>
        <v>-1.8673999999999999</v>
      </c>
      <c r="N87" s="24">
        <f t="shared" si="88"/>
        <v>-1.8673999999999999</v>
      </c>
      <c r="O87" s="25">
        <f t="shared" si="88"/>
        <v>-1.8673999999999999</v>
      </c>
      <c r="P87" s="17">
        <f t="shared" ref="P87:Y87" si="89">F96*$G$66</f>
        <v>1.9306712442166456E-2</v>
      </c>
      <c r="Q87" s="18">
        <f t="shared" si="89"/>
        <v>4.1461956228259107E-2</v>
      </c>
      <c r="R87" s="18">
        <f t="shared" si="89"/>
        <v>1.2765640467224816E-2</v>
      </c>
      <c r="S87" s="18">
        <f t="shared" si="89"/>
        <v>5.1801069995102353E-2</v>
      </c>
      <c r="T87" s="19">
        <f t="shared" si="89"/>
        <v>3.2599858713822052E-2</v>
      </c>
      <c r="U87" s="23">
        <f t="shared" si="89"/>
        <v>0.39756266209632196</v>
      </c>
      <c r="V87" s="24">
        <f t="shared" si="89"/>
        <v>0.31521900602467756</v>
      </c>
      <c r="W87" s="24">
        <f t="shared" si="89"/>
        <v>0.27928531062685297</v>
      </c>
      <c r="X87" s="24">
        <f t="shared" si="89"/>
        <v>0.14326477391955045</v>
      </c>
      <c r="Y87" s="25">
        <f t="shared" si="89"/>
        <v>0.17654617013269702</v>
      </c>
      <c r="Z87" s="17">
        <f t="shared" ref="Z87:AI87" si="90">P96*$H$66</f>
        <v>1.2934762734585407E-2</v>
      </c>
      <c r="AA87" s="18">
        <f t="shared" si="90"/>
        <v>2.2258447543268254E-2</v>
      </c>
      <c r="AB87" s="18">
        <f t="shared" si="90"/>
        <v>1.018205579106952E-2</v>
      </c>
      <c r="AC87" s="18">
        <f t="shared" si="90"/>
        <v>2.6609500453986915E-2</v>
      </c>
      <c r="AD87" s="19">
        <f t="shared" si="90"/>
        <v>1.8528973619795115E-2</v>
      </c>
      <c r="AE87" s="23">
        <f t="shared" si="90"/>
        <v>0.20107488257404815</v>
      </c>
      <c r="AF87" s="24">
        <f t="shared" si="90"/>
        <v>0.16642185403511028</v>
      </c>
      <c r="AG87" s="24">
        <f t="shared" si="90"/>
        <v>0.15129972524540847</v>
      </c>
      <c r="AH87" s="24">
        <f t="shared" si="90"/>
        <v>9.405762833998646E-2</v>
      </c>
      <c r="AI87" s="25">
        <f t="shared" si="90"/>
        <v>0.10806357886259164</v>
      </c>
      <c r="AJ87" s="17">
        <f t="shared" ref="AJ87:AS87" si="91">Z96*$I$66</f>
        <v>6.8790194250480358E-2</v>
      </c>
      <c r="AK87" s="18">
        <f t="shared" si="91"/>
        <v>9.7227085574497829E-2</v>
      </c>
      <c r="AL87" s="18">
        <f t="shared" si="91"/>
        <v>6.0394540621484721E-2</v>
      </c>
      <c r="AM87" s="18">
        <f t="shared" si="91"/>
        <v>0.11049763485903932</v>
      </c>
      <c r="AN87" s="19">
        <f t="shared" si="91"/>
        <v>8.5852329044890832E-2</v>
      </c>
      <c r="AO87" s="23">
        <f t="shared" si="91"/>
        <v>0.81924652697971179</v>
      </c>
      <c r="AP87" s="24">
        <f t="shared" si="91"/>
        <v>0.71355608089211364</v>
      </c>
      <c r="AQ87" s="24">
        <f t="shared" si="91"/>
        <v>0.66743415143992135</v>
      </c>
      <c r="AR87" s="24">
        <f t="shared" si="91"/>
        <v>0.49284788836263932</v>
      </c>
      <c r="AS87" s="25">
        <f t="shared" si="91"/>
        <v>0.53556551568204191</v>
      </c>
      <c r="AT87" s="17">
        <f t="shared" ref="AT87:BC87" si="92">AJ96*$J$66</f>
        <v>3.824072867928844E-2</v>
      </c>
      <c r="AU87" s="18">
        <f t="shared" si="92"/>
        <v>4.5175575849107599E-2</v>
      </c>
      <c r="AV87" s="18">
        <f t="shared" si="92"/>
        <v>3.6193297610103745E-2</v>
      </c>
      <c r="AW87" s="18">
        <f t="shared" si="92"/>
        <v>4.8411837861689871E-2</v>
      </c>
      <c r="AX87" s="19">
        <f t="shared" si="92"/>
        <v>4.2401636981179935E-2</v>
      </c>
      <c r="AY87" s="23">
        <f t="shared" si="92"/>
        <v>0.3504805713463075</v>
      </c>
      <c r="AZ87" s="24">
        <f t="shared" si="92"/>
        <v>0.32470605603181302</v>
      </c>
      <c r="BA87" s="24">
        <f t="shared" si="92"/>
        <v>0.31345839438400158</v>
      </c>
      <c r="BB87" s="24">
        <f t="shared" si="92"/>
        <v>0.27088239553112331</v>
      </c>
      <c r="BC87" s="25">
        <f t="shared" si="92"/>
        <v>0.2812998569034621</v>
      </c>
    </row>
    <row r="88" spans="3:55" x14ac:dyDescent="0.3">
      <c r="D88" s="58"/>
      <c r="E88" s="16" t="s">
        <v>16</v>
      </c>
      <c r="F88" s="28">
        <f t="shared" ref="F88:O88" si="93">F59</f>
        <v>0</v>
      </c>
      <c r="G88" s="26">
        <f t="shared" si="93"/>
        <v>0</v>
      </c>
      <c r="H88" s="18">
        <f t="shared" si="93"/>
        <v>0.30000000000000071</v>
      </c>
      <c r="I88" s="18">
        <f t="shared" si="93"/>
        <v>0.30000000000000071</v>
      </c>
      <c r="J88" s="19">
        <f t="shared" si="93"/>
        <v>0.30000000000000071</v>
      </c>
      <c r="K88" s="20">
        <f t="shared" si="93"/>
        <v>0</v>
      </c>
      <c r="L88" s="21">
        <f t="shared" si="93"/>
        <v>0</v>
      </c>
      <c r="M88" s="24">
        <f t="shared" si="93"/>
        <v>0.75179999999999936</v>
      </c>
      <c r="N88" s="24">
        <f t="shared" si="93"/>
        <v>0.75179999999999936</v>
      </c>
      <c r="O88" s="25">
        <f t="shared" si="93"/>
        <v>0.75179999999999936</v>
      </c>
      <c r="P88" s="28">
        <f t="shared" ref="P88:Y88" si="94">F97*$G$66</f>
        <v>0</v>
      </c>
      <c r="Q88" s="26">
        <f t="shared" si="94"/>
        <v>0</v>
      </c>
      <c r="R88" s="18">
        <f t="shared" si="94"/>
        <v>0.24170315959018226</v>
      </c>
      <c r="S88" s="18">
        <f t="shared" si="94"/>
        <v>0.18874157682533221</v>
      </c>
      <c r="T88" s="19">
        <f t="shared" si="94"/>
        <v>0.15329318676758397</v>
      </c>
      <c r="U88" s="20">
        <f t="shared" si="94"/>
        <v>0</v>
      </c>
      <c r="V88" s="21">
        <f t="shared" si="94"/>
        <v>0</v>
      </c>
      <c r="W88" s="24">
        <f t="shared" si="94"/>
        <v>0.32741968777535702</v>
      </c>
      <c r="X88" s="24">
        <f t="shared" si="94"/>
        <v>0.50814106635012368</v>
      </c>
      <c r="Y88" s="25">
        <f t="shared" si="94"/>
        <v>0.36870862209976279</v>
      </c>
      <c r="Z88" s="28">
        <f t="shared" ref="Z88:AI88" si="95">P97*$H$66</f>
        <v>0</v>
      </c>
      <c r="AA88" s="26">
        <f t="shared" si="95"/>
        <v>0</v>
      </c>
      <c r="AB88" s="18">
        <f t="shared" si="95"/>
        <v>0.12695010839504989</v>
      </c>
      <c r="AC88" s="18">
        <f t="shared" si="95"/>
        <v>0.10466206185238904</v>
      </c>
      <c r="AD88" s="19">
        <f t="shared" si="95"/>
        <v>8.9744166158496466E-2</v>
      </c>
      <c r="AE88" s="20">
        <f t="shared" si="95"/>
        <v>0</v>
      </c>
      <c r="AF88" s="21">
        <f t="shared" si="95"/>
        <v>0</v>
      </c>
      <c r="AG88" s="24">
        <f t="shared" si="95"/>
        <v>0.20153603498458553</v>
      </c>
      <c r="AH88" s="24">
        <f t="shared" si="95"/>
        <v>0.27758977595400242</v>
      </c>
      <c r="AI88" s="25">
        <f t="shared" si="95"/>
        <v>0.21891183158804325</v>
      </c>
      <c r="AJ88" s="28">
        <f t="shared" ref="AJ88:AS88" si="96">Z97*$I$66</f>
        <v>0</v>
      </c>
      <c r="AK88" s="26">
        <f t="shared" si="96"/>
        <v>0</v>
      </c>
      <c r="AL88" s="18">
        <f t="shared" si="96"/>
        <v>0.54111341776558941</v>
      </c>
      <c r="AM88" s="18">
        <f t="shared" si="96"/>
        <v>0.47313570612436695</v>
      </c>
      <c r="AN88" s="19">
        <f t="shared" si="96"/>
        <v>0.42763668000593891</v>
      </c>
      <c r="AO88" s="20">
        <f t="shared" si="96"/>
        <v>0</v>
      </c>
      <c r="AP88" s="21">
        <f t="shared" si="96"/>
        <v>0</v>
      </c>
      <c r="AQ88" s="24">
        <f t="shared" si="96"/>
        <v>1.0035270617231196</v>
      </c>
      <c r="AR88" s="24">
        <f t="shared" si="96"/>
        <v>1.2354881383908123</v>
      </c>
      <c r="AS88" s="25">
        <f t="shared" si="96"/>
        <v>1.0565225940496314</v>
      </c>
      <c r="AT88" s="28">
        <f t="shared" ref="AT88:BC88" si="97">AJ97*$J$66</f>
        <v>0</v>
      </c>
      <c r="AU88" s="26">
        <f t="shared" si="97"/>
        <v>0</v>
      </c>
      <c r="AV88" s="18">
        <f t="shared" si="97"/>
        <v>0.24456894352228858</v>
      </c>
      <c r="AW88" s="18">
        <f t="shared" si="97"/>
        <v>0.22799135647824481</v>
      </c>
      <c r="AX88" s="19">
        <f t="shared" si="97"/>
        <v>0.21689560100653413</v>
      </c>
      <c r="AY88" s="20">
        <f t="shared" si="97"/>
        <v>0</v>
      </c>
      <c r="AZ88" s="21">
        <f t="shared" si="97"/>
        <v>0</v>
      </c>
      <c r="BA88" s="24">
        <f t="shared" si="97"/>
        <v>0.52921205722323872</v>
      </c>
      <c r="BB88" s="24">
        <f t="shared" si="97"/>
        <v>0.58577993581827115</v>
      </c>
      <c r="BC88" s="25">
        <f t="shared" si="97"/>
        <v>0.54213597050124085</v>
      </c>
    </row>
    <row r="89" spans="3:55" x14ac:dyDescent="0.3">
      <c r="D89" s="59"/>
      <c r="E89" s="36" t="s">
        <v>17</v>
      </c>
      <c r="F89" s="37">
        <f t="shared" ref="F89:O89" si="98">F60</f>
        <v>1.0500000000000003</v>
      </c>
      <c r="G89" s="38">
        <f t="shared" si="98"/>
        <v>1.0500000000000007</v>
      </c>
      <c r="H89" s="38">
        <f t="shared" si="98"/>
        <v>1.0500000000000007</v>
      </c>
      <c r="I89" s="38">
        <f t="shared" si="98"/>
        <v>1.0500000000000007</v>
      </c>
      <c r="J89" s="39">
        <f t="shared" si="98"/>
        <v>1.0500000000000007</v>
      </c>
      <c r="K89" s="40">
        <f t="shared" si="98"/>
        <v>2.4999999999999988E-3</v>
      </c>
      <c r="L89" s="41">
        <f t="shared" si="98"/>
        <v>2.4999999999999988E-3</v>
      </c>
      <c r="M89" s="41">
        <f t="shared" si="98"/>
        <v>2.4999999999999988E-3</v>
      </c>
      <c r="N89" s="41">
        <f t="shared" si="98"/>
        <v>2.4999999999999988E-3</v>
      </c>
      <c r="O89" s="42">
        <f t="shared" si="98"/>
        <v>2.4999999999999988E-3</v>
      </c>
      <c r="P89" s="37">
        <f t="shared" ref="P89:Y89" si="99">F98*$G$66</f>
        <v>0.10502640566216782</v>
      </c>
      <c r="Q89" s="38">
        <f t="shared" si="99"/>
        <v>0.31560672279093421</v>
      </c>
      <c r="R89" s="38">
        <f t="shared" si="99"/>
        <v>0.20546351082578787</v>
      </c>
      <c r="S89" s="38">
        <f t="shared" si="99"/>
        <v>0.30104756258864479</v>
      </c>
      <c r="T89" s="39">
        <f t="shared" si="99"/>
        <v>0.30484560438054636</v>
      </c>
      <c r="U89" s="40">
        <f t="shared" si="99"/>
        <v>7.0369274311065722E-4</v>
      </c>
      <c r="V89" s="41">
        <f t="shared" si="99"/>
        <v>6.1296174474856347E-4</v>
      </c>
      <c r="W89" s="41">
        <f t="shared" si="99"/>
        <v>7.6699343964235051E-4</v>
      </c>
      <c r="X89" s="41">
        <f t="shared" si="99"/>
        <v>5.2856081603963904E-4</v>
      </c>
      <c r="Y89" s="42">
        <f t="shared" si="99"/>
        <v>6.9736267345748789E-4</v>
      </c>
      <c r="Z89" s="37">
        <f t="shared" ref="Z89:AI89" si="100">P98*$H$66</f>
        <v>8.2344416310335483E-2</v>
      </c>
      <c r="AA89" s="38">
        <f t="shared" si="100"/>
        <v>0.1709638204919115</v>
      </c>
      <c r="AB89" s="38">
        <f t="shared" si="100"/>
        <v>0.12461178744303107</v>
      </c>
      <c r="AC89" s="38">
        <f t="shared" si="100"/>
        <v>0.16483682761763421</v>
      </c>
      <c r="AD89" s="39">
        <f t="shared" si="100"/>
        <v>0.16643517358483698</v>
      </c>
      <c r="AE89" s="40">
        <f t="shared" si="100"/>
        <v>3.8567496208615073E-4</v>
      </c>
      <c r="AF89" s="41">
        <f t="shared" si="100"/>
        <v>3.4749225286963997E-4</v>
      </c>
      <c r="AG89" s="41">
        <f t="shared" si="100"/>
        <v>4.1231406153953025E-4</v>
      </c>
      <c r="AH89" s="41">
        <f t="shared" si="100"/>
        <v>3.1197345359846722E-4</v>
      </c>
      <c r="AI89" s="42">
        <f t="shared" si="100"/>
        <v>3.8301105214081271E-4</v>
      </c>
      <c r="AJ89" s="37">
        <f t="shared" ref="AJ89:AS89" si="101">Z98*$I$66</f>
        <v>0.48383339381292584</v>
      </c>
      <c r="AK89" s="38">
        <f t="shared" si="101"/>
        <v>0.75411927515930144</v>
      </c>
      <c r="AL89" s="38">
        <f t="shared" si="101"/>
        <v>0.61274730114847176</v>
      </c>
      <c r="AM89" s="38">
        <f t="shared" si="101"/>
        <v>0.73543217514637571</v>
      </c>
      <c r="AN89" s="39">
        <f t="shared" si="101"/>
        <v>0.74030707080192149</v>
      </c>
      <c r="AO89" s="40">
        <f t="shared" si="101"/>
        <v>1.7224631316262011E-3</v>
      </c>
      <c r="AP89" s="41">
        <f t="shared" si="101"/>
        <v>1.6060072909659389E-3</v>
      </c>
      <c r="AQ89" s="41">
        <f t="shared" si="101"/>
        <v>1.8037113925519653E-3</v>
      </c>
      <c r="AR89" s="41">
        <f t="shared" si="101"/>
        <v>1.4976762763982533E-3</v>
      </c>
      <c r="AS89" s="42">
        <f t="shared" si="101"/>
        <v>1.7143383055336242E-3</v>
      </c>
      <c r="AT89" s="37">
        <f t="shared" ref="AT89:BC89" si="102">AJ98*$J$66</f>
        <v>0.2882254576103882</v>
      </c>
      <c r="AU89" s="38">
        <f t="shared" si="102"/>
        <v>0.3541395288054312</v>
      </c>
      <c r="AV89" s="38">
        <f t="shared" si="102"/>
        <v>0.31966343144690174</v>
      </c>
      <c r="AW89" s="38">
        <f t="shared" si="102"/>
        <v>0.34958234352240719</v>
      </c>
      <c r="AX89" s="39">
        <f t="shared" si="102"/>
        <v>0.35077117446580475</v>
      </c>
      <c r="AY89" s="40">
        <f t="shared" si="102"/>
        <v>8.1963288930910112E-4</v>
      </c>
      <c r="AZ89" s="41">
        <f t="shared" si="102"/>
        <v>7.9123303899460357E-4</v>
      </c>
      <c r="BA89" s="41">
        <f t="shared" si="102"/>
        <v>8.3944673836572749E-4</v>
      </c>
      <c r="BB89" s="41">
        <f t="shared" si="102"/>
        <v>7.6481457358576889E-4</v>
      </c>
      <c r="BC89" s="42">
        <f t="shared" si="102"/>
        <v>8.1765150440343836E-4</v>
      </c>
    </row>
    <row r="90" spans="3:55" x14ac:dyDescent="0.3">
      <c r="C90" s="43"/>
      <c r="D90" s="58" t="s">
        <v>18</v>
      </c>
      <c r="E90" s="16" t="s">
        <v>9</v>
      </c>
      <c r="F90" s="17">
        <f>SUM(F19,F72,F81)</f>
        <v>34.665999999999997</v>
      </c>
      <c r="G90" s="18">
        <f t="shared" ref="G90:J90" si="103">SUM(G19,G72,G81)</f>
        <v>34.61</v>
      </c>
      <c r="H90" s="18">
        <f t="shared" si="103"/>
        <v>39.514000000000003</v>
      </c>
      <c r="I90" s="18">
        <f t="shared" si="103"/>
        <v>37.042000000000002</v>
      </c>
      <c r="J90" s="19">
        <f t="shared" si="103"/>
        <v>38.265999999999998</v>
      </c>
      <c r="K90" s="20">
        <f>SUM(K19,K72,K81)</f>
        <v>0</v>
      </c>
      <c r="L90" s="21">
        <f t="shared" ref="L90:O90" si="104">SUM(L19,L72,L81)</f>
        <v>0</v>
      </c>
      <c r="M90" s="21">
        <f t="shared" si="104"/>
        <v>0</v>
      </c>
      <c r="N90" s="21">
        <f t="shared" si="104"/>
        <v>0</v>
      </c>
      <c r="O90" s="22">
        <f t="shared" si="104"/>
        <v>0</v>
      </c>
      <c r="P90" s="51">
        <f>SUM(F90,P72,P81)</f>
        <v>36.120199213476397</v>
      </c>
      <c r="Q90" s="18">
        <f t="shared" ref="Q90:T90" si="105">SUM(G90,Q72,Q81)</f>
        <v>36.077091451287089</v>
      </c>
      <c r="R90" s="18">
        <f t="shared" si="105"/>
        <v>39.852099768721914</v>
      </c>
      <c r="S90" s="18">
        <f t="shared" si="105"/>
        <v>37.94919998065118</v>
      </c>
      <c r="T90" s="19">
        <f t="shared" si="105"/>
        <v>38.891412497074548</v>
      </c>
      <c r="U90" s="20">
        <f>SUM(K90,U72,U81)</f>
        <v>0</v>
      </c>
      <c r="V90" s="21">
        <f t="shared" ref="V90:Y90" si="106">SUM(L90,V72,V81)</f>
        <v>0</v>
      </c>
      <c r="W90" s="21">
        <f t="shared" si="106"/>
        <v>0</v>
      </c>
      <c r="X90" s="21">
        <f t="shared" si="106"/>
        <v>0</v>
      </c>
      <c r="Y90" s="22">
        <f t="shared" si="106"/>
        <v>0</v>
      </c>
      <c r="Z90" s="17">
        <f>SUM(P90,Z72,Z81)</f>
        <v>37.188681146286157</v>
      </c>
      <c r="AA90" s="18">
        <f t="shared" ref="AA90:AD90" si="107">SUM(Q90,AA72,AA81)</f>
        <v>37.15952825216845</v>
      </c>
      <c r="AB90" s="18">
        <f t="shared" si="107"/>
        <v>39.712488837047054</v>
      </c>
      <c r="AC90" s="18">
        <f t="shared" si="107"/>
        <v>38.425596796708575</v>
      </c>
      <c r="AD90" s="19">
        <f t="shared" si="107"/>
        <v>39.062795768138301</v>
      </c>
      <c r="AE90" s="20">
        <f>SUM(U90,AE72,AE81)</f>
        <v>0</v>
      </c>
      <c r="AF90" s="21">
        <f t="shared" ref="AF90:AI90" si="108">SUM(V90,AF72,AF81)</f>
        <v>0</v>
      </c>
      <c r="AG90" s="21">
        <f t="shared" si="108"/>
        <v>0</v>
      </c>
      <c r="AH90" s="21">
        <f t="shared" si="108"/>
        <v>0</v>
      </c>
      <c r="AI90" s="22">
        <f t="shared" si="108"/>
        <v>0</v>
      </c>
      <c r="AJ90" s="17">
        <f>SUM(Z90,AJ72,AJ81)</f>
        <v>40.19030739327745</v>
      </c>
      <c r="AK90" s="18">
        <f t="shared" ref="AK90:AN90" si="109">SUM(AA90,AK72,AK81)</f>
        <v>40.174783049841125</v>
      </c>
      <c r="AL90" s="18">
        <f t="shared" si="109"/>
        <v>41.534271982192919</v>
      </c>
      <c r="AM90" s="18">
        <f t="shared" si="109"/>
        <v>40.848983107646909</v>
      </c>
      <c r="AN90" s="19">
        <f t="shared" si="109"/>
        <v>41.188300899897847</v>
      </c>
      <c r="AO90" s="20">
        <f>SUM(AE90,AO72,AO81)</f>
        <v>0</v>
      </c>
      <c r="AP90" s="21">
        <f t="shared" ref="AP90:AS90" si="110">SUM(AF90,AP72,AP81)</f>
        <v>0</v>
      </c>
      <c r="AQ90" s="21">
        <f t="shared" si="110"/>
        <v>0</v>
      </c>
      <c r="AR90" s="21">
        <f t="shared" si="110"/>
        <v>0</v>
      </c>
      <c r="AS90" s="22">
        <f t="shared" si="110"/>
        <v>0</v>
      </c>
      <c r="AT90" s="17">
        <f>SUM(AJ90,AT72,AT81)</f>
        <v>41.987837870166949</v>
      </c>
      <c r="AU90" s="18">
        <f t="shared" ref="AU90:AX90" si="111">SUM(AK90,AU72,AU81)</f>
        <v>41.987837870166935</v>
      </c>
      <c r="AV90" s="18">
        <f t="shared" si="111"/>
        <v>41.987837870166942</v>
      </c>
      <c r="AW90" s="18">
        <f t="shared" si="111"/>
        <v>41.987837870166942</v>
      </c>
      <c r="AX90" s="19">
        <f t="shared" si="111"/>
        <v>41.987837870166942</v>
      </c>
      <c r="AY90" s="20">
        <f>SUM(AO90,AY72,AY81)</f>
        <v>0</v>
      </c>
      <c r="AZ90" s="21">
        <f t="shared" ref="AZ90:BC90" si="112">SUM(AP90,AZ72,AZ81)</f>
        <v>0</v>
      </c>
      <c r="BA90" s="21">
        <f t="shared" si="112"/>
        <v>0</v>
      </c>
      <c r="BB90" s="21">
        <f t="shared" si="112"/>
        <v>0</v>
      </c>
      <c r="BC90" s="22">
        <f t="shared" si="112"/>
        <v>0</v>
      </c>
    </row>
    <row r="91" spans="3:55" x14ac:dyDescent="0.3">
      <c r="D91" s="58"/>
      <c r="E91" s="16" t="s">
        <v>10</v>
      </c>
      <c r="F91" s="17">
        <f t="shared" ref="F91:O91" si="113">SUM(F20,F73,F82)</f>
        <v>33.798000000000002</v>
      </c>
      <c r="G91" s="18">
        <f t="shared" si="113"/>
        <v>52.382000000000005</v>
      </c>
      <c r="H91" s="18">
        <f t="shared" si="113"/>
        <v>25.222000000000001</v>
      </c>
      <c r="I91" s="18">
        <f t="shared" si="113"/>
        <v>50.182000000000002</v>
      </c>
      <c r="J91" s="19">
        <f t="shared" si="113"/>
        <v>37.445999999999998</v>
      </c>
      <c r="K91" s="23">
        <f t="shared" si="113"/>
        <v>2.3159999999999997E-2</v>
      </c>
      <c r="L91" s="24">
        <f t="shared" si="113"/>
        <v>1.9239999999999997E-2</v>
      </c>
      <c r="M91" s="24">
        <f t="shared" si="113"/>
        <v>2.0359999999999996E-2</v>
      </c>
      <c r="N91" s="24">
        <f t="shared" si="113"/>
        <v>1.7079999999999998E-2</v>
      </c>
      <c r="O91" s="25">
        <f t="shared" si="113"/>
        <v>2.4919999999999998E-2</v>
      </c>
      <c r="P91" s="17">
        <f t="shared" ref="P91:AS91" si="114">SUM(F91,P73,P82)</f>
        <v>36.935141193912294</v>
      </c>
      <c r="Q91" s="18">
        <f t="shared" si="114"/>
        <v>51.240759989020113</v>
      </c>
      <c r="R91" s="18">
        <f t="shared" si="114"/>
        <v>30.333495327207363</v>
      </c>
      <c r="S91" s="18">
        <f t="shared" si="114"/>
        <v>49.547240760154565</v>
      </c>
      <c r="T91" s="19">
        <f t="shared" si="114"/>
        <v>39.743303987958427</v>
      </c>
      <c r="U91" s="23">
        <f t="shared" si="114"/>
        <v>2.3319246593833363E-2</v>
      </c>
      <c r="V91" s="24">
        <f t="shared" si="114"/>
        <v>2.0301703240582034E-2</v>
      </c>
      <c r="W91" s="24">
        <f t="shared" si="114"/>
        <v>2.116385848436813E-2</v>
      </c>
      <c r="X91" s="24">
        <f t="shared" si="114"/>
        <v>1.8638975270423144E-2</v>
      </c>
      <c r="Y91" s="25">
        <f t="shared" si="114"/>
        <v>2.4674061976925794E-2</v>
      </c>
      <c r="Z91" s="17">
        <f t="shared" si="114"/>
        <v>39.745806430324414</v>
      </c>
      <c r="AA91" s="18">
        <f t="shared" si="114"/>
        <v>49.420402578241188</v>
      </c>
      <c r="AB91" s="18">
        <f t="shared" si="114"/>
        <v>35.281248931156632</v>
      </c>
      <c r="AC91" s="18">
        <f t="shared" si="114"/>
        <v>48.275110309331531</v>
      </c>
      <c r="AD91" s="19">
        <f t="shared" si="114"/>
        <v>41.644909247134592</v>
      </c>
      <c r="AE91" s="23">
        <f t="shared" si="114"/>
        <v>2.319737431936994E-2</v>
      </c>
      <c r="AF91" s="24">
        <f t="shared" si="114"/>
        <v>2.1156671731130929E-2</v>
      </c>
      <c r="AG91" s="24">
        <f t="shared" si="114"/>
        <v>2.1739729613484932E-2</v>
      </c>
      <c r="AH91" s="24">
        <f t="shared" si="114"/>
        <v>2.0032202958019642E-2</v>
      </c>
      <c r="AI91" s="25">
        <f t="shared" si="114"/>
        <v>2.4113608134497658E-2</v>
      </c>
      <c r="AJ91" s="17">
        <f t="shared" si="114"/>
        <v>44.756682126902767</v>
      </c>
      <c r="AK91" s="18">
        <f t="shared" si="114"/>
        <v>49.908546384412084</v>
      </c>
      <c r="AL91" s="18">
        <f t="shared" si="114"/>
        <v>42.379239817798187</v>
      </c>
      <c r="AM91" s="18">
        <f t="shared" si="114"/>
        <v>49.298661463699609</v>
      </c>
      <c r="AN91" s="19">
        <f t="shared" si="114"/>
        <v>45.76798221361144</v>
      </c>
      <c r="AO91" s="23">
        <f t="shared" si="114"/>
        <v>2.4217975760654993E-2</v>
      </c>
      <c r="AP91" s="24">
        <f t="shared" si="114"/>
        <v>2.3131271720112773E-2</v>
      </c>
      <c r="AQ91" s="24">
        <f t="shared" si="114"/>
        <v>2.3441758588839123E-2</v>
      </c>
      <c r="AR91" s="24">
        <f t="shared" si="114"/>
        <v>2.2532475616140538E-2</v>
      </c>
      <c r="AS91" s="25">
        <f t="shared" si="114"/>
        <v>2.4705883697224963E-2</v>
      </c>
      <c r="AT91" s="17">
        <f t="shared" ref="AT91:BC91" si="115">SUM(AJ91,AT73,AT82)</f>
        <v>48.588047358596761</v>
      </c>
      <c r="AU91" s="18">
        <f t="shared" si="115"/>
        <v>48.588047358596782</v>
      </c>
      <c r="AV91" s="18">
        <f t="shared" si="115"/>
        <v>48.588047358596768</v>
      </c>
      <c r="AW91" s="18">
        <f t="shared" si="115"/>
        <v>48.588047358596768</v>
      </c>
      <c r="AX91" s="19">
        <f t="shared" si="115"/>
        <v>48.588047358596761</v>
      </c>
      <c r="AY91" s="23">
        <f t="shared" si="115"/>
        <v>2.4436761773771354E-2</v>
      </c>
      <c r="AZ91" s="24">
        <f t="shared" si="115"/>
        <v>2.4436761773771343E-2</v>
      </c>
      <c r="BA91" s="24">
        <f t="shared" si="115"/>
        <v>2.443676177377135E-2</v>
      </c>
      <c r="BB91" s="24">
        <f t="shared" si="115"/>
        <v>2.4436761773771347E-2</v>
      </c>
      <c r="BC91" s="25">
        <f t="shared" si="115"/>
        <v>2.4436761773771354E-2</v>
      </c>
    </row>
    <row r="92" spans="3:55" x14ac:dyDescent="0.3">
      <c r="D92" s="58"/>
      <c r="E92" s="16" t="s">
        <v>11</v>
      </c>
      <c r="F92" s="17">
        <f t="shared" ref="F92:O92" si="116">SUM(F21,F74,F83)</f>
        <v>179.012</v>
      </c>
      <c r="G92" s="18">
        <f t="shared" si="116"/>
        <v>130.16399999999999</v>
      </c>
      <c r="H92" s="18">
        <f t="shared" si="116"/>
        <v>233.892</v>
      </c>
      <c r="I92" s="18">
        <f t="shared" si="116"/>
        <v>436.65199999999999</v>
      </c>
      <c r="J92" s="19">
        <f t="shared" si="116"/>
        <v>194.756</v>
      </c>
      <c r="K92" s="23">
        <f t="shared" si="116"/>
        <v>4.3892399999999991</v>
      </c>
      <c r="L92" s="24">
        <f t="shared" si="116"/>
        <v>6.1833200000000001</v>
      </c>
      <c r="M92" s="24">
        <f t="shared" si="116"/>
        <v>4.2904399999999994</v>
      </c>
      <c r="N92" s="24">
        <f t="shared" si="116"/>
        <v>4.1097199999999994</v>
      </c>
      <c r="O92" s="25">
        <f t="shared" si="116"/>
        <v>5.7629199999999994</v>
      </c>
      <c r="P92" s="17">
        <f t="shared" ref="P92:AS92" si="117">SUM(F92,P74,P83)</f>
        <v>205.64865864994843</v>
      </c>
      <c r="Q92" s="18">
        <f t="shared" si="117"/>
        <v>168.04637351739211</v>
      </c>
      <c r="R92" s="18">
        <f t="shared" si="117"/>
        <v>247.89426559546698</v>
      </c>
      <c r="S92" s="18">
        <f t="shared" si="117"/>
        <v>403.97515597945642</v>
      </c>
      <c r="T92" s="19">
        <f t="shared" si="117"/>
        <v>217.76809807688437</v>
      </c>
      <c r="U92" s="23">
        <f t="shared" si="117"/>
        <v>4.6946200499675133</v>
      </c>
      <c r="V92" s="24">
        <f t="shared" si="117"/>
        <v>6.0756695854780087</v>
      </c>
      <c r="W92" s="24">
        <f t="shared" si="117"/>
        <v>4.6185656409620979</v>
      </c>
      <c r="X92" s="24">
        <f t="shared" si="117"/>
        <v>4.4794507341254706</v>
      </c>
      <c r="Y92" s="25">
        <f t="shared" si="117"/>
        <v>5.7520534564711561</v>
      </c>
      <c r="Z92" s="17">
        <f t="shared" si="117"/>
        <v>230.84510972142846</v>
      </c>
      <c r="AA92" s="18">
        <f t="shared" si="117"/>
        <v>205.41545665247463</v>
      </c>
      <c r="AB92" s="18">
        <f t="shared" si="117"/>
        <v>259.41494595677455</v>
      </c>
      <c r="AC92" s="18">
        <f t="shared" si="117"/>
        <v>364.96924615864731</v>
      </c>
      <c r="AD92" s="19">
        <f t="shared" si="117"/>
        <v>239.04123766766187</v>
      </c>
      <c r="AE92" s="23">
        <f t="shared" si="117"/>
        <v>4.9546592962779217</v>
      </c>
      <c r="AF92" s="24">
        <f t="shared" si="117"/>
        <v>5.8886347298258412</v>
      </c>
      <c r="AG92" s="24">
        <f t="shared" si="117"/>
        <v>4.9032252616559804</v>
      </c>
      <c r="AH92" s="24">
        <f t="shared" si="117"/>
        <v>4.8091447076390024</v>
      </c>
      <c r="AI92" s="25">
        <f t="shared" si="117"/>
        <v>5.6697797889851049</v>
      </c>
      <c r="AJ92" s="17">
        <f t="shared" si="117"/>
        <v>269.53365074134103</v>
      </c>
      <c r="AK92" s="18">
        <f t="shared" si="117"/>
        <v>255.99198773817625</v>
      </c>
      <c r="AL92" s="18">
        <f t="shared" si="117"/>
        <v>284.74750730893192</v>
      </c>
      <c r="AM92" s="18">
        <f t="shared" si="117"/>
        <v>340.95671936514083</v>
      </c>
      <c r="AN92" s="19">
        <f t="shared" si="117"/>
        <v>273.89820901029424</v>
      </c>
      <c r="AO92" s="23">
        <f t="shared" si="117"/>
        <v>5.481712200264079</v>
      </c>
      <c r="AP92" s="24">
        <f t="shared" si="117"/>
        <v>5.9790678086967262</v>
      </c>
      <c r="AQ92" s="24">
        <f t="shared" si="117"/>
        <v>5.4543228229157208</v>
      </c>
      <c r="AR92" s="24">
        <f t="shared" si="117"/>
        <v>5.404223548883377</v>
      </c>
      <c r="AS92" s="25">
        <f t="shared" si="117"/>
        <v>5.8625243447569417</v>
      </c>
      <c r="AT92" s="17">
        <f t="shared" ref="AT92:BC92" si="118">SUM(AJ92,AT74,AT83)</f>
        <v>301.94245552432812</v>
      </c>
      <c r="AU92" s="18">
        <f t="shared" si="118"/>
        <v>301.94245552432812</v>
      </c>
      <c r="AV92" s="18">
        <f t="shared" si="118"/>
        <v>301.94245552432801</v>
      </c>
      <c r="AW92" s="18">
        <f t="shared" si="118"/>
        <v>301.94245552432807</v>
      </c>
      <c r="AX92" s="19">
        <f t="shared" si="118"/>
        <v>301.94245552432807</v>
      </c>
      <c r="AY92" s="23">
        <f t="shared" si="118"/>
        <v>5.8559159686100095</v>
      </c>
      <c r="AZ92" s="24">
        <f t="shared" si="118"/>
        <v>5.8559159686100113</v>
      </c>
      <c r="BA92" s="24">
        <f t="shared" si="118"/>
        <v>5.8559159686100113</v>
      </c>
      <c r="BB92" s="24">
        <f t="shared" si="118"/>
        <v>5.8559159686100113</v>
      </c>
      <c r="BC92" s="25">
        <f t="shared" si="118"/>
        <v>5.8559159686100086</v>
      </c>
    </row>
    <row r="93" spans="3:55" x14ac:dyDescent="0.3">
      <c r="D93" s="58"/>
      <c r="E93" s="16" t="s">
        <v>12</v>
      </c>
      <c r="F93" s="17">
        <f t="shared" ref="F93:O93" si="119">SUM(F22,F75,F84)</f>
        <v>1190.9159999999999</v>
      </c>
      <c r="G93" s="18">
        <f t="shared" si="119"/>
        <v>1812.6680000000001</v>
      </c>
      <c r="H93" s="18">
        <f t="shared" si="119"/>
        <v>625.452</v>
      </c>
      <c r="I93" s="26">
        <f t="shared" si="119"/>
        <v>0</v>
      </c>
      <c r="J93" s="27">
        <f t="shared" si="119"/>
        <v>0</v>
      </c>
      <c r="K93" s="23">
        <f t="shared" si="119"/>
        <v>4.8487599999999995</v>
      </c>
      <c r="L93" s="24">
        <f t="shared" si="119"/>
        <v>3.9256399999999996</v>
      </c>
      <c r="M93" s="24">
        <f t="shared" si="119"/>
        <v>4.5938800000000004</v>
      </c>
      <c r="N93" s="21">
        <f t="shared" si="119"/>
        <v>0</v>
      </c>
      <c r="O93" s="22">
        <f t="shared" si="119"/>
        <v>0</v>
      </c>
      <c r="P93" s="17">
        <f t="shared" ref="P93:AS93" si="120">SUM(F93,P75,P84)</f>
        <v>984.59360490720042</v>
      </c>
      <c r="Q93" s="18">
        <f t="shared" si="120"/>
        <v>1463.2067719915674</v>
      </c>
      <c r="R93" s="18">
        <f t="shared" si="120"/>
        <v>549.30989707482627</v>
      </c>
      <c r="S93" s="26">
        <f t="shared" si="120"/>
        <v>0</v>
      </c>
      <c r="T93" s="27">
        <f t="shared" si="120"/>
        <v>0</v>
      </c>
      <c r="U93" s="23">
        <f t="shared" si="120"/>
        <v>5.0483500299894652</v>
      </c>
      <c r="V93" s="24">
        <f t="shared" si="120"/>
        <v>4.3377493615574849</v>
      </c>
      <c r="W93" s="24">
        <f t="shared" si="120"/>
        <v>4.8521481295107165</v>
      </c>
      <c r="X93" s="21">
        <f t="shared" si="120"/>
        <v>0</v>
      </c>
      <c r="Y93" s="22">
        <f t="shared" si="120"/>
        <v>0</v>
      </c>
      <c r="Z93" s="17">
        <f t="shared" si="120"/>
        <v>757.62957702994993</v>
      </c>
      <c r="AA93" s="18">
        <f t="shared" si="120"/>
        <v>1081.3058310204551</v>
      </c>
      <c r="AB93" s="18">
        <f t="shared" si="120"/>
        <v>463.25614632689332</v>
      </c>
      <c r="AC93" s="26">
        <f t="shared" si="120"/>
        <v>0</v>
      </c>
      <c r="AD93" s="27">
        <f t="shared" si="120"/>
        <v>0</v>
      </c>
      <c r="AE93" s="23">
        <f t="shared" si="120"/>
        <v>5.1938796160094505</v>
      </c>
      <c r="AF93" s="24">
        <f t="shared" si="120"/>
        <v>4.7133149799749621</v>
      </c>
      <c r="AG93" s="24">
        <f t="shared" si="120"/>
        <v>5.0611923007823183</v>
      </c>
      <c r="AH93" s="21">
        <f t="shared" si="120"/>
        <v>0</v>
      </c>
      <c r="AI93" s="22">
        <f t="shared" si="120"/>
        <v>0</v>
      </c>
      <c r="AJ93" s="17">
        <f t="shared" si="120"/>
        <v>550.05410110889852</v>
      </c>
      <c r="AK93" s="18">
        <f t="shared" si="120"/>
        <v>722.4164507556336</v>
      </c>
      <c r="AL93" s="18">
        <f t="shared" si="120"/>
        <v>393.29593437901053</v>
      </c>
      <c r="AM93" s="26">
        <f t="shared" si="120"/>
        <v>0</v>
      </c>
      <c r="AN93" s="27">
        <f t="shared" si="120"/>
        <v>0</v>
      </c>
      <c r="AO93" s="23">
        <f t="shared" si="120"/>
        <v>5.6091005269758041</v>
      </c>
      <c r="AP93" s="24">
        <f t="shared" si="120"/>
        <v>5.3531928142448528</v>
      </c>
      <c r="AQ93" s="24">
        <f t="shared" si="120"/>
        <v>5.5384425867070801</v>
      </c>
      <c r="AR93" s="21">
        <f t="shared" si="120"/>
        <v>0</v>
      </c>
      <c r="AS93" s="22">
        <f t="shared" si="120"/>
        <v>0</v>
      </c>
      <c r="AT93" s="17">
        <f t="shared" ref="AT93:BC93" si="121">SUM(AJ93,AT75,AT84)</f>
        <v>301.94245552432812</v>
      </c>
      <c r="AU93" s="18">
        <f t="shared" si="121"/>
        <v>301.94245552432824</v>
      </c>
      <c r="AV93" s="18">
        <f t="shared" si="121"/>
        <v>301.94245552432807</v>
      </c>
      <c r="AW93" s="26">
        <f t="shared" si="121"/>
        <v>0</v>
      </c>
      <c r="AX93" s="27">
        <f t="shared" si="121"/>
        <v>0</v>
      </c>
      <c r="AY93" s="23">
        <f t="shared" si="121"/>
        <v>5.8559159686100113</v>
      </c>
      <c r="AZ93" s="24">
        <f t="shared" si="121"/>
        <v>5.8559159686100104</v>
      </c>
      <c r="BA93" s="24">
        <f t="shared" si="121"/>
        <v>5.8559159686100113</v>
      </c>
      <c r="BB93" s="21">
        <f t="shared" si="121"/>
        <v>0</v>
      </c>
      <c r="BC93" s="22">
        <f t="shared" si="121"/>
        <v>0</v>
      </c>
    </row>
    <row r="94" spans="3:55" x14ac:dyDescent="0.3">
      <c r="D94" s="58"/>
      <c r="E94" s="16" t="s">
        <v>13</v>
      </c>
      <c r="F94" s="17">
        <f t="shared" ref="F94:O94" si="122">SUM(F23,F76,F85)</f>
        <v>7729.7720000000008</v>
      </c>
      <c r="G94" s="18">
        <f t="shared" si="122"/>
        <v>16869.475999999999</v>
      </c>
      <c r="H94" s="18">
        <f t="shared" si="122"/>
        <v>4094.9</v>
      </c>
      <c r="I94" s="18">
        <f t="shared" si="122"/>
        <v>26922.82</v>
      </c>
      <c r="J94" s="19">
        <f t="shared" si="122"/>
        <v>9106.4840000000004</v>
      </c>
      <c r="K94" s="23">
        <f t="shared" si="122"/>
        <v>3.80782</v>
      </c>
      <c r="L94" s="24">
        <f t="shared" si="122"/>
        <v>4.267339999999999</v>
      </c>
      <c r="M94" s="24">
        <f t="shared" si="122"/>
        <v>4.0475000000000003</v>
      </c>
      <c r="N94" s="24">
        <f t="shared" si="122"/>
        <v>2.70878</v>
      </c>
      <c r="O94" s="25">
        <f t="shared" si="122"/>
        <v>3.5532599999999999</v>
      </c>
      <c r="P94" s="17">
        <f t="shared" ref="P94:AS94" si="123">SUM(F94,P76,P85)</f>
        <v>9791.7064842378604</v>
      </c>
      <c r="Q94" s="18">
        <f t="shared" si="123"/>
        <v>16827.281243392077</v>
      </c>
      <c r="R94" s="18">
        <f t="shared" si="123"/>
        <v>6993.6493812992503</v>
      </c>
      <c r="S94" s="18">
        <f t="shared" si="123"/>
        <v>24566.159142664805</v>
      </c>
      <c r="T94" s="19">
        <f t="shared" si="123"/>
        <v>10851.473868151466</v>
      </c>
      <c r="U94" s="23">
        <f t="shared" si="123"/>
        <v>3.9200762009547323</v>
      </c>
      <c r="V94" s="24">
        <f t="shared" si="123"/>
        <v>4.2738061809766821</v>
      </c>
      <c r="W94" s="24">
        <f t="shared" si="123"/>
        <v>4.1045774231249563</v>
      </c>
      <c r="X94" s="24">
        <f t="shared" si="123"/>
        <v>3.0740555767309221</v>
      </c>
      <c r="Y94" s="25">
        <f t="shared" si="123"/>
        <v>3.7241206305456358</v>
      </c>
      <c r="Z94" s="17">
        <f t="shared" si="123"/>
        <v>11817.746170784529</v>
      </c>
      <c r="AA94" s="18">
        <f t="shared" si="123"/>
        <v>16575.760866840243</v>
      </c>
      <c r="AB94" s="18">
        <f t="shared" si="123"/>
        <v>9925.4776252953707</v>
      </c>
      <c r="AC94" s="18">
        <f t="shared" si="123"/>
        <v>21809.405030426238</v>
      </c>
      <c r="AD94" s="19">
        <f t="shared" si="123"/>
        <v>12534.445084473227</v>
      </c>
      <c r="AE94" s="23">
        <f t="shared" si="123"/>
        <v>3.9885948557047364</v>
      </c>
      <c r="AF94" s="24">
        <f t="shared" si="123"/>
        <v>4.2278151754362625</v>
      </c>
      <c r="AG94" s="24">
        <f t="shared" si="123"/>
        <v>4.1133692425284929</v>
      </c>
      <c r="AH94" s="24">
        <f t="shared" si="123"/>
        <v>3.4164484851490737</v>
      </c>
      <c r="AI94" s="25">
        <f t="shared" si="123"/>
        <v>3.8560741284439906</v>
      </c>
      <c r="AJ94" s="17">
        <f t="shared" si="123"/>
        <v>14593.667918363471</v>
      </c>
      <c r="AK94" s="18">
        <f t="shared" si="123"/>
        <v>17127.38048626138</v>
      </c>
      <c r="AL94" s="18">
        <f t="shared" si="123"/>
        <v>13586.007181308942</v>
      </c>
      <c r="AM94" s="18">
        <f t="shared" si="123"/>
        <v>19914.372717322811</v>
      </c>
      <c r="AN94" s="19">
        <f t="shared" si="123"/>
        <v>14975.320595165244</v>
      </c>
      <c r="AO94" s="23">
        <f t="shared" si="123"/>
        <v>4.2607447666312046</v>
      </c>
      <c r="AP94" s="24">
        <f t="shared" si="123"/>
        <v>4.388133093342927</v>
      </c>
      <c r="AQ94" s="24">
        <f t="shared" si="123"/>
        <v>4.3271889565386434</v>
      </c>
      <c r="AR94" s="24">
        <f t="shared" si="123"/>
        <v>3.9560684378767381</v>
      </c>
      <c r="AS94" s="25">
        <f t="shared" si="123"/>
        <v>4.190175536896402</v>
      </c>
      <c r="AT94" s="17">
        <f t="shared" ref="AT94:BC94" si="124">SUM(AJ94,AT76,AT85)</f>
        <v>17095.478936933006</v>
      </c>
      <c r="AU94" s="18">
        <f t="shared" si="124"/>
        <v>17095.478936933006</v>
      </c>
      <c r="AV94" s="18">
        <f t="shared" si="124"/>
        <v>17095.478936933006</v>
      </c>
      <c r="AW94" s="18">
        <f t="shared" si="124"/>
        <v>17095.478936933006</v>
      </c>
      <c r="AX94" s="19">
        <f t="shared" si="124"/>
        <v>17095.478936933006</v>
      </c>
      <c r="AY94" s="23">
        <f t="shared" si="124"/>
        <v>4.4007867383148307</v>
      </c>
      <c r="AZ94" s="24">
        <f t="shared" si="124"/>
        <v>4.4007867383148307</v>
      </c>
      <c r="BA94" s="24">
        <f t="shared" si="124"/>
        <v>4.4007867383148325</v>
      </c>
      <c r="BB94" s="24">
        <f t="shared" si="124"/>
        <v>4.4007867383148325</v>
      </c>
      <c r="BC94" s="25">
        <f t="shared" si="124"/>
        <v>4.4007867383148316</v>
      </c>
    </row>
    <row r="95" spans="3:55" x14ac:dyDescent="0.3">
      <c r="D95" s="58"/>
      <c r="E95" s="16" t="s">
        <v>14</v>
      </c>
      <c r="F95" s="28">
        <f t="shared" ref="F95:O95" si="125">SUM(F24,F77,F86)</f>
        <v>0</v>
      </c>
      <c r="G95" s="26">
        <f t="shared" si="125"/>
        <v>0</v>
      </c>
      <c r="H95" s="26">
        <f t="shared" si="125"/>
        <v>0</v>
      </c>
      <c r="I95" s="18">
        <f t="shared" si="125"/>
        <v>7090.86</v>
      </c>
      <c r="J95" s="27">
        <f t="shared" si="125"/>
        <v>0</v>
      </c>
      <c r="K95" s="20">
        <f t="shared" si="125"/>
        <v>0</v>
      </c>
      <c r="L95" s="21">
        <f t="shared" si="125"/>
        <v>0</v>
      </c>
      <c r="M95" s="21">
        <f t="shared" si="125"/>
        <v>0</v>
      </c>
      <c r="N95" s="24">
        <f t="shared" si="125"/>
        <v>0.38390000000000002</v>
      </c>
      <c r="O95" s="22">
        <f t="shared" si="125"/>
        <v>0</v>
      </c>
      <c r="P95" s="28">
        <f t="shared" ref="P95:AS95" si="126">SUM(F95,P77,P86)</f>
        <v>0</v>
      </c>
      <c r="Q95" s="26">
        <f t="shared" si="126"/>
        <v>0</v>
      </c>
      <c r="R95" s="26">
        <f t="shared" si="126"/>
        <v>0</v>
      </c>
      <c r="S95" s="18">
        <f t="shared" si="126"/>
        <v>7277.8834904203004</v>
      </c>
      <c r="T95" s="27">
        <f t="shared" si="126"/>
        <v>0</v>
      </c>
      <c r="U95" s="20">
        <f t="shared" si="126"/>
        <v>0</v>
      </c>
      <c r="V95" s="21">
        <f t="shared" si="126"/>
        <v>0</v>
      </c>
      <c r="W95" s="21">
        <f t="shared" si="126"/>
        <v>0</v>
      </c>
      <c r="X95" s="24">
        <f t="shared" si="126"/>
        <v>0.39402547391604881</v>
      </c>
      <c r="Y95" s="22">
        <f t="shared" si="126"/>
        <v>0</v>
      </c>
      <c r="Z95" s="28">
        <f t="shared" si="126"/>
        <v>0</v>
      </c>
      <c r="AA95" s="26">
        <f t="shared" si="126"/>
        <v>0</v>
      </c>
      <c r="AB95" s="26">
        <f t="shared" si="126"/>
        <v>0</v>
      </c>
      <c r="AC95" s="18">
        <f t="shared" si="126"/>
        <v>7382.8246708369625</v>
      </c>
      <c r="AD95" s="27">
        <f t="shared" si="126"/>
        <v>0</v>
      </c>
      <c r="AE95" s="20">
        <f t="shared" si="126"/>
        <v>0</v>
      </c>
      <c r="AF95" s="21">
        <f t="shared" si="126"/>
        <v>0</v>
      </c>
      <c r="AG95" s="21">
        <f t="shared" si="126"/>
        <v>0</v>
      </c>
      <c r="AH95" s="24">
        <f t="shared" si="126"/>
        <v>0.39970700184946684</v>
      </c>
      <c r="AI95" s="22">
        <f t="shared" si="126"/>
        <v>0</v>
      </c>
      <c r="AJ95" s="28">
        <f t="shared" si="126"/>
        <v>0</v>
      </c>
      <c r="AK95" s="26">
        <f t="shared" si="126"/>
        <v>0</v>
      </c>
      <c r="AL95" s="26">
        <f t="shared" si="126"/>
        <v>0</v>
      </c>
      <c r="AM95" s="18">
        <f t="shared" si="126"/>
        <v>7862.9247070603496</v>
      </c>
      <c r="AN95" s="27">
        <f t="shared" si="126"/>
        <v>0</v>
      </c>
      <c r="AO95" s="20">
        <f t="shared" si="126"/>
        <v>0</v>
      </c>
      <c r="AP95" s="21">
        <f t="shared" si="126"/>
        <v>0</v>
      </c>
      <c r="AQ95" s="21">
        <f t="shared" si="126"/>
        <v>0</v>
      </c>
      <c r="AR95" s="24">
        <f t="shared" si="126"/>
        <v>0.42569967465730091</v>
      </c>
      <c r="AS95" s="22">
        <f t="shared" si="126"/>
        <v>0</v>
      </c>
      <c r="AT95" s="28">
        <f t="shared" ref="AT95:BC95" si="127">SUM(AJ95,AT77,AT86)</f>
        <v>0</v>
      </c>
      <c r="AU95" s="26">
        <f t="shared" si="127"/>
        <v>0</v>
      </c>
      <c r="AV95" s="26">
        <f t="shared" si="127"/>
        <v>0</v>
      </c>
      <c r="AW95" s="18">
        <f t="shared" si="127"/>
        <v>8097.0867565964627</v>
      </c>
      <c r="AX95" s="27">
        <f t="shared" si="127"/>
        <v>0</v>
      </c>
      <c r="AY95" s="20">
        <f t="shared" si="127"/>
        <v>0</v>
      </c>
      <c r="AZ95" s="21">
        <f t="shared" si="127"/>
        <v>0</v>
      </c>
      <c r="BA95" s="21">
        <f t="shared" si="127"/>
        <v>0</v>
      </c>
      <c r="BB95" s="24">
        <f t="shared" si="127"/>
        <v>0.43837723574536552</v>
      </c>
      <c r="BC95" s="22">
        <f t="shared" si="127"/>
        <v>0</v>
      </c>
    </row>
    <row r="96" spans="3:55" x14ac:dyDescent="0.3">
      <c r="D96" s="58"/>
      <c r="E96" s="16" t="s">
        <v>15</v>
      </c>
      <c r="F96" s="17">
        <f t="shared" ref="F96:O96" si="128">SUM(F25,F78,F87)</f>
        <v>0.73199999999999998</v>
      </c>
      <c r="G96" s="18">
        <f t="shared" si="128"/>
        <v>1.5719999999999998</v>
      </c>
      <c r="H96" s="18">
        <f t="shared" si="128"/>
        <v>0.48399999999999999</v>
      </c>
      <c r="I96" s="18">
        <f t="shared" si="128"/>
        <v>1.964</v>
      </c>
      <c r="J96" s="19">
        <f t="shared" si="128"/>
        <v>1.236</v>
      </c>
      <c r="K96" s="23">
        <f t="shared" si="128"/>
        <v>15.0733</v>
      </c>
      <c r="L96" s="24">
        <f t="shared" si="128"/>
        <v>11.9513</v>
      </c>
      <c r="M96" s="24">
        <f t="shared" si="128"/>
        <v>10.588899999999999</v>
      </c>
      <c r="N96" s="24">
        <f t="shared" si="128"/>
        <v>5.4317799999999998</v>
      </c>
      <c r="O96" s="25">
        <f t="shared" si="128"/>
        <v>6.6936199999999992</v>
      </c>
      <c r="P96" s="17">
        <f t="shared" ref="P96:AS96" si="129">SUM(F96,P78,P87)</f>
        <v>0.89705200365362492</v>
      </c>
      <c r="Q96" s="18">
        <f t="shared" si="129"/>
        <v>1.5436684364931945</v>
      </c>
      <c r="R96" s="18">
        <f t="shared" si="129"/>
        <v>0.70614619967241876</v>
      </c>
      <c r="S96" s="18">
        <f t="shared" si="129"/>
        <v>1.8454227718183269</v>
      </c>
      <c r="T96" s="19">
        <f t="shared" si="129"/>
        <v>1.2850218633573667</v>
      </c>
      <c r="U96" s="23">
        <f t="shared" si="129"/>
        <v>13.94495051812396</v>
      </c>
      <c r="V96" s="24">
        <f t="shared" si="129"/>
        <v>11.541692776070228</v>
      </c>
      <c r="W96" s="24">
        <f t="shared" si="129"/>
        <v>10.492942504521858</v>
      </c>
      <c r="X96" s="24">
        <f t="shared" si="129"/>
        <v>6.523087101991381</v>
      </c>
      <c r="Y96" s="25">
        <f t="shared" si="129"/>
        <v>7.4944281491512408</v>
      </c>
      <c r="Z96" s="17">
        <f t="shared" si="129"/>
        <v>1.0578335865565467</v>
      </c>
      <c r="AA96" s="18">
        <f t="shared" si="129"/>
        <v>1.4951269983220483</v>
      </c>
      <c r="AB96" s="18">
        <f t="shared" si="129"/>
        <v>0.92872791260673193</v>
      </c>
      <c r="AC96" s="18">
        <f t="shared" si="129"/>
        <v>1.699197257145949</v>
      </c>
      <c r="AD96" s="19">
        <f t="shared" si="129"/>
        <v>1.3202096336158475</v>
      </c>
      <c r="AE96" s="23">
        <f t="shared" si="129"/>
        <v>12.598110840527124</v>
      </c>
      <c r="AF96" s="24">
        <f t="shared" si="129"/>
        <v>10.972836993465345</v>
      </c>
      <c r="AG96" s="24">
        <f t="shared" si="129"/>
        <v>10.263588726573296</v>
      </c>
      <c r="AH96" s="24">
        <f t="shared" si="129"/>
        <v>7.5788570602826972</v>
      </c>
      <c r="AI96" s="25">
        <f t="shared" si="129"/>
        <v>8.2357550587376736</v>
      </c>
      <c r="AJ96" s="17">
        <f t="shared" si="129"/>
        <v>1.2840849785182453</v>
      </c>
      <c r="AK96" s="18">
        <f t="shared" si="129"/>
        <v>1.5169501300630051</v>
      </c>
      <c r="AL96" s="18">
        <f t="shared" si="129"/>
        <v>1.2153343147288402</v>
      </c>
      <c r="AM96" s="18">
        <f t="shared" si="129"/>
        <v>1.6256205341172263</v>
      </c>
      <c r="AN96" s="19">
        <f t="shared" si="129"/>
        <v>1.4238040694451011</v>
      </c>
      <c r="AO96" s="23">
        <f t="shared" si="129"/>
        <v>11.76878298273734</v>
      </c>
      <c r="AP96" s="24">
        <f t="shared" si="129"/>
        <v>10.903300836162652</v>
      </c>
      <c r="AQ96" s="24">
        <f t="shared" si="129"/>
        <v>10.525615737990533</v>
      </c>
      <c r="AR96" s="24">
        <f t="shared" si="129"/>
        <v>9.0959567733065914</v>
      </c>
      <c r="AS96" s="25">
        <f t="shared" si="129"/>
        <v>9.4457645861937802</v>
      </c>
      <c r="AT96" s="17">
        <f t="shared" ref="AT96:BC96" si="130">SUM(AJ96,AT78,AT87)</f>
        <v>1.4844761825188204</v>
      </c>
      <c r="AU96" s="18">
        <f t="shared" si="130"/>
        <v>1.4844761825188206</v>
      </c>
      <c r="AV96" s="18">
        <f t="shared" si="130"/>
        <v>1.4844761825188204</v>
      </c>
      <c r="AW96" s="18">
        <f t="shared" si="130"/>
        <v>1.4844761825188206</v>
      </c>
      <c r="AX96" s="19">
        <f t="shared" si="130"/>
        <v>1.4844761825188204</v>
      </c>
      <c r="AY96" s="23">
        <f t="shared" si="130"/>
        <v>10.421593753660011</v>
      </c>
      <c r="AZ96" s="24">
        <f t="shared" si="130"/>
        <v>10.421593753660011</v>
      </c>
      <c r="BA96" s="24">
        <f t="shared" si="130"/>
        <v>10.421593753660011</v>
      </c>
      <c r="BB96" s="24">
        <f t="shared" si="130"/>
        <v>10.421593753660011</v>
      </c>
      <c r="BC96" s="25">
        <f t="shared" si="130"/>
        <v>10.421593753660011</v>
      </c>
    </row>
    <row r="97" spans="4:55" x14ac:dyDescent="0.3">
      <c r="D97" s="58"/>
      <c r="E97" s="16" t="s">
        <v>16</v>
      </c>
      <c r="F97" s="28">
        <f t="shared" ref="F97:O97" si="131">SUM(F26,F79,F88)</f>
        <v>0</v>
      </c>
      <c r="G97" s="26">
        <f t="shared" si="131"/>
        <v>0</v>
      </c>
      <c r="H97" s="18">
        <f t="shared" si="131"/>
        <v>9.1639999999999997</v>
      </c>
      <c r="I97" s="18">
        <f t="shared" si="131"/>
        <v>7.1560000000000006</v>
      </c>
      <c r="J97" s="19">
        <f t="shared" si="131"/>
        <v>5.8120000000000003</v>
      </c>
      <c r="K97" s="20">
        <f t="shared" si="131"/>
        <v>0</v>
      </c>
      <c r="L97" s="21">
        <f t="shared" si="131"/>
        <v>0</v>
      </c>
      <c r="M97" s="24">
        <f t="shared" si="131"/>
        <v>12.413879999999999</v>
      </c>
      <c r="N97" s="24">
        <f t="shared" si="131"/>
        <v>19.265799999999999</v>
      </c>
      <c r="O97" s="25">
        <f t="shared" si="131"/>
        <v>13.979319999999998</v>
      </c>
      <c r="P97" s="28">
        <f t="shared" ref="P97:AS97" si="132">SUM(F97,P79,P88)</f>
        <v>0</v>
      </c>
      <c r="Q97" s="26">
        <f t="shared" si="132"/>
        <v>0</v>
      </c>
      <c r="R97" s="18">
        <f t="shared" si="132"/>
        <v>8.8042472395203593</v>
      </c>
      <c r="S97" s="18">
        <f t="shared" si="132"/>
        <v>7.2585260524467241</v>
      </c>
      <c r="T97" s="19">
        <f t="shared" si="132"/>
        <v>6.2239397599034119</v>
      </c>
      <c r="U97" s="20">
        <f t="shared" si="132"/>
        <v>0</v>
      </c>
      <c r="V97" s="21">
        <f t="shared" si="132"/>
        <v>0</v>
      </c>
      <c r="W97" s="24">
        <f t="shared" si="132"/>
        <v>13.976932372167262</v>
      </c>
      <c r="X97" s="24">
        <f t="shared" si="132"/>
        <v>19.251413406098337</v>
      </c>
      <c r="Y97" s="25">
        <f t="shared" si="132"/>
        <v>15.181979072910567</v>
      </c>
      <c r="Z97" s="28">
        <f t="shared" si="132"/>
        <v>0</v>
      </c>
      <c r="AA97" s="26">
        <f t="shared" si="132"/>
        <v>0</v>
      </c>
      <c r="AB97" s="18">
        <f t="shared" si="132"/>
        <v>8.3210689210235422</v>
      </c>
      <c r="AC97" s="18">
        <f t="shared" si="132"/>
        <v>7.2757294319460133</v>
      </c>
      <c r="AD97" s="19">
        <f t="shared" si="132"/>
        <v>6.5760599731212093</v>
      </c>
      <c r="AE97" s="20">
        <f t="shared" si="132"/>
        <v>0</v>
      </c>
      <c r="AF97" s="21">
        <f t="shared" si="132"/>
        <v>0</v>
      </c>
      <c r="AG97" s="24">
        <f t="shared" si="132"/>
        <v>15.431917913238161</v>
      </c>
      <c r="AH97" s="24">
        <f t="shared" si="132"/>
        <v>18.998941096505156</v>
      </c>
      <c r="AI97" s="25">
        <f t="shared" si="132"/>
        <v>16.246866244802671</v>
      </c>
      <c r="AJ97" s="28">
        <f t="shared" si="132"/>
        <v>0</v>
      </c>
      <c r="AK97" s="26">
        <f t="shared" si="132"/>
        <v>0</v>
      </c>
      <c r="AL97" s="18">
        <f t="shared" si="132"/>
        <v>8.2123776778118511</v>
      </c>
      <c r="AM97" s="18">
        <f t="shared" si="132"/>
        <v>7.6557190774524768</v>
      </c>
      <c r="AN97" s="19">
        <f t="shared" si="132"/>
        <v>7.28313483498086</v>
      </c>
      <c r="AO97" s="20">
        <f t="shared" si="132"/>
        <v>0</v>
      </c>
      <c r="AP97" s="21">
        <f t="shared" si="132"/>
        <v>0</v>
      </c>
      <c r="AQ97" s="24">
        <f t="shared" si="132"/>
        <v>17.770405444683686</v>
      </c>
      <c r="AR97" s="24">
        <f t="shared" si="132"/>
        <v>19.669897574651031</v>
      </c>
      <c r="AS97" s="25">
        <f t="shared" si="132"/>
        <v>18.2043773766292</v>
      </c>
      <c r="AT97" s="28">
        <f t="shared" ref="AT97:BC97" si="133">SUM(AJ97,AT79,AT88)</f>
        <v>0</v>
      </c>
      <c r="AU97" s="26">
        <f t="shared" si="133"/>
        <v>0</v>
      </c>
      <c r="AV97" s="18">
        <f t="shared" si="133"/>
        <v>7.7877904344448874</v>
      </c>
      <c r="AW97" s="18">
        <f t="shared" si="133"/>
        <v>7.7877904344448901</v>
      </c>
      <c r="AX97" s="19">
        <f t="shared" si="133"/>
        <v>7.7877904344448883</v>
      </c>
      <c r="AY97" s="20">
        <f t="shared" si="133"/>
        <v>0</v>
      </c>
      <c r="AZ97" s="21">
        <f t="shared" si="133"/>
        <v>0</v>
      </c>
      <c r="BA97" s="24">
        <f t="shared" si="133"/>
        <v>19.674333799299813</v>
      </c>
      <c r="BB97" s="24">
        <f t="shared" si="133"/>
        <v>19.674333799299816</v>
      </c>
      <c r="BC97" s="25">
        <f t="shared" si="133"/>
        <v>19.67433379929982</v>
      </c>
    </row>
    <row r="98" spans="4:55" x14ac:dyDescent="0.3">
      <c r="D98" s="59"/>
      <c r="E98" s="36" t="s">
        <v>17</v>
      </c>
      <c r="F98" s="37">
        <f t="shared" ref="F98:O98" si="134">SUM(F27,F80,F89)</f>
        <v>3.9820000000000007</v>
      </c>
      <c r="G98" s="38">
        <f t="shared" si="134"/>
        <v>11.966000000000001</v>
      </c>
      <c r="H98" s="38">
        <f t="shared" si="134"/>
        <v>7.7900000000000009</v>
      </c>
      <c r="I98" s="38">
        <f t="shared" si="134"/>
        <v>11.414000000000001</v>
      </c>
      <c r="J98" s="39">
        <f t="shared" si="134"/>
        <v>11.558000000000002</v>
      </c>
      <c r="K98" s="40">
        <f t="shared" si="134"/>
        <v>2.6679999999999999E-2</v>
      </c>
      <c r="L98" s="41">
        <f t="shared" si="134"/>
        <v>2.324E-2</v>
      </c>
      <c r="M98" s="41">
        <f t="shared" si="134"/>
        <v>2.9079999999999998E-2</v>
      </c>
      <c r="N98" s="41">
        <f t="shared" si="134"/>
        <v>2.0039999999999999E-2</v>
      </c>
      <c r="O98" s="42">
        <f t="shared" si="134"/>
        <v>2.6439999999999998E-2</v>
      </c>
      <c r="P98" s="37">
        <f t="shared" ref="P98:AS98" si="135">SUM(F98,P80,P89)</f>
        <v>5.7107521147926423</v>
      </c>
      <c r="Q98" s="38">
        <f t="shared" si="135"/>
        <v>11.856687352639218</v>
      </c>
      <c r="R98" s="38">
        <f t="shared" si="135"/>
        <v>8.6420799436653599</v>
      </c>
      <c r="S98" s="38">
        <f t="shared" si="135"/>
        <v>11.431767982487502</v>
      </c>
      <c r="T98" s="39">
        <f t="shared" si="135"/>
        <v>11.542616513831428</v>
      </c>
      <c r="U98" s="40">
        <f t="shared" si="135"/>
        <v>2.6747340063173305E-2</v>
      </c>
      <c r="V98" s="41">
        <f t="shared" si="135"/>
        <v>2.4099291814401732E-2</v>
      </c>
      <c r="W98" s="41">
        <f t="shared" si="135"/>
        <v>2.8594815585572073E-2</v>
      </c>
      <c r="X98" s="41">
        <f t="shared" si="135"/>
        <v>2.1635991117870037E-2</v>
      </c>
      <c r="Y98" s="42">
        <f t="shared" si="135"/>
        <v>2.6562592510933423E-2</v>
      </c>
      <c r="Z98" s="37">
        <f t="shared" si="135"/>
        <v>7.440235048753034</v>
      </c>
      <c r="AA98" s="38">
        <f t="shared" si="135"/>
        <v>11.596604810105136</v>
      </c>
      <c r="AB98" s="38">
        <f t="shared" si="135"/>
        <v>9.4226318487566427</v>
      </c>
      <c r="AC98" s="38">
        <f t="shared" si="135"/>
        <v>11.309240568087807</v>
      </c>
      <c r="AD98" s="39">
        <f t="shared" si="135"/>
        <v>11.384205152961892</v>
      </c>
      <c r="AE98" s="40">
        <f t="shared" si="135"/>
        <v>2.648748665551038E-2</v>
      </c>
      <c r="AF98" s="41">
        <f t="shared" si="135"/>
        <v>2.4696666016851658E-2</v>
      </c>
      <c r="AG98" s="41">
        <f t="shared" si="135"/>
        <v>2.7736896403411815E-2</v>
      </c>
      <c r="AH98" s="41">
        <f t="shared" si="135"/>
        <v>2.3030786352983081E-2</v>
      </c>
      <c r="AI98" s="42">
        <f t="shared" si="135"/>
        <v>2.6362545680720231E-2</v>
      </c>
      <c r="AJ98" s="37">
        <f t="shared" si="135"/>
        <v>9.6783192508698157</v>
      </c>
      <c r="AK98" s="38">
        <f t="shared" si="135"/>
        <v>11.891647072219055</v>
      </c>
      <c r="AL98" s="38">
        <f t="shared" si="135"/>
        <v>10.733974604539393</v>
      </c>
      <c r="AM98" s="38">
        <f t="shared" si="135"/>
        <v>11.738621401203927</v>
      </c>
      <c r="AN98" s="39">
        <f t="shared" si="135"/>
        <v>11.778541141468743</v>
      </c>
      <c r="AO98" s="40">
        <f t="shared" si="135"/>
        <v>2.7522443149242529E-2</v>
      </c>
      <c r="AP98" s="41">
        <f t="shared" si="135"/>
        <v>2.6568804909583035E-2</v>
      </c>
      <c r="AQ98" s="41">
        <f t="shared" si="135"/>
        <v>2.8187772153656133E-2</v>
      </c>
      <c r="AR98" s="41">
        <f t="shared" si="135"/>
        <v>2.5681699570364907E-2</v>
      </c>
      <c r="AS98" s="42">
        <f t="shared" si="135"/>
        <v>2.7455910248801164E-2</v>
      </c>
      <c r="AT98" s="37">
        <f t="shared" ref="AT98:BC98" si="136">SUM(AJ98,AT80,AT89)</f>
        <v>11.77303803213003</v>
      </c>
      <c r="AU98" s="38">
        <f t="shared" si="136"/>
        <v>11.773038032130032</v>
      </c>
      <c r="AV98" s="38">
        <f t="shared" si="136"/>
        <v>11.77303803213003</v>
      </c>
      <c r="AW98" s="38">
        <f t="shared" si="136"/>
        <v>11.77303803213003</v>
      </c>
      <c r="AX98" s="39">
        <f t="shared" si="136"/>
        <v>11.773038032130032</v>
      </c>
      <c r="AY98" s="40">
        <f t="shared" si="136"/>
        <v>2.7634095089965734E-2</v>
      </c>
      <c r="AZ98" s="41">
        <f t="shared" si="136"/>
        <v>2.763409508996573E-2</v>
      </c>
      <c r="BA98" s="41">
        <f t="shared" si="136"/>
        <v>2.7634095089965737E-2</v>
      </c>
      <c r="BB98" s="41">
        <f t="shared" si="136"/>
        <v>2.763409508996573E-2</v>
      </c>
      <c r="BC98" s="42">
        <f t="shared" si="136"/>
        <v>2.7634095089965727E-2</v>
      </c>
    </row>
    <row r="101" spans="4:55" ht="16.5" customHeight="1" x14ac:dyDescent="0.3">
      <c r="D101" s="44"/>
      <c r="E101" s="64" t="s">
        <v>39</v>
      </c>
      <c r="F101" s="64"/>
      <c r="G101" s="64"/>
      <c r="H101" s="64"/>
      <c r="I101" s="64"/>
      <c r="J101" s="64"/>
      <c r="K101" s="64"/>
      <c r="L101" s="64"/>
      <c r="M101" s="64"/>
      <c r="N101" s="64"/>
      <c r="O101" s="64"/>
    </row>
    <row r="102" spans="4:55" x14ac:dyDescent="0.3"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</row>
    <row r="103" spans="4:55" ht="14.25" customHeight="1" x14ac:dyDescent="0.3">
      <c r="F103" s="45"/>
      <c r="G103" s="45"/>
      <c r="H103" s="45"/>
      <c r="I103" s="45"/>
      <c r="J103" s="45"/>
      <c r="K103" s="45"/>
      <c r="L103" s="45"/>
      <c r="M103" s="45"/>
      <c r="N103" s="45"/>
      <c r="O103" s="45"/>
    </row>
    <row r="104" spans="4:55" ht="14.25" customHeight="1" x14ac:dyDescent="0.3">
      <c r="E104" s="64" t="s">
        <v>40</v>
      </c>
      <c r="F104" s="64"/>
      <c r="G104" s="64"/>
      <c r="H104" s="64"/>
      <c r="I104" s="64"/>
      <c r="J104" s="64"/>
      <c r="K104" s="64"/>
      <c r="L104" s="64"/>
      <c r="M104" s="64"/>
      <c r="N104" s="64"/>
      <c r="O104" s="64"/>
    </row>
    <row r="105" spans="4:55" x14ac:dyDescent="0.3"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</row>
    <row r="107" spans="4:55" x14ac:dyDescent="0.3">
      <c r="E107" s="64" t="s">
        <v>41</v>
      </c>
      <c r="F107" s="64"/>
      <c r="G107" s="64"/>
      <c r="H107" s="64"/>
      <c r="I107" s="64"/>
      <c r="J107" s="64"/>
      <c r="K107" s="64"/>
      <c r="L107" s="64"/>
      <c r="M107" s="64"/>
      <c r="N107" s="64"/>
      <c r="O107" s="64"/>
    </row>
    <row r="108" spans="4:55" x14ac:dyDescent="0.3"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</row>
  </sheetData>
  <mergeCells count="31">
    <mergeCell ref="E101:O102"/>
    <mergeCell ref="E107:O108"/>
    <mergeCell ref="E104:O105"/>
    <mergeCell ref="AY70:BC70"/>
    <mergeCell ref="AJ70:AN70"/>
    <mergeCell ref="AO70:AS70"/>
    <mergeCell ref="AT70:AX70"/>
    <mergeCell ref="D72:D80"/>
    <mergeCell ref="D81:D89"/>
    <mergeCell ref="D90:D98"/>
    <mergeCell ref="D17:D18"/>
    <mergeCell ref="E17:E18"/>
    <mergeCell ref="D70:D71"/>
    <mergeCell ref="E70:E71"/>
    <mergeCell ref="D52:D60"/>
    <mergeCell ref="D19:D27"/>
    <mergeCell ref="D28:D36"/>
    <mergeCell ref="D37:D45"/>
    <mergeCell ref="D50:D51"/>
    <mergeCell ref="E50:E51"/>
    <mergeCell ref="F17:J17"/>
    <mergeCell ref="K17:O17"/>
    <mergeCell ref="U70:Y70"/>
    <mergeCell ref="Z70:AD70"/>
    <mergeCell ref="AE70:AI70"/>
    <mergeCell ref="F65:F66"/>
    <mergeCell ref="F70:J70"/>
    <mergeCell ref="K70:O70"/>
    <mergeCell ref="P70:T70"/>
    <mergeCell ref="K50:O50"/>
    <mergeCell ref="F50:J5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B1C4D7523FBD429E73D1FB237C2939" ma:contentTypeVersion="22" ma:contentTypeDescription="Create a new document." ma:contentTypeScope="" ma:versionID="d0ef798dcee7ab55af56698fd0add6d5">
  <xsd:schema xmlns:xsd="http://www.w3.org/2001/XMLSchema" xmlns:xs="http://www.w3.org/2001/XMLSchema" xmlns:p="http://schemas.microsoft.com/office/2006/metadata/properties" xmlns:ns2="a4890a4e-4914-48a1-975e-c91b7d940691" targetNamespace="http://schemas.microsoft.com/office/2006/metadata/properties" ma:root="true" ma:fieldsID="ae51add64196f765a8bd3ef78d8fbd02" ns2:_="">
    <xsd:import namespace="a4890a4e-4914-48a1-975e-c91b7d940691"/>
    <xsd:element name="properties">
      <xsd:complexType>
        <xsd:sequence>
          <xsd:element name="documentManagement">
            <xsd:complexType>
              <xsd:all>
                <xsd:element ref="ns2:Intervenor" minOccurs="0"/>
                <xsd:element ref="ns2:UT_x0020_Author" minOccurs="0"/>
                <xsd:element ref="ns2:Witness" minOccurs="0"/>
                <xsd:element ref="ns2:Signedoff" minOccurs="0"/>
                <xsd:element ref="ns2:Panel" minOccurs="0"/>
                <xsd:element ref="ns2:Legal_x0020_Review" minOccurs="0"/>
                <xsd:element ref="ns2:Legal_x0020_Counsel" minOccurs="0"/>
                <xsd:element ref="ns2:Confidentiality" minOccurs="0"/>
                <xsd:element ref="ns2:Attachment" minOccurs="0"/>
                <xsd:element ref="ns2:Witness_x0020_Final_x0020_Sign_x002d_off" minOccurs="0"/>
                <xsd:element ref="ns2:TCAuthorStatus" minOccurs="0"/>
                <xsd:element ref="ns2:Regulatoryreviewstatus" minOccurs="0"/>
                <xsd:element ref="ns2:RegReviewName" minOccurs="0"/>
                <xsd:element ref="ns2:LegalCounselName" minOccurs="0"/>
                <xsd:element ref="ns2:Day" minOccurs="0"/>
                <xsd:element ref="ns2:RegQC" minOccurs="0"/>
                <xsd:element ref="ns2:PDFCreated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890a4e-4914-48a1-975e-c91b7d940691" elementFormDefault="qualified">
    <xsd:import namespace="http://schemas.microsoft.com/office/2006/documentManagement/types"/>
    <xsd:import namespace="http://schemas.microsoft.com/office/infopath/2007/PartnerControls"/>
    <xsd:element name="Intervenor" ma:index="2" nillable="true" ma:displayName="Intervenor" ma:format="Dropdown" ma:internalName="Intervenor" ma:readOnly="false">
      <xsd:simpleType>
        <xsd:restriction base="dms:Choice">
          <xsd:enumeration value="AMPCO"/>
          <xsd:enumeration value="BOMA"/>
          <xsd:enumeration value="CCC"/>
          <xsd:enumeration value="CCMBC"/>
          <xsd:enumeration value="DRC"/>
          <xsd:enumeration value="ED"/>
          <xsd:enumeration value="EP"/>
          <xsd:enumeration value="OAPPA"/>
          <xsd:enumeration value="PWU"/>
          <xsd:enumeration value="SEC"/>
          <xsd:enumeration value="STAFF"/>
          <xsd:enumeration value="VECC"/>
        </xsd:restriction>
      </xsd:simpleType>
    </xsd:element>
    <xsd:element name="UT_x0020_Author" ma:index="3" nillable="true" ma:displayName="Author" ma:list="UserInfo" ma:SharePointGroup="0" ma:internalName="UT_x0020_Author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" ma:index="4" nillable="true" ma:displayName="Witness" ma:list="UserInfo" ma:SharePointGroup="0" ma:internalName="Witnes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ignedoff" ma:index="5" nillable="true" ma:displayName="Leader/Witness Sign-off" ma:format="Dropdown" ma:internalName="Signedoff" ma:readOnly="false">
      <xsd:simpleType>
        <xsd:restriction base="dms:Choice">
          <xsd:enumeration value="Complete"/>
          <xsd:enumeration value="Incomplete"/>
        </xsd:restriction>
      </xsd:simpleType>
    </xsd:element>
    <xsd:element name="Panel" ma:index="6" nillable="true" ma:displayName="Panel" ma:format="Dropdown" ma:internalName="Panel" ma:readOnly="false">
      <xsd:simpleType>
        <xsd:restriction base="dms:Choice">
          <xsd:enumeration value="Panel 1"/>
          <xsd:enumeration value="Panel 2"/>
          <xsd:enumeration value="Panel 3"/>
          <xsd:enumeration value="Panel 4"/>
          <xsd:enumeration value="Choice 5"/>
        </xsd:restriction>
      </xsd:simpleType>
    </xsd:element>
    <xsd:element name="Legal_x0020_Review" ma:index="7" nillable="true" ma:displayName="Legal Review Required" ma:description="This is based on IR reference provided in the UT where available.&#10;" ma:format="Dropdown" ma:internalName="Legal_x0020_Review" ma:readOnly="false">
      <xsd:simpleType>
        <xsd:restriction base="dms:Choice">
          <xsd:enumeration value="Y"/>
          <xsd:enumeration value="N"/>
        </xsd:restriction>
      </xsd:simpleType>
    </xsd:element>
    <xsd:element name="Legal_x0020_Counsel" ma:index="8" nillable="true" ma:displayName="Legal Counsel" ma:format="Dropdown" ma:internalName="Legal_x0020_Counsel" ma:readOnly="false">
      <xsd:simpleType>
        <xsd:restriction base="dms:Choice">
          <xsd:enumeration value="Arlen"/>
          <xsd:enumeration value="Daniel"/>
          <xsd:enumeration value="Jonathan"/>
          <xsd:enumeration value="Meghan"/>
          <xsd:enumeration value="Daliana"/>
        </xsd:restriction>
      </xsd:simpleType>
    </xsd:element>
    <xsd:element name="Confidentiality" ma:index="9" nillable="true" ma:displayName="Confidentiality" ma:format="Dropdown" ma:internalName="Confidentiality" ma:readOnly="false">
      <xsd:simpleType>
        <xsd:restriction base="dms:Choice">
          <xsd:enumeration value="Y"/>
          <xsd:enumeration value="N/A"/>
        </xsd:restriction>
      </xsd:simpleType>
    </xsd:element>
    <xsd:element name="Attachment" ma:index="10" nillable="true" ma:displayName="Attachment" ma:format="Dropdown" ma:internalName="Attachment" ma:readOnly="false">
      <xsd:simpleType>
        <xsd:restriction base="dms:Choice">
          <xsd:enumeration value="Y"/>
          <xsd:enumeration value="N"/>
        </xsd:restriction>
      </xsd:simpleType>
    </xsd:element>
    <xsd:element name="Witness_x0020_Final_x0020_Sign_x002d_off" ma:index="11" nillable="true" ma:displayName="Witness Final Sign-off" ma:format="Dropdown" ma:internalName="Witness_x0020_Final_x0020_Sign_x002d_off" ma:readOnly="false">
      <xsd:simpleType>
        <xsd:restriction base="dms:Choice">
          <xsd:enumeration value="Complete"/>
          <xsd:enumeration value="Incomplete"/>
        </xsd:restriction>
      </xsd:simpleType>
    </xsd:element>
    <xsd:element name="TCAuthorStatus" ma:index="14" nillable="true" ma:displayName="Author Status" ma:default="Incomplete" ma:format="Dropdown" ma:internalName="TCAuthorStatus" ma:readOnly="false">
      <xsd:simpleType>
        <xsd:restriction base="dms:Choice">
          <xsd:enumeration value="Complete"/>
          <xsd:enumeration value="Incomplete"/>
        </xsd:restriction>
      </xsd:simpleType>
    </xsd:element>
    <xsd:element name="Regulatoryreviewstatus" ma:index="15" nillable="true" ma:displayName="REG/Legal Review Status" ma:format="Dropdown" ma:internalName="Regulatoryreviewstatus" ma:readOnly="false">
      <xsd:simpleType>
        <xsd:restriction base="dms:Choice">
          <xsd:enumeration value="Complete"/>
          <xsd:enumeration value="Incomplete"/>
          <xsd:enumeration value="Reviewed - Comments Issued"/>
        </xsd:restriction>
      </xsd:simpleType>
    </xsd:element>
    <xsd:element name="RegReviewName" ma:index="16" nillable="true" ma:displayName="Reg Review Name" ma:format="Dropdown" ma:internalName="RegReviewName" ma:readOnly="false">
      <xsd:simpleType>
        <xsd:restriction base="dms:Choice">
          <xsd:enumeration value="Natalie"/>
          <xsd:enumeration value="Christine"/>
          <xsd:enumeration value="Rob"/>
          <xsd:enumeration value="Lindsey"/>
          <xsd:enumeration value="Alex"/>
        </xsd:restriction>
      </xsd:simpleType>
    </xsd:element>
    <xsd:element name="LegalCounselName" ma:index="17" nillable="true" ma:displayName="Legal Counsel Name" ma:format="Dropdown" ma:internalName="LegalCounselName" ma:readOnly="false">
      <xsd:simpleType>
        <xsd:restriction base="dms:Choice">
          <xsd:enumeration value="Jonathan"/>
          <xsd:enumeration value="Arlen"/>
          <xsd:enumeration value="Daliana"/>
          <xsd:enumeration value="Meghan"/>
          <xsd:enumeration value="Daniel"/>
        </xsd:restriction>
      </xsd:simpleType>
    </xsd:element>
    <xsd:element name="Day" ma:index="18" nillable="true" ma:displayName="Day" ma:format="Dropdown" ma:internalName="Day" ma:readOnly="false">
      <xsd:simpleType>
        <xsd:restriction base="dms:Choice">
          <xsd:enumeration value="Day 1"/>
          <xsd:enumeration value="Day 2"/>
          <xsd:enumeration value="Day 3"/>
          <xsd:enumeration value="Day 4"/>
          <xsd:enumeration value="Day 5"/>
        </xsd:restriction>
      </xsd:simpleType>
    </xsd:element>
    <xsd:element name="RegQC" ma:index="19" nillable="true" ma:displayName="Reg QC" ma:format="Dropdown" ma:internalName="RegQC" ma:readOnly="false">
      <xsd:simpleType>
        <xsd:restriction base="dms:Choice">
          <xsd:enumeration value="Colleen"/>
          <xsd:enumeration value="Sharon"/>
          <xsd:enumeration value="David"/>
          <xsd:enumeration value="Flora"/>
        </xsd:restriction>
      </xsd:simpleType>
    </xsd:element>
    <xsd:element name="PDFCreated" ma:index="20" nillable="true" ma:displayName="PDF Created" ma:default="0" ma:internalName="PDFCreated" ma:readOnly="false">
      <xsd:simpleType>
        <xsd:restriction base="dms:Boolean"/>
      </xsd:simple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1" ma:displayName="Content Type"/>
        <xsd:element ref="dc:title" minOccurs="0" maxOccurs="1" ma:index="0" ma:displayName="Undertaking #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y xmlns="a4890a4e-4914-48a1-975e-c91b7d940691" xsi:nil="true"/>
    <Witness xmlns="a4890a4e-4914-48a1-975e-c91b7d940691">
      <UserInfo>
        <DisplayName/>
        <AccountId xsi:nil="true"/>
        <AccountType/>
      </UserInfo>
    </Witness>
    <Attachment xmlns="a4890a4e-4914-48a1-975e-c91b7d940691" xsi:nil="true"/>
    <TCAuthorStatus xmlns="a4890a4e-4914-48a1-975e-c91b7d940691">Incomplete</TCAuthorStatus>
    <Regulatoryreviewstatus xmlns="a4890a4e-4914-48a1-975e-c91b7d940691" xsi:nil="true"/>
    <PDFCreated xmlns="a4890a4e-4914-48a1-975e-c91b7d940691">false</PDFCreated>
    <Panel xmlns="a4890a4e-4914-48a1-975e-c91b7d940691" xsi:nil="true"/>
    <Legal_x0020_Review xmlns="a4890a4e-4914-48a1-975e-c91b7d940691" xsi:nil="true"/>
    <RegReviewName xmlns="a4890a4e-4914-48a1-975e-c91b7d940691" xsi:nil="true"/>
    <RegQC xmlns="a4890a4e-4914-48a1-975e-c91b7d940691" xsi:nil="true"/>
    <Intervenor xmlns="a4890a4e-4914-48a1-975e-c91b7d940691" xsi:nil="true"/>
    <Witness_x0020_Final_x0020_Sign_x002d_off xmlns="a4890a4e-4914-48a1-975e-c91b7d940691" xsi:nil="true"/>
    <UT_x0020_Author xmlns="a4890a4e-4914-48a1-975e-c91b7d940691">
      <UserInfo>
        <DisplayName/>
        <AccountId xsi:nil="true"/>
        <AccountType/>
      </UserInfo>
    </UT_x0020_Author>
    <Signedoff xmlns="a4890a4e-4914-48a1-975e-c91b7d940691" xsi:nil="true"/>
    <Confidentiality xmlns="a4890a4e-4914-48a1-975e-c91b7d940691" xsi:nil="true"/>
    <LegalCounselName xmlns="a4890a4e-4914-48a1-975e-c91b7d940691" xsi:nil="true"/>
    <Legal_x0020_Counsel xmlns="a4890a4e-4914-48a1-975e-c91b7d940691" xsi:nil="true"/>
  </documentManagement>
</p:properties>
</file>

<file path=customXml/itemProps1.xml><?xml version="1.0" encoding="utf-8"?>
<ds:datastoreItem xmlns:ds="http://schemas.openxmlformats.org/officeDocument/2006/customXml" ds:itemID="{37C87C49-AC2B-4DBA-ACAC-92637E8480AB}"/>
</file>

<file path=customXml/itemProps2.xml><?xml version="1.0" encoding="utf-8"?>
<ds:datastoreItem xmlns:ds="http://schemas.openxmlformats.org/officeDocument/2006/customXml" ds:itemID="{E5D4C5A8-2B4B-4CFC-9671-615FFFE1FF3D}"/>
</file>

<file path=customXml/itemProps3.xml><?xml version="1.0" encoding="utf-8"?>
<ds:datastoreItem xmlns:ds="http://schemas.openxmlformats.org/officeDocument/2006/customXml" ds:itemID="{97127A18-F96C-4138-ABBB-5828BCBC7C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Multi-Year Harmonization Rates</vt:lpstr>
    </vt:vector>
  </TitlesOfParts>
  <Company>Alectra Utilities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Harison Perinpanayagam</dc:creator>
  <cp:lastModifiedBy>Harison Perinpanayagam</cp:lastModifiedBy>
  <dcterms:created xsi:type="dcterms:W3CDTF">2026-07-17T17:44:05Z</dcterms:created>
  <dcterms:modified xsi:type="dcterms:W3CDTF">2026-09-04T22:05:56Z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0x010100C1B1C4D7523FBD429E73D1FB237C2939</vt:lpwstr>
  </property>
</Properties>
</file>