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C  Clarification Questions/0.1 - FINAL/To Intervenors/"/>
    </mc:Choice>
  </mc:AlternateContent>
  <xr:revisionPtr revIDLastSave="616" documentId="13_ncr:1_{33C9DDFB-4849-4A3F-96CD-34F5D974E785}" xr6:coauthVersionLast="47" xr6:coauthVersionMax="47" xr10:uidLastSave="{5C5F6011-3EDE-4578-A2E0-326055862309}"/>
  <bookViews>
    <workbookView xWindow="-110" yWindow="-110" windowWidth="23260" windowHeight="14860" xr2:uid="{58DBE9DB-1819-4975-B872-904735DB32D3}"/>
  </bookViews>
  <sheets>
    <sheet name="SC-CCC-1" sheetId="1" r:id="rId1"/>
  </sheets>
  <definedNames>
    <definedName name="BridgeYear">#REF!</definedName>
    <definedName name="EBNUMBER">#REF!</definedName>
    <definedName name="RebaseYear">#REF!</definedName>
    <definedName name="Test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3" i="1" l="1"/>
  <c r="H13" i="1"/>
  <c r="I13" i="1"/>
  <c r="J13" i="1"/>
  <c r="K13" i="1"/>
  <c r="L13" i="1"/>
  <c r="G9" i="1"/>
  <c r="H9" i="1"/>
  <c r="I9" i="1"/>
  <c r="J9" i="1"/>
  <c r="K9" i="1"/>
  <c r="L9" i="1"/>
  <c r="G34" i="1"/>
  <c r="G19" i="1"/>
  <c r="G28" i="1" s="1"/>
  <c r="G43" i="1"/>
  <c r="H43" i="1"/>
  <c r="I43" i="1"/>
  <c r="J43" i="1"/>
  <c r="K43" i="1"/>
  <c r="L43" i="1"/>
  <c r="F43" i="1"/>
  <c r="I28" i="1"/>
  <c r="J28" i="1"/>
  <c r="K28" i="1"/>
  <c r="L28" i="1"/>
  <c r="H28" i="1"/>
  <c r="F28" i="1"/>
  <c r="F9" i="1" l="1"/>
  <c r="F13" i="1" l="1"/>
  <c r="E43" i="1" l="1"/>
  <c r="D43" i="1"/>
  <c r="C43" i="1"/>
  <c r="B43" i="1"/>
  <c r="E28" i="1"/>
  <c r="D28" i="1"/>
  <c r="C28" i="1"/>
  <c r="B28" i="1"/>
  <c r="E13" i="1"/>
  <c r="D13" i="1"/>
  <c r="C13" i="1"/>
  <c r="B13" i="1"/>
  <c r="E9" i="1"/>
  <c r="D9" i="1"/>
  <c r="C9" i="1"/>
  <c r="B9" i="1"/>
</calcChain>
</file>

<file path=xl/sharedStrings.xml><?xml version="1.0" encoding="utf-8"?>
<sst xmlns="http://schemas.openxmlformats.org/spreadsheetml/2006/main" count="64" uniqueCount="42">
  <si>
    <t>Table 1: Extract of Appendix 2-H (Relevant Accounts)- Breakdown of Account 4325 and 4330</t>
  </si>
  <si>
    <t>Details</t>
  </si>
  <si>
    <t>2021 Actual</t>
  </si>
  <si>
    <t>2022 Actual</t>
  </si>
  <si>
    <t>2023 Actual</t>
  </si>
  <si>
    <t>2024 Actual</t>
  </si>
  <si>
    <t>2025 Actual</t>
  </si>
  <si>
    <t>2026 Forecast</t>
  </si>
  <si>
    <t>2027 Forecast</t>
  </si>
  <si>
    <t>2028 Forecast</t>
  </si>
  <si>
    <t>2029 Forecast</t>
  </si>
  <si>
    <t>2030 Forecast</t>
  </si>
  <si>
    <t>2031 Forecast</t>
  </si>
  <si>
    <t>Comment</t>
  </si>
  <si>
    <t>MIFRS</t>
  </si>
  <si>
    <t>4325 - Miscellaneous Revenue</t>
  </si>
  <si>
    <t>4325 - MAR-Recoverable -Gross Revenue</t>
  </si>
  <si>
    <t>Insurance reimbursements are included in this line</t>
  </si>
  <si>
    <t>4325 - MAR-Income Reclass</t>
  </si>
  <si>
    <t>4325 - Revenue from Merchandise Total</t>
  </si>
  <si>
    <t xml:space="preserve">Ties to Appendix 2H </t>
  </si>
  <si>
    <t>4330 - MAR - Recoverable -Gross Expense</t>
  </si>
  <si>
    <t>Insurance claim related costs included in this line</t>
  </si>
  <si>
    <t>4330 - Miscellaneous Revenue</t>
  </si>
  <si>
    <t>4330 - Costs and Expenses of Merchandise Total</t>
  </si>
  <si>
    <t>Table 2: Breakdown of Account 4325 - MAR (Miscellaneous Accounts Receivable) - Recoverable - Gross Revenue</t>
  </si>
  <si>
    <t>New Project Name</t>
  </si>
  <si>
    <t>Miscellaneous Jobs</t>
  </si>
  <si>
    <t>Temporary Services</t>
  </si>
  <si>
    <t>Customer Station Isolations</t>
  </si>
  <si>
    <t>Damages - 3rd Party</t>
  </si>
  <si>
    <t xml:space="preserve"> Relates to Insurance claims</t>
  </si>
  <si>
    <t>Third Party Make Ready Work</t>
  </si>
  <si>
    <t>Generation&gt;10kW Connection</t>
  </si>
  <si>
    <t>Generation&lt;10kW Connection</t>
  </si>
  <si>
    <t>Customer Requested Work</t>
  </si>
  <si>
    <t>Metrolinx</t>
  </si>
  <si>
    <t>4325 - MAR-Recoverable -Gross Revenue Total</t>
  </si>
  <si>
    <t>Ties to line 7 in Table 1 above</t>
  </si>
  <si>
    <t xml:space="preserve">Table 3: Breakdown of Account 4330- MAR Recoverable Gross Expense </t>
  </si>
  <si>
    <t>4330 - MAR - Recoverable -Gross Expense Total</t>
  </si>
  <si>
    <t>Ties to Line 11 in Table 1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</si>
</sst>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#,###"/>
    <numFmt numFmtId="167" formatCode="#,##0.00_ ;\-#,##0.00\ "/>
    <numFmt numFmtId="168" formatCode="_-* #,##0_-;\-* #,##0_-;_-* &quot;-&quot;??_-;_-@_-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b/>
      <sz val="12"/>
      <color theme="1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sz val="10"/>
      <color rgb="FFFF0000"/>
      <name val="Arial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theme="4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7" fillId="0" borderId="0" xfId="0" applyFont="1"/>
    <xf numFmtId="166" fontId="7" fillId="0" borderId="0" xfId="0" applyNumberFormat="1" applyFont="1"/>
    <xf numFmtId="166" fontId="3" fillId="0" borderId="0" xfId="0" applyNumberFormat="1" applyFont="1"/>
    <xf numFmtId="167" fontId="2" fillId="0" borderId="0" xfId="0" applyNumberFormat="1" applyFont="1" applyAlignment="1">
      <alignment vertical="center"/>
    </xf>
    <xf numFmtId="167" fontId="8" fillId="0" borderId="0" xfId="0" applyNumberFormat="1" applyFont="1" applyAlignment="1">
      <alignment horizontal="center" vertical="center"/>
    </xf>
    <xf numFmtId="167" fontId="8" fillId="0" borderId="0" xfId="0" applyNumberFormat="1" applyFont="1" applyAlignment="1">
      <alignment vertical="center"/>
    </xf>
    <xf numFmtId="0" fontId="11" fillId="0" borderId="0" xfId="0" applyFont="1"/>
    <xf numFmtId="0" fontId="12" fillId="0" borderId="0" xfId="0" applyFont="1"/>
    <xf numFmtId="0" fontId="11" fillId="3" borderId="1" xfId="0" applyFont="1" applyFill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164" fontId="9" fillId="2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wrapText="1"/>
    </xf>
    <xf numFmtId="0" fontId="4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0" fillId="4" borderId="1" xfId="0" applyFont="1" applyFill="1" applyBorder="1" applyAlignment="1">
      <alignment horizontal="center" wrapText="1"/>
    </xf>
    <xf numFmtId="0" fontId="11" fillId="0" borderId="0" xfId="0" applyFont="1" applyAlignment="1">
      <alignment wrapText="1"/>
    </xf>
    <xf numFmtId="0" fontId="2" fillId="0" borderId="0" xfId="0" applyFont="1" applyAlignment="1">
      <alignment wrapText="1"/>
    </xf>
    <xf numFmtId="167" fontId="8" fillId="0" borderId="0" xfId="0" applyNumberFormat="1" applyFont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167" fontId="8" fillId="0" borderId="0" xfId="0" applyNumberFormat="1" applyFont="1" applyAlignment="1">
      <alignment vertical="center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168" fontId="13" fillId="0" borderId="0" xfId="1" applyNumberFormat="1" applyFont="1" applyFill="1" applyBorder="1" applyProtection="1">
      <protection locked="0"/>
    </xf>
    <xf numFmtId="164" fontId="3" fillId="0" borderId="0" xfId="0" applyNumberFormat="1" applyFont="1"/>
    <xf numFmtId="164" fontId="6" fillId="3" borderId="5" xfId="0" applyNumberFormat="1" applyFont="1" applyFill="1" applyBorder="1" applyAlignment="1">
      <alignment horizontal="center" vertical="center" wrapText="1"/>
    </xf>
    <xf numFmtId="164" fontId="6" fillId="3" borderId="4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14" fillId="3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/>
    <xf numFmtId="0" fontId="4" fillId="3" borderId="2" xfId="0" applyFont="1" applyFill="1" applyBorder="1" applyAlignment="1" applyProtection="1">
      <alignment horizontal="center"/>
      <protection locked="0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 applyProtection="1">
      <alignment horizontal="center" vertical="center" wrapText="1"/>
      <protection locked="0"/>
    </xf>
    <xf numFmtId="164" fontId="9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164" fontId="4" fillId="0" borderId="9" xfId="0" applyNumberFormat="1" applyFont="1" applyBorder="1" applyAlignment="1">
      <alignment horizontal="center" vertical="center"/>
    </xf>
    <xf numFmtId="0" fontId="3" fillId="0" borderId="10" xfId="0" applyFont="1" applyBorder="1"/>
    <xf numFmtId="164" fontId="4" fillId="3" borderId="4" xfId="0" applyNumberFormat="1" applyFont="1" applyFill="1" applyBorder="1" applyAlignment="1">
      <alignment horizontal="center" vertical="center"/>
    </xf>
    <xf numFmtId="0" fontId="3" fillId="0" borderId="4" xfId="0" applyFont="1" applyBorder="1"/>
    <xf numFmtId="164" fontId="4" fillId="0" borderId="4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09DAC-00B5-48D4-8F5B-FF9A86AC9FD4}">
  <dimension ref="A2:M80"/>
  <sheetViews>
    <sheetView tabSelected="1" workbookViewId="0">
      <selection activeCell="R10" sqref="R10"/>
    </sheetView>
  </sheetViews>
  <sheetFormatPr defaultColWidth="8.85546875" defaultRowHeight="15" x14ac:dyDescent="0.25"/>
  <cols>
    <col min="1" max="1" width="31.28515625" style="31" customWidth="1"/>
    <col min="2" max="2" width="12.85546875" style="2" bestFit="1" customWidth="1"/>
    <col min="3" max="4" width="11.7109375" style="2" bestFit="1" customWidth="1"/>
    <col min="5" max="5" width="13.5703125" style="2" bestFit="1" customWidth="1"/>
    <col min="6" max="6" width="10.5703125" style="2" bestFit="1" customWidth="1"/>
    <col min="7" max="12" width="12" style="1" bestFit="1" customWidth="1"/>
    <col min="13" max="13" width="46" style="1" customWidth="1"/>
    <col min="14" max="16384" width="8.85546875" style="1"/>
  </cols>
  <sheetData>
    <row r="2" spans="1:13" x14ac:dyDescent="0.25">
      <c r="A2" s="70" t="s">
        <v>0</v>
      </c>
      <c r="B2" s="70"/>
      <c r="C2" s="70"/>
      <c r="D2" s="70"/>
      <c r="E2" s="70"/>
      <c r="F2" s="70"/>
      <c r="G2" s="70"/>
    </row>
    <row r="3" spans="1:13" x14ac:dyDescent="0.25">
      <c r="B3" s="1"/>
      <c r="C3" s="1"/>
      <c r="D3" s="1"/>
      <c r="E3" s="1"/>
      <c r="F3" s="1"/>
    </row>
    <row r="4" spans="1:13" x14ac:dyDescent="0.25">
      <c r="A4" s="32" t="s">
        <v>1</v>
      </c>
      <c r="B4" s="21" t="s">
        <v>2</v>
      </c>
      <c r="C4" s="21" t="s">
        <v>3</v>
      </c>
      <c r="D4" s="21" t="s">
        <v>4</v>
      </c>
      <c r="E4" s="21" t="s">
        <v>5</v>
      </c>
      <c r="F4" s="21" t="s">
        <v>6</v>
      </c>
      <c r="G4" s="21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2" t="s">
        <v>13</v>
      </c>
    </row>
    <row r="5" spans="1:13" x14ac:dyDescent="0.25">
      <c r="A5" s="10"/>
      <c r="B5" s="23" t="s">
        <v>14</v>
      </c>
      <c r="C5" s="23" t="s">
        <v>14</v>
      </c>
      <c r="D5" s="23" t="s">
        <v>14</v>
      </c>
      <c r="E5" s="23" t="s">
        <v>14</v>
      </c>
      <c r="F5" s="23" t="s">
        <v>14</v>
      </c>
      <c r="G5" s="23" t="s">
        <v>14</v>
      </c>
      <c r="H5" s="23" t="s">
        <v>14</v>
      </c>
      <c r="I5" s="51" t="s">
        <v>14</v>
      </c>
      <c r="J5" s="51" t="s">
        <v>14</v>
      </c>
      <c r="K5" s="51" t="s">
        <v>14</v>
      </c>
      <c r="L5" s="51" t="s">
        <v>14</v>
      </c>
      <c r="M5" s="24"/>
    </row>
    <row r="6" spans="1:13" ht="27.75" customHeight="1" x14ac:dyDescent="0.25">
      <c r="A6" s="11" t="s">
        <v>15</v>
      </c>
      <c r="B6" s="14"/>
      <c r="C6" s="14">
        <v>37320</v>
      </c>
      <c r="D6" s="14"/>
      <c r="E6" s="14">
        <v>3241.43</v>
      </c>
      <c r="F6" s="15"/>
      <c r="G6" s="12"/>
      <c r="H6" s="49"/>
      <c r="I6" s="50"/>
      <c r="J6" s="50"/>
      <c r="K6" s="63"/>
      <c r="L6" s="67"/>
      <c r="M6" s="12"/>
    </row>
    <row r="7" spans="1:13" ht="48.75" customHeight="1" x14ac:dyDescent="0.25">
      <c r="A7" s="11" t="s">
        <v>16</v>
      </c>
      <c r="B7" s="16">
        <v>-858010.36</v>
      </c>
      <c r="C7" s="16">
        <v>-738015.59</v>
      </c>
      <c r="D7" s="16">
        <v>-707431.71</v>
      </c>
      <c r="E7" s="16">
        <v>-1150234.45</v>
      </c>
      <c r="F7" s="16">
        <v>-1784987.41</v>
      </c>
      <c r="G7" s="52">
        <v>-955092</v>
      </c>
      <c r="H7" s="52">
        <v>-1159419</v>
      </c>
      <c r="I7" s="53">
        <v>-1161396</v>
      </c>
      <c r="J7" s="53">
        <v>-1163392</v>
      </c>
      <c r="K7" s="64">
        <v>-1165409</v>
      </c>
      <c r="L7" s="68">
        <v>-1167446</v>
      </c>
      <c r="M7" s="11" t="s">
        <v>17</v>
      </c>
    </row>
    <row r="8" spans="1:13" x14ac:dyDescent="0.25">
      <c r="A8" s="54" t="s">
        <v>18</v>
      </c>
      <c r="B8" s="59">
        <v>84359.41</v>
      </c>
      <c r="C8" s="59">
        <v>-32764.02</v>
      </c>
      <c r="D8" s="59">
        <v>85402.29</v>
      </c>
      <c r="E8" s="59">
        <v>50322.19</v>
      </c>
      <c r="F8" s="60">
        <v>-50409.86</v>
      </c>
      <c r="G8" s="61"/>
      <c r="H8" s="61"/>
      <c r="I8" s="62"/>
      <c r="J8" s="62"/>
      <c r="K8" s="65"/>
      <c r="L8" s="67"/>
      <c r="M8" s="11"/>
    </row>
    <row r="9" spans="1:13" ht="25.5" x14ac:dyDescent="0.25">
      <c r="A9" s="13" t="s">
        <v>19</v>
      </c>
      <c r="B9" s="17">
        <f>SUM(B6:B8)</f>
        <v>-773650.95</v>
      </c>
      <c r="C9" s="17">
        <f>SUM(C6:C8)</f>
        <v>-733459.61</v>
      </c>
      <c r="D9" s="17">
        <f>SUM(D6:D8)</f>
        <v>-622029.41999999993</v>
      </c>
      <c r="E9" s="17">
        <f>SUM(E6:E8)</f>
        <v>-1096670.83</v>
      </c>
      <c r="F9" s="17">
        <f>SUM(F6:F8)</f>
        <v>-1835397.27</v>
      </c>
      <c r="G9" s="17">
        <f t="shared" ref="G9:L9" si="0">SUM(G6:G8)</f>
        <v>-955092</v>
      </c>
      <c r="H9" s="17">
        <f t="shared" si="0"/>
        <v>-1159419</v>
      </c>
      <c r="I9" s="17">
        <f t="shared" si="0"/>
        <v>-1161396</v>
      </c>
      <c r="J9" s="17">
        <f t="shared" si="0"/>
        <v>-1163392</v>
      </c>
      <c r="K9" s="66">
        <f t="shared" si="0"/>
        <v>-1165409</v>
      </c>
      <c r="L9" s="66">
        <f t="shared" si="0"/>
        <v>-1167446</v>
      </c>
      <c r="M9" s="11" t="s">
        <v>20</v>
      </c>
    </row>
    <row r="10" spans="1:13" x14ac:dyDescent="0.25">
      <c r="A10" s="55"/>
      <c r="B10" s="56"/>
      <c r="C10" s="56"/>
      <c r="D10" s="56"/>
      <c r="E10" s="56"/>
      <c r="F10" s="57"/>
      <c r="G10" s="58"/>
      <c r="H10" s="58"/>
      <c r="M10" s="11"/>
    </row>
    <row r="11" spans="1:13" ht="25.5" x14ac:dyDescent="0.25">
      <c r="A11" s="11" t="s">
        <v>21</v>
      </c>
      <c r="B11" s="16">
        <v>944675.59</v>
      </c>
      <c r="C11" s="16">
        <v>932425.41</v>
      </c>
      <c r="D11" s="16">
        <v>928988.99</v>
      </c>
      <c r="E11" s="16">
        <v>1442895.08</v>
      </c>
      <c r="F11" s="16">
        <v>-2101869.7400000002</v>
      </c>
      <c r="G11" s="16">
        <v>1165584</v>
      </c>
      <c r="H11" s="16">
        <v>1167545</v>
      </c>
      <c r="I11" s="16">
        <v>1169522</v>
      </c>
      <c r="J11" s="16">
        <v>1171518</v>
      </c>
      <c r="K11" s="16">
        <v>1173535</v>
      </c>
      <c r="L11" s="68">
        <v>1175572</v>
      </c>
      <c r="M11" s="11" t="s">
        <v>22</v>
      </c>
    </row>
    <row r="12" spans="1:13" x14ac:dyDescent="0.25">
      <c r="A12" s="11" t="s">
        <v>23</v>
      </c>
      <c r="B12" s="14">
        <v>8381.4500000000007</v>
      </c>
      <c r="C12" s="14">
        <v>77744.25</v>
      </c>
      <c r="D12" s="14">
        <v>-40762.019999999997</v>
      </c>
      <c r="E12" s="14">
        <v>70.819999999999993</v>
      </c>
      <c r="F12" s="14">
        <v>3972.36</v>
      </c>
      <c r="G12" s="14">
        <v>-1315</v>
      </c>
      <c r="H12" s="14">
        <v>-1341</v>
      </c>
      <c r="I12" s="14">
        <v>-1368</v>
      </c>
      <c r="J12" s="14">
        <v>-1395</v>
      </c>
      <c r="K12" s="14">
        <v>-1423</v>
      </c>
      <c r="L12" s="69">
        <v>-1452</v>
      </c>
      <c r="M12" s="11"/>
    </row>
    <row r="13" spans="1:13" ht="25.5" x14ac:dyDescent="0.25">
      <c r="A13" s="13" t="s">
        <v>24</v>
      </c>
      <c r="B13" s="17">
        <f>SUM(B11:B12)</f>
        <v>953057.03999999992</v>
      </c>
      <c r="C13" s="17">
        <f>SUM(C11:C12)</f>
        <v>1010169.66</v>
      </c>
      <c r="D13" s="17">
        <f>SUM(D11:D12)</f>
        <v>888226.97</v>
      </c>
      <c r="E13" s="17">
        <f>SUM(E11:E12)</f>
        <v>1442965.9000000001</v>
      </c>
      <c r="F13" s="17">
        <f>SUM(F11:F12)</f>
        <v>-2097897.3800000004</v>
      </c>
      <c r="G13" s="17">
        <f t="shared" ref="G13:L13" si="1">SUM(G11:G12)</f>
        <v>1164269</v>
      </c>
      <c r="H13" s="17">
        <f t="shared" si="1"/>
        <v>1166204</v>
      </c>
      <c r="I13" s="17">
        <f t="shared" si="1"/>
        <v>1168154</v>
      </c>
      <c r="J13" s="17">
        <f t="shared" si="1"/>
        <v>1170123</v>
      </c>
      <c r="K13" s="17">
        <f t="shared" si="1"/>
        <v>1172112</v>
      </c>
      <c r="L13" s="66">
        <f t="shared" si="1"/>
        <v>1174120</v>
      </c>
      <c r="M13" s="11" t="s">
        <v>20</v>
      </c>
    </row>
    <row r="14" spans="1:13" x14ac:dyDescent="0.25">
      <c r="A14" s="33"/>
      <c r="B14" s="9"/>
      <c r="C14" s="9"/>
      <c r="D14" s="9"/>
      <c r="E14" s="9"/>
      <c r="F14" s="9"/>
    </row>
    <row r="16" spans="1:13" x14ac:dyDescent="0.25">
      <c r="A16" s="40" t="s">
        <v>25</v>
      </c>
    </row>
    <row r="17" spans="1:13" ht="15.75" x14ac:dyDescent="0.25">
      <c r="A17" s="35"/>
      <c r="B17" s="6"/>
      <c r="C17" s="6"/>
      <c r="D17" s="6"/>
      <c r="E17" s="6"/>
      <c r="F17" s="6"/>
    </row>
    <row r="18" spans="1:13" x14ac:dyDescent="0.25">
      <c r="A18" s="36" t="s">
        <v>26</v>
      </c>
      <c r="B18" s="18">
        <v>2021</v>
      </c>
      <c r="C18" s="18">
        <v>2022</v>
      </c>
      <c r="D18" s="18">
        <v>2023</v>
      </c>
      <c r="E18" s="18">
        <v>2024</v>
      </c>
      <c r="F18" s="19">
        <v>2025</v>
      </c>
      <c r="G18" s="18">
        <v>2026</v>
      </c>
      <c r="H18" s="18">
        <v>2027</v>
      </c>
      <c r="I18" s="18">
        <v>2028</v>
      </c>
      <c r="J18" s="18">
        <v>2029</v>
      </c>
      <c r="K18" s="19">
        <v>2030</v>
      </c>
      <c r="L18" s="19">
        <v>2031</v>
      </c>
    </row>
    <row r="19" spans="1:13" x14ac:dyDescent="0.25">
      <c r="A19" s="11" t="s">
        <v>27</v>
      </c>
      <c r="B19" s="14">
        <v>-38062.660000000003</v>
      </c>
      <c r="C19" s="14">
        <v>-99646.67</v>
      </c>
      <c r="D19" s="14">
        <v>-26279.550000000003</v>
      </c>
      <c r="E19" s="14">
        <v>-49574.52</v>
      </c>
      <c r="F19" s="14">
        <v>-492665.26</v>
      </c>
      <c r="G19" s="14">
        <f>-53390.85-6</f>
        <v>-53396.85</v>
      </c>
      <c r="H19" s="14">
        <v>-53390.85</v>
      </c>
      <c r="I19" s="14">
        <v>-53390.85</v>
      </c>
      <c r="J19" s="14">
        <v>-53390.85</v>
      </c>
      <c r="K19" s="14">
        <v>-53390.85</v>
      </c>
      <c r="L19" s="14">
        <v>-53390.85</v>
      </c>
    </row>
    <row r="20" spans="1:13" x14ac:dyDescent="0.25">
      <c r="A20" s="11" t="s">
        <v>28</v>
      </c>
      <c r="B20" s="14">
        <v>-52343.65</v>
      </c>
      <c r="C20" s="14">
        <v>-52262.239999999998</v>
      </c>
      <c r="D20" s="14">
        <v>-39265</v>
      </c>
      <c r="E20" s="14">
        <v>-71165.06</v>
      </c>
      <c r="F20" s="14">
        <v>-30605</v>
      </c>
      <c r="G20" s="14">
        <v>-53758.987500000003</v>
      </c>
      <c r="H20" s="14">
        <v>-195002.21499999976</v>
      </c>
      <c r="I20" s="14">
        <v>-195002.21499999976</v>
      </c>
      <c r="J20" s="14">
        <v>-195002.21499999976</v>
      </c>
      <c r="K20" s="14">
        <v>-195002.21499999976</v>
      </c>
      <c r="L20" s="14">
        <v>-195002.21499999976</v>
      </c>
    </row>
    <row r="21" spans="1:13" x14ac:dyDescent="0.25">
      <c r="A21" s="11" t="s">
        <v>29</v>
      </c>
      <c r="B21" s="14">
        <v>-130806.54</v>
      </c>
      <c r="C21" s="14">
        <v>-97464.66</v>
      </c>
      <c r="D21" s="14">
        <v>-142762.66</v>
      </c>
      <c r="E21" s="14">
        <v>-171457.84</v>
      </c>
      <c r="F21" s="14">
        <v>-152710.62</v>
      </c>
      <c r="G21" s="14">
        <v>-134601.63500000001</v>
      </c>
      <c r="H21" s="14">
        <v>-197690.827425</v>
      </c>
      <c r="I21" s="14">
        <v>-199667.73569924998</v>
      </c>
      <c r="J21" s="14">
        <v>-201664.41305624248</v>
      </c>
      <c r="K21" s="14">
        <v>-203681.05718680492</v>
      </c>
      <c r="L21" s="14">
        <v>-205717.86775867298</v>
      </c>
    </row>
    <row r="22" spans="1:13" x14ac:dyDescent="0.25">
      <c r="A22" s="30" t="s">
        <v>30</v>
      </c>
      <c r="B22" s="20">
        <v>-323274.31</v>
      </c>
      <c r="C22" s="20">
        <v>-72164.95</v>
      </c>
      <c r="D22" s="20">
        <v>-170880.6</v>
      </c>
      <c r="E22" s="20">
        <v>-205275.13</v>
      </c>
      <c r="F22" s="20">
        <v>-133039.76</v>
      </c>
      <c r="G22" s="20">
        <v>-184638.07750000001</v>
      </c>
      <c r="H22" s="20">
        <v>-184638.07750000001</v>
      </c>
      <c r="I22" s="20">
        <v>-184638.07750000001</v>
      </c>
      <c r="J22" s="20">
        <v>-184638.07750000001</v>
      </c>
      <c r="K22" s="20">
        <v>-184638.07750000001</v>
      </c>
      <c r="L22" s="20">
        <v>-184638.07750000001</v>
      </c>
      <c r="M22" s="8" t="s">
        <v>31</v>
      </c>
    </row>
    <row r="23" spans="1:13" x14ac:dyDescent="0.25">
      <c r="A23" s="11" t="s">
        <v>32</v>
      </c>
      <c r="B23" s="14">
        <v>456.46</v>
      </c>
      <c r="C23" s="14">
        <v>-47181.48</v>
      </c>
      <c r="D23" s="14">
        <v>-111238.81</v>
      </c>
      <c r="E23" s="14">
        <v>-73183.81</v>
      </c>
      <c r="F23" s="14">
        <v>-79232.299999999872</v>
      </c>
      <c r="G23" s="14">
        <v>-137722.64000000001</v>
      </c>
      <c r="H23" s="14">
        <v>-137722.64000000001</v>
      </c>
      <c r="I23" s="14">
        <v>-137722.64000000001</v>
      </c>
      <c r="J23" s="14">
        <v>-137722.64000000001</v>
      </c>
      <c r="K23" s="14">
        <v>-137722.64000000001</v>
      </c>
      <c r="L23" s="14">
        <v>-137722.64000000001</v>
      </c>
    </row>
    <row r="24" spans="1:13" x14ac:dyDescent="0.25">
      <c r="A24" s="11" t="s">
        <v>33</v>
      </c>
      <c r="B24" s="14">
        <v>-163000</v>
      </c>
      <c r="C24" s="14">
        <v>-106178.89</v>
      </c>
      <c r="D24" s="14">
        <v>4460.1099999999997</v>
      </c>
      <c r="E24" s="14">
        <v>-191760.35</v>
      </c>
      <c r="F24" s="14">
        <v>-724734.49</v>
      </c>
      <c r="G24" s="14">
        <v>-142290.25692499997</v>
      </c>
      <c r="H24" s="14">
        <v>-142290.25692499997</v>
      </c>
      <c r="I24" s="14">
        <v>-142290.25692499997</v>
      </c>
      <c r="J24" s="14">
        <v>-142290.25692499997</v>
      </c>
      <c r="K24" s="14">
        <v>-142290.25692499997</v>
      </c>
      <c r="L24" s="14">
        <v>-142290.25692499997</v>
      </c>
    </row>
    <row r="25" spans="1:13" x14ac:dyDescent="0.25">
      <c r="A25" s="11" t="s">
        <v>34</v>
      </c>
      <c r="B25" s="14">
        <v>-11850.88</v>
      </c>
      <c r="C25" s="14">
        <v>-14751.96</v>
      </c>
      <c r="D25" s="14">
        <v>-66445.699999999895</v>
      </c>
      <c r="E25" s="14">
        <v>-52652.14</v>
      </c>
      <c r="F25" s="14">
        <v>-1877.44</v>
      </c>
      <c r="G25" s="14">
        <v>-30923.901249999999</v>
      </c>
      <c r="H25" s="14">
        <v>-30923.901249999999</v>
      </c>
      <c r="I25" s="14">
        <v>-30923.901249999999</v>
      </c>
      <c r="J25" s="14">
        <v>-30923.901249999999</v>
      </c>
      <c r="K25" s="14">
        <v>-30923.901249999999</v>
      </c>
      <c r="L25" s="14">
        <v>-30923.901249999999</v>
      </c>
    </row>
    <row r="26" spans="1:13" x14ac:dyDescent="0.25">
      <c r="A26" s="11" t="s">
        <v>35</v>
      </c>
      <c r="B26" s="14">
        <v>-139128.78</v>
      </c>
      <c r="C26" s="14">
        <v>-248364.74</v>
      </c>
      <c r="D26" s="14">
        <v>-155019.5</v>
      </c>
      <c r="E26" s="14">
        <v>-335165.59999999998</v>
      </c>
      <c r="F26" s="14">
        <v>-87899.68</v>
      </c>
      <c r="G26" s="14">
        <v>-217759.95</v>
      </c>
      <c r="H26" s="14">
        <v>-217759.95</v>
      </c>
      <c r="I26" s="14">
        <v>-217759.95</v>
      </c>
      <c r="J26" s="14">
        <v>-217759.95</v>
      </c>
      <c r="K26" s="14">
        <v>-217759.95</v>
      </c>
      <c r="L26" s="14">
        <v>-217759.95</v>
      </c>
    </row>
    <row r="27" spans="1:13" x14ac:dyDescent="0.25">
      <c r="A27" s="11" t="s">
        <v>36</v>
      </c>
      <c r="B27" s="14"/>
      <c r="C27" s="14"/>
      <c r="D27" s="14"/>
      <c r="E27" s="14"/>
      <c r="F27" s="14">
        <v>-82222.86</v>
      </c>
      <c r="G27" s="14"/>
      <c r="H27" s="14"/>
      <c r="I27" s="14"/>
      <c r="J27" s="14"/>
      <c r="K27" s="14"/>
      <c r="L27" s="14"/>
    </row>
    <row r="28" spans="1:13" ht="25.5" x14ac:dyDescent="0.25">
      <c r="A28" s="13" t="s">
        <v>37</v>
      </c>
      <c r="B28" s="17">
        <f>SUM(B19:B26)</f>
        <v>-858010.36</v>
      </c>
      <c r="C28" s="17">
        <f t="shared" ref="C28:E28" si="2">SUM(C19:C26)</f>
        <v>-738015.59000000008</v>
      </c>
      <c r="D28" s="17">
        <f t="shared" si="2"/>
        <v>-707431.71</v>
      </c>
      <c r="E28" s="17">
        <f t="shared" si="2"/>
        <v>-1150234.45</v>
      </c>
      <c r="F28" s="17">
        <f>SUM(F19:F27)</f>
        <v>-1784987.41</v>
      </c>
      <c r="G28" s="17">
        <f t="shared" ref="G28:I28" si="3">SUM(G19:G27)</f>
        <v>-955092.29817500012</v>
      </c>
      <c r="H28" s="17">
        <f t="shared" si="3"/>
        <v>-1159418.7180999997</v>
      </c>
      <c r="I28" s="17">
        <f t="shared" si="3"/>
        <v>-1161395.6263742498</v>
      </c>
      <c r="J28" s="17">
        <f t="shared" ref="J28" si="4">SUM(J19:J27)</f>
        <v>-1163392.3037312422</v>
      </c>
      <c r="K28" s="17">
        <f t="shared" ref="K28:L28" si="5">SUM(K19:K27)</f>
        <v>-1165408.9478618046</v>
      </c>
      <c r="L28" s="17">
        <f t="shared" si="5"/>
        <v>-1167445.7584336728</v>
      </c>
      <c r="M28" s="8" t="s">
        <v>38</v>
      </c>
    </row>
    <row r="29" spans="1:13" x14ac:dyDescent="0.25">
      <c r="B29" s="3"/>
      <c r="C29" s="3"/>
      <c r="D29" s="3"/>
      <c r="E29" s="3"/>
      <c r="F29" s="3"/>
      <c r="G29" s="4"/>
      <c r="H29" s="4"/>
      <c r="I29" s="4"/>
      <c r="J29" s="4"/>
      <c r="K29" s="4"/>
      <c r="L29" s="4"/>
    </row>
    <row r="30" spans="1:13" x14ac:dyDescent="0.25">
      <c r="B30" s="3"/>
      <c r="C30" s="3"/>
      <c r="D30" s="3"/>
      <c r="E30" s="3"/>
      <c r="F30" s="3"/>
      <c r="G30" s="4"/>
      <c r="H30" s="4"/>
      <c r="I30" s="4"/>
      <c r="J30" s="4"/>
      <c r="K30" s="4"/>
      <c r="L30" s="4"/>
    </row>
    <row r="31" spans="1:13" x14ac:dyDescent="0.25">
      <c r="A31" s="5" t="s">
        <v>39</v>
      </c>
      <c r="B31" s="3"/>
      <c r="C31" s="3"/>
      <c r="D31" s="3"/>
      <c r="E31" s="3"/>
      <c r="F31" s="3"/>
      <c r="G31" s="4"/>
      <c r="H31" s="4"/>
      <c r="I31" s="4"/>
      <c r="J31" s="4"/>
      <c r="K31" s="4"/>
      <c r="L31" s="4"/>
    </row>
    <row r="32" spans="1:13" ht="15.75" x14ac:dyDescent="0.25">
      <c r="A32" s="37"/>
      <c r="B32" s="7"/>
      <c r="C32" s="7"/>
      <c r="D32" s="7"/>
      <c r="E32" s="7"/>
      <c r="F32" s="7"/>
      <c r="G32" s="4"/>
      <c r="H32" s="4"/>
      <c r="I32" s="4"/>
      <c r="J32" s="4"/>
      <c r="K32" s="4"/>
    </row>
    <row r="33" spans="1:13" x14ac:dyDescent="0.25">
      <c r="A33" s="41" t="s">
        <v>26</v>
      </c>
      <c r="B33" s="18">
        <v>2021</v>
      </c>
      <c r="C33" s="18">
        <v>2022</v>
      </c>
      <c r="D33" s="18">
        <v>2023</v>
      </c>
      <c r="E33" s="18">
        <v>2024</v>
      </c>
      <c r="F33" s="19">
        <v>2025</v>
      </c>
      <c r="G33" s="18">
        <v>2026</v>
      </c>
      <c r="H33" s="18">
        <v>2027</v>
      </c>
      <c r="I33" s="18">
        <v>2028</v>
      </c>
      <c r="J33" s="18">
        <v>2029</v>
      </c>
      <c r="K33" s="19">
        <v>2030</v>
      </c>
      <c r="L33" s="19">
        <v>2031</v>
      </c>
    </row>
    <row r="34" spans="1:13" x14ac:dyDescent="0.25">
      <c r="A34" s="12" t="s">
        <v>27</v>
      </c>
      <c r="B34" s="27">
        <v>30587.15</v>
      </c>
      <c r="C34" s="27">
        <v>97164.64</v>
      </c>
      <c r="D34" s="27">
        <v>9808.7199999999793</v>
      </c>
      <c r="E34" s="27">
        <v>63994.710000000203</v>
      </c>
      <c r="F34" s="27">
        <v>508186.10000000003</v>
      </c>
      <c r="G34" s="27">
        <f>50388.805-4</f>
        <v>50384.805</v>
      </c>
      <c r="H34" s="27">
        <v>50388.805000000044</v>
      </c>
      <c r="I34" s="27">
        <v>50388.805000000044</v>
      </c>
      <c r="J34" s="27">
        <v>50388.805000000044</v>
      </c>
      <c r="K34" s="27">
        <v>50388.805000000044</v>
      </c>
      <c r="L34" s="27">
        <v>50388.805000000044</v>
      </c>
    </row>
    <row r="35" spans="1:13" x14ac:dyDescent="0.25">
      <c r="A35" s="12" t="s">
        <v>28</v>
      </c>
      <c r="B35" s="27">
        <v>115817.43</v>
      </c>
      <c r="C35" s="27">
        <v>182706.11</v>
      </c>
      <c r="D35" s="27">
        <v>215539</v>
      </c>
      <c r="E35" s="27">
        <v>272435.53999999899</v>
      </c>
      <c r="F35" s="27">
        <v>168288.71000000002</v>
      </c>
      <c r="G35" s="27">
        <v>195002.21499999976</v>
      </c>
      <c r="H35" s="27">
        <v>195002.21499999976</v>
      </c>
      <c r="I35" s="27">
        <v>195002.21499999976</v>
      </c>
      <c r="J35" s="27">
        <v>195002.21499999976</v>
      </c>
      <c r="K35" s="27">
        <v>195002.21499999976</v>
      </c>
      <c r="L35" s="27">
        <v>195002.21499999976</v>
      </c>
    </row>
    <row r="36" spans="1:13" x14ac:dyDescent="0.25">
      <c r="A36" s="12" t="s">
        <v>29</v>
      </c>
      <c r="B36" s="27">
        <v>171984.46</v>
      </c>
      <c r="C36" s="27">
        <v>160843.96</v>
      </c>
      <c r="D36" s="27">
        <v>209499.31</v>
      </c>
      <c r="E36" s="27">
        <v>245546.63</v>
      </c>
      <c r="F36" s="27">
        <v>238488.95</v>
      </c>
      <c r="G36" s="27">
        <v>195733.49249999999</v>
      </c>
      <c r="H36" s="27">
        <v>197690.827425</v>
      </c>
      <c r="I36" s="27">
        <v>199667.73569924998</v>
      </c>
      <c r="J36" s="27">
        <v>201664.41305624248</v>
      </c>
      <c r="K36" s="27">
        <v>203681.05718680492</v>
      </c>
      <c r="L36" s="27">
        <v>205717.86775867298</v>
      </c>
    </row>
    <row r="37" spans="1:13" x14ac:dyDescent="0.25">
      <c r="A37" s="25" t="s">
        <v>30</v>
      </c>
      <c r="B37" s="28">
        <v>309342.17</v>
      </c>
      <c r="C37" s="28">
        <v>157210.14000000001</v>
      </c>
      <c r="D37" s="28">
        <v>147959.73000000001</v>
      </c>
      <c r="E37" s="28">
        <v>257354.22</v>
      </c>
      <c r="F37" s="28">
        <v>228607.12</v>
      </c>
      <c r="G37" s="28">
        <v>203337.32500000001</v>
      </c>
      <c r="H37" s="28">
        <v>203337.32500000001</v>
      </c>
      <c r="I37" s="28">
        <v>203337.32500000001</v>
      </c>
      <c r="J37" s="28">
        <v>203337.32500000001</v>
      </c>
      <c r="K37" s="28">
        <v>203337.32500000001</v>
      </c>
      <c r="L37" s="28">
        <v>203337.32500000001</v>
      </c>
      <c r="M37" s="8" t="s">
        <v>31</v>
      </c>
    </row>
    <row r="38" spans="1:13" x14ac:dyDescent="0.25">
      <c r="A38" s="12" t="s">
        <v>32</v>
      </c>
      <c r="B38" s="27">
        <v>-1342.93</v>
      </c>
      <c r="C38" s="27">
        <v>59246.9</v>
      </c>
      <c r="D38" s="27">
        <v>103094.45</v>
      </c>
      <c r="E38" s="27">
        <v>84434.58</v>
      </c>
      <c r="F38" s="27">
        <v>75252.72</v>
      </c>
      <c r="G38" s="27">
        <v>134371.63749999998</v>
      </c>
      <c r="H38" s="27">
        <v>134371.63749999998</v>
      </c>
      <c r="I38" s="27">
        <v>134371.63749999998</v>
      </c>
      <c r="J38" s="27">
        <v>134371.63749999998</v>
      </c>
      <c r="K38" s="27">
        <v>134371.63749999998</v>
      </c>
      <c r="L38" s="27">
        <v>134371.63749999998</v>
      </c>
    </row>
    <row r="39" spans="1:13" x14ac:dyDescent="0.25">
      <c r="A39" s="12" t="s">
        <v>33</v>
      </c>
      <c r="B39" s="27">
        <v>141185.57</v>
      </c>
      <c r="C39" s="27">
        <v>68980.23</v>
      </c>
      <c r="D39" s="27">
        <v>66411.899999999994</v>
      </c>
      <c r="E39" s="27">
        <v>96658.97</v>
      </c>
      <c r="F39" s="27">
        <v>734504.97000000009</v>
      </c>
      <c r="G39" s="27">
        <v>140881.44249999998</v>
      </c>
      <c r="H39" s="27">
        <v>140881.44249999998</v>
      </c>
      <c r="I39" s="27">
        <v>140881.44249999998</v>
      </c>
      <c r="J39" s="27">
        <v>140881.44249999998</v>
      </c>
      <c r="K39" s="27">
        <v>140881.44249999998</v>
      </c>
      <c r="L39" s="27">
        <v>140881.44249999998</v>
      </c>
    </row>
    <row r="40" spans="1:13" x14ac:dyDescent="0.25">
      <c r="A40" s="12" t="s">
        <v>34</v>
      </c>
      <c r="B40" s="27">
        <v>11355.46</v>
      </c>
      <c r="C40" s="27">
        <v>11716.8</v>
      </c>
      <c r="D40" s="27">
        <v>59940.49</v>
      </c>
      <c r="E40" s="27">
        <v>42316.3</v>
      </c>
      <c r="F40" s="27">
        <v>4163.34</v>
      </c>
      <c r="G40" s="27">
        <v>28112.637499999997</v>
      </c>
      <c r="H40" s="27">
        <v>28112.637499999997</v>
      </c>
      <c r="I40" s="27">
        <v>28112.637499999997</v>
      </c>
      <c r="J40" s="27">
        <v>28112.637499999997</v>
      </c>
      <c r="K40" s="27">
        <v>28112.637499999997</v>
      </c>
      <c r="L40" s="27">
        <v>28112.637499999997</v>
      </c>
    </row>
    <row r="41" spans="1:13" x14ac:dyDescent="0.25">
      <c r="A41" s="12" t="s">
        <v>35</v>
      </c>
      <c r="B41" s="27">
        <v>165746.28</v>
      </c>
      <c r="C41" s="27">
        <v>194556.63</v>
      </c>
      <c r="D41" s="27">
        <v>116735.39</v>
      </c>
      <c r="E41" s="27">
        <v>380154.13</v>
      </c>
      <c r="F41" s="27">
        <v>62154.969999999987</v>
      </c>
      <c r="G41" s="27">
        <v>217759.95</v>
      </c>
      <c r="H41" s="27">
        <v>217759.95</v>
      </c>
      <c r="I41" s="27">
        <v>217759.95</v>
      </c>
      <c r="J41" s="27">
        <v>217759.95</v>
      </c>
      <c r="K41" s="27">
        <v>217759.95</v>
      </c>
      <c r="L41" s="27">
        <v>217759.95</v>
      </c>
    </row>
    <row r="42" spans="1:13" x14ac:dyDescent="0.25">
      <c r="A42" s="12" t="s">
        <v>36</v>
      </c>
      <c r="B42" s="27"/>
      <c r="C42" s="27"/>
      <c r="D42" s="27"/>
      <c r="E42" s="27"/>
      <c r="F42" s="27">
        <v>82222.86</v>
      </c>
      <c r="G42" s="47">
        <v>0</v>
      </c>
      <c r="H42" s="47"/>
      <c r="I42" s="47"/>
      <c r="J42" s="47"/>
      <c r="K42" s="47"/>
      <c r="L42" s="47"/>
    </row>
    <row r="43" spans="1:13" ht="30" x14ac:dyDescent="0.25">
      <c r="A43" s="26" t="s">
        <v>40</v>
      </c>
      <c r="B43" s="29">
        <f>SUM(B34:B41)</f>
        <v>944675.58999999985</v>
      </c>
      <c r="C43" s="29">
        <f t="shared" ref="C43:L43" si="6">SUM(C34:C41)</f>
        <v>932425.41</v>
      </c>
      <c r="D43" s="29">
        <f t="shared" si="6"/>
        <v>928988.99</v>
      </c>
      <c r="E43" s="29">
        <f t="shared" si="6"/>
        <v>1442895.0799999991</v>
      </c>
      <c r="F43" s="46">
        <f>SUM(F34:F42)</f>
        <v>2101869.7399999998</v>
      </c>
      <c r="G43" s="48">
        <f>SUM(G34:G41)</f>
        <v>1165583.5049999997</v>
      </c>
      <c r="H43" s="45">
        <f t="shared" si="6"/>
        <v>1167544.8399249997</v>
      </c>
      <c r="I43" s="45">
        <f t="shared" si="6"/>
        <v>1169521.7481992499</v>
      </c>
      <c r="J43" s="45">
        <f t="shared" si="6"/>
        <v>1171518.4255562422</v>
      </c>
      <c r="K43" s="45">
        <f t="shared" si="6"/>
        <v>1173535.0696868047</v>
      </c>
      <c r="L43" s="45">
        <f t="shared" si="6"/>
        <v>1175571.8802586729</v>
      </c>
      <c r="M43" s="42" t="s">
        <v>41</v>
      </c>
    </row>
    <row r="44" spans="1:13" x14ac:dyDescent="0.25">
      <c r="G44" s="43"/>
      <c r="H44" s="43"/>
      <c r="I44" s="43"/>
      <c r="J44" s="43"/>
      <c r="K44" s="43"/>
      <c r="L44" s="43"/>
      <c r="M44" s="43"/>
    </row>
    <row r="45" spans="1:13" x14ac:dyDescent="0.25">
      <c r="G45" s="44"/>
      <c r="H45" s="44"/>
      <c r="I45" s="44"/>
      <c r="J45" s="44"/>
      <c r="K45" s="44"/>
      <c r="L45" s="44"/>
    </row>
    <row r="46" spans="1:13" x14ac:dyDescent="0.25">
      <c r="A46" s="8"/>
    </row>
    <row r="52" spans="1:2" x14ac:dyDescent="0.25">
      <c r="A52" s="34"/>
    </row>
    <row r="56" spans="1:2" x14ac:dyDescent="0.25">
      <c r="A56" s="38"/>
    </row>
    <row r="60" spans="1:2" x14ac:dyDescent="0.25">
      <c r="A60" s="39"/>
      <c r="B60" s="1"/>
    </row>
    <row r="61" spans="1:2" x14ac:dyDescent="0.25">
      <c r="A61" s="39"/>
      <c r="B61" s="1"/>
    </row>
    <row r="62" spans="1:2" x14ac:dyDescent="0.25">
      <c r="A62" s="39"/>
      <c r="B62" s="1"/>
    </row>
    <row r="63" spans="1:2" x14ac:dyDescent="0.25">
      <c r="A63" s="39"/>
      <c r="B63" s="1"/>
    </row>
    <row r="64" spans="1:2" x14ac:dyDescent="0.25">
      <c r="A64" s="39"/>
      <c r="B64" s="1"/>
    </row>
    <row r="65" spans="1:2" x14ac:dyDescent="0.25">
      <c r="A65" s="39"/>
      <c r="B65" s="1"/>
    </row>
    <row r="66" spans="1:2" x14ac:dyDescent="0.25">
      <c r="A66" s="39"/>
      <c r="B66" s="1"/>
    </row>
    <row r="67" spans="1:2" x14ac:dyDescent="0.25">
      <c r="A67" s="39"/>
      <c r="B67" s="1"/>
    </row>
    <row r="73" spans="1:2" x14ac:dyDescent="0.25">
      <c r="A73" s="39"/>
      <c r="B73" s="1"/>
    </row>
    <row r="74" spans="1:2" x14ac:dyDescent="0.25">
      <c r="A74" s="39"/>
      <c r="B74" s="1"/>
    </row>
    <row r="75" spans="1:2" x14ac:dyDescent="0.25">
      <c r="A75" s="39"/>
      <c r="B75" s="1"/>
    </row>
    <row r="76" spans="1:2" x14ac:dyDescent="0.25">
      <c r="A76" s="39"/>
      <c r="B76" s="1"/>
    </row>
    <row r="77" spans="1:2" x14ac:dyDescent="0.25">
      <c r="A77" s="39"/>
      <c r="B77" s="1"/>
    </row>
    <row r="78" spans="1:2" x14ac:dyDescent="0.25">
      <c r="A78" s="39"/>
      <c r="B78" s="1"/>
    </row>
    <row r="79" spans="1:2" x14ac:dyDescent="0.25">
      <c r="A79" s="39"/>
      <c r="B79" s="1"/>
    </row>
    <row r="80" spans="1:2" x14ac:dyDescent="0.25">
      <c r="A80" s="39"/>
      <c r="B80" s="1"/>
    </row>
  </sheetData>
  <mergeCells count="1">
    <mergeCell ref="A2:G2"/>
  </mergeCells>
  <dataValidations disablePrompts="1" count="1">
    <dataValidation type="list" allowBlank="1" showInputMessage="1" showErrorMessage="1" sqref="B5:L5" xr:uid="{C9AEDA18-04E6-426A-8B1C-2CFE0F3AFA65}">
      <formula1>"CGAAP, MIFRS, USGAAP, ASPE"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20" ma:contentTypeDescription="Create a new document." ma:contentTypeScope="" ma:versionID="b42dc9c6fe0c11b9cced4537e972f96b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93e45b9a295e43cd27049b96bff41f5d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ovedtoToIntervenor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ovedtoToIntervenorFolder" ma:index="26" nillable="true" ma:displayName="Moved to &quot;To Intervenor Folder&quot;" ma:default="0" ma:format="Dropdown" ma:internalName="MovedtoToIntervenorFold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1ebb5cdf-5803-4e55-8f90-2858ffc370dd">Delivered</Status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Witness xmlns="1ebb5cdf-5803-4e55-8f90-2858ffc370dd" xsi:nil="true"/>
    <MovedtoToIntervenorFolder xmlns="1ebb5cdf-5803-4e55-8f90-2858ffc370dd">false</MovedtoToIntervenorFold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E59B96-8CD6-42D1-95E8-7851A33D48A6}"/>
</file>

<file path=customXml/itemProps2.xml><?xml version="1.0" encoding="utf-8"?>
<ds:datastoreItem xmlns:ds="http://schemas.openxmlformats.org/officeDocument/2006/customXml" ds:itemID="{452EF23D-FB51-455D-8730-FC8B19C0BACF}">
  <ds:schemaRefs>
    <ds:schemaRef ds:uri="d9f486fd-dea8-4edc-80ee-0943fe0c95d6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24FBC5A-B3DA-41DD-B29B-51E9A0D91D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SC-CCC-1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Nina Ivovic</dc:creator>
  <cp:keywords/>
  <dc:description/>
  <cp:lastModifiedBy>Carlisle Hannelas</cp:lastModifiedBy>
  <cp:revision/>
  <dcterms:created xsi:type="dcterms:W3CDTF">2026-07-21T21:44:42Z</dcterms:created>
  <dcterms:modified xsi:type="dcterms:W3CDTF">2026-07-28T15:34:53Z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LoB">
    <vt:lpwstr>;#Finance;#</vt:lpwstr>
  </property>
  <property fmtid="{D5CDD505-2E9C-101B-9397-08002B2CF9AE}" pid="4" name="Approver(s)">
    <vt:lpwstr>;#Zubair;#</vt:lpwstr>
  </property>
  <property fmtid="{D5CDD505-2E9C-101B-9397-08002B2CF9AE}" pid="5" name="FunctionalArea(optional)">
    <vt:lpwstr>;#Finance Policy/Practice;#</vt:lpwstr>
  </property>
  <property fmtid="{D5CDD505-2E9C-101B-9397-08002B2CF9AE}" pid="6" name="DueDate">
    <vt:filetime>2026-07-23T04:00:00Z</vt:filetime>
  </property>
  <property fmtid="{D5CDD505-2E9C-101B-9397-08002B2CF9AE}" pid="7" name="SME">
    <vt:lpwstr>Nina</vt:lpwstr>
  </property>
  <property fmtid="{D5CDD505-2E9C-101B-9397-08002B2CF9AE}" pid="8" name="MediaServiceImageTags">
    <vt:lpwstr/>
  </property>
</Properties>
</file>